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inn/UCBWork/exel_work/Excel_project_IG/"/>
    </mc:Choice>
  </mc:AlternateContent>
  <xr:revisionPtr revIDLastSave="0" documentId="8_{8E051911-77A1-864D-A4E1-8B3B0D92ED74}" xr6:coauthVersionLast="45" xr6:coauthVersionMax="45" xr10:uidLastSave="{00000000-0000-0000-0000-000000000000}"/>
  <bookViews>
    <workbookView xWindow="0" yWindow="460" windowWidth="28800" windowHeight="16320" activeTab="6" xr2:uid="{00000000-000D-0000-FFFF-FFFF00000000}"/>
  </bookViews>
  <sheets>
    <sheet name="pivot_table_1" sheetId="2" r:id="rId1"/>
    <sheet name="pivot_table_2" sheetId="3" r:id="rId2"/>
    <sheet name="pivot_table_3" sheetId="5" r:id="rId3"/>
    <sheet name="Bonus_1" sheetId="6" r:id="rId4"/>
    <sheet name="original_table_cond_format" sheetId="1" r:id="rId5"/>
    <sheet name="draft_for_b2" sheetId="10" r:id="rId6"/>
    <sheet name="bonus_statistical" sheetId="12" r:id="rId7"/>
  </sheets>
  <definedNames>
    <definedName name="_xlnm._FilterDatabase" localSheetId="5" hidden="1">draft_for_b2!$A$1:$K$4115</definedName>
    <definedName name="_xlnm._FilterDatabase" localSheetId="4" hidden="1">original_table_cond_format!$A$1:$U$4115</definedName>
    <definedName name="_xlchart.v1.0" hidden="1">bonus_statistical!$A$2</definedName>
    <definedName name="_xlchart.v1.1" hidden="1">bonus_statistical!$A$2:$A$2186</definedName>
    <definedName name="_xlchart.v1.2" hidden="1">bonus_statistical!$B$2:$B$2186</definedName>
    <definedName name="_xlchart.v1.3" hidden="1">bonus_statistical!$I$2</definedName>
    <definedName name="_xlchart.v1.4" hidden="1">bonus_statistical!$J$2:$J$1531</definedName>
    <definedName name="_xlchart.v1.5" hidden="1">bonus_statistical!$A$2:$A$2186</definedName>
    <definedName name="_xlchart.v1.6" hidden="1">bonus_statistical!$B$2:$B$2186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2" i="12" l="1"/>
  <c r="N2" i="12"/>
  <c r="M2" i="12"/>
  <c r="K2" i="12"/>
  <c r="L2" i="12"/>
  <c r="G2" i="12"/>
  <c r="F2" i="12"/>
  <c r="E2" i="12"/>
  <c r="D2" i="12"/>
  <c r="C2" i="12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3" i="10"/>
  <c r="G4" i="10"/>
  <c r="G5" i="10"/>
  <c r="G6" i="10"/>
  <c r="I2" i="10"/>
  <c r="G2" i="10"/>
  <c r="F2" i="6" l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5" i="6"/>
  <c r="F4" i="6"/>
  <c r="F3" i="6"/>
  <c r="F6" i="6"/>
  <c r="F7" i="6"/>
  <c r="F8" i="6"/>
  <c r="F9" i="6"/>
  <c r="F10" i="6"/>
  <c r="F11" i="6"/>
  <c r="F12" i="6"/>
  <c r="F13" i="6"/>
  <c r="E15" i="6"/>
  <c r="E3" i="6"/>
  <c r="E4" i="6"/>
  <c r="E5" i="6"/>
  <c r="E6" i="6"/>
  <c r="E7" i="6"/>
  <c r="E8" i="6"/>
  <c r="E9" i="6"/>
  <c r="E10" i="6"/>
  <c r="E11" i="6"/>
  <c r="E12" i="6"/>
  <c r="E13" i="6"/>
  <c r="E2" i="6"/>
  <c r="C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D3" i="6"/>
  <c r="D2" i="6"/>
  <c r="C3" i="6"/>
  <c r="B13" i="6"/>
  <c r="B12" i="6"/>
  <c r="B11" i="6"/>
  <c r="B10" i="6"/>
  <c r="B9" i="6"/>
  <c r="B8" i="6"/>
  <c r="B7" i="6"/>
  <c r="B6" i="6"/>
  <c r="B4" i="6"/>
  <c r="B3" i="6"/>
  <c r="B5" i="6"/>
  <c r="B2" i="6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</calcChain>
</file>

<file path=xl/sharedStrings.xml><?xml version="1.0" encoding="utf-8"?>
<sst xmlns="http://schemas.openxmlformats.org/spreadsheetml/2006/main" count="43951" uniqueCount="8405">
  <si>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</si>
  <si>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</si>
  <si>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</si>
  <si>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</si>
  <si>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</si>
  <si>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</si>
  <si>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</si>
  <si>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</si>
  <si>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</si>
  <si>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</si>
  <si>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</si>
  <si>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</si>
  <si>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</si>
  <si>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</si>
  <si>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</si>
  <si>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</si>
  <si>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</si>
  <si>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</si>
  <si>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</si>
  <si>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</si>
  <si>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</si>
  <si>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</si>
  <si>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</si>
  <si>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</si>
  <si>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</si>
  <si>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</si>
  <si>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</si>
  <si>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</si>
  <si>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</si>
  <si>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</si>
  <si>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</si>
  <si>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</si>
  <si>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</si>
  <si>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</si>
  <si>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</si>
  <si>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</si>
  <si>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</si>
  <si>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</si>
  <si>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</si>
  <si>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</si>
  <si>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</si>
  <si>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</si>
  <si>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</si>
  <si>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</si>
  <si>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</si>
  <si>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</si>
  <si>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</si>
  <si>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</si>
  <si>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</si>
  <si>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</si>
  <si>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</si>
  <si>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</si>
  <si>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</si>
  <si>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</si>
  <si>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</si>
  <si>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</si>
  <si>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</si>
  <si>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</si>
  <si>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</si>
  <si>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</si>
  <si>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</si>
  <si>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</si>
  <si>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</si>
  <si>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</si>
  <si>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</si>
  <si>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</si>
  <si>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</si>
  <si>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</si>
  <si>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</si>
  <si>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</si>
  <si>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</si>
  <si>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</si>
  <si>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</si>
  <si>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</si>
  <si>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</si>
  <si>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</si>
  <si>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</si>
  <si>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</si>
  <si>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</si>
  <si>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</si>
  <si>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</si>
  <si>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</si>
  <si>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</si>
  <si>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</si>
  <si>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</si>
  <si>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</si>
  <si>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</si>
  <si>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</si>
  <si>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</si>
  <si>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</si>
  <si>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</si>
  <si>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</si>
  <si>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</si>
  <si>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</si>
  <si>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</si>
  <si>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</si>
  <si>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</si>
  <si>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</si>
  <si>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</si>
  <si>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</si>
  <si>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</si>
  <si>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</si>
  <si>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</si>
  <si>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</si>
  <si>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</si>
  <si>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</si>
  <si>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</si>
  <si>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</si>
  <si>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</si>
  <si>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</si>
  <si>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</si>
  <si>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</si>
  <si>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</si>
  <si>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</si>
  <si>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</si>
  <si>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</si>
  <si>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</si>
  <si>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</si>
  <si>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</si>
  <si>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</si>
  <si>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</si>
  <si>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</si>
  <si>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</si>
  <si>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</si>
  <si>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</si>
  <si>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</si>
  <si>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</si>
  <si>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</si>
  <si>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</si>
  <si>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</si>
  <si>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</si>
  <si>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</si>
  <si>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</si>
  <si>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</si>
  <si>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</si>
  <si>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</si>
  <si>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</si>
  <si>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</si>
  <si>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</si>
  <si>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</si>
  <si>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</si>
  <si>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</si>
  <si>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</si>
  <si>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</si>
  <si>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</si>
  <si>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</si>
  <si>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</si>
  <si>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</si>
  <si>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</si>
  <si>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</si>
  <si>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</si>
  <si>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</si>
  <si>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</si>
  <si>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</si>
  <si>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</si>
  <si>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</si>
  <si>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</si>
  <si>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</si>
  <si>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</si>
  <si>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</si>
  <si>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</si>
  <si>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</si>
  <si>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</si>
  <si>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</si>
  <si>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</si>
  <si>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</si>
  <si>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</si>
  <si>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</si>
  <si>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</si>
  <si>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</si>
  <si>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</si>
  <si>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</si>
  <si>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</si>
  <si>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</si>
  <si>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</si>
  <si>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</si>
  <si>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</si>
  <si>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</si>
  <si>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</si>
  <si>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</si>
  <si>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</si>
  <si>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</si>
  <si>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</si>
  <si>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</si>
  <si>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</si>
  <si>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</si>
  <si>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</si>
  <si>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</si>
  <si>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</si>
  <si>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</si>
  <si>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</si>
  <si>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</si>
  <si>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</si>
  <si>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</si>
  <si>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</si>
  <si>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</si>
  <si>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</si>
  <si>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</si>
  <si>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</si>
  <si>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</si>
  <si>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</si>
  <si>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</si>
  <si>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</si>
  <si>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</si>
  <si>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</si>
  <si>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</si>
  <si>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</si>
  <si>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</si>
  <si>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</si>
  <si>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</si>
  <si>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</si>
  <si>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</si>
  <si>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</si>
  <si>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</si>
  <si>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</si>
  <si>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</si>
  <si>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</si>
  <si>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</si>
  <si>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</si>
  <si>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</si>
  <si>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</si>
  <si>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</si>
  <si>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</si>
  <si>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</si>
  <si>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</si>
  <si>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</si>
  <si>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</si>
  <si>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</si>
  <si>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</si>
  <si>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</si>
  <si>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</si>
  <si>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</si>
  <si>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</si>
  <si>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</si>
  <si>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</si>
  <si>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</si>
  <si>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</si>
  <si>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</si>
  <si>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</si>
  <si>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</si>
  <si>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</si>
  <si>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</si>
  <si>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</si>
  <si>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</si>
  <si>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</si>
  <si>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</si>
  <si>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</si>
  <si>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</si>
  <si>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</si>
  <si>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</si>
  <si>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</si>
  <si>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</si>
  <si>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</si>
  <si>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</si>
  <si>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</si>
  <si>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</si>
  <si>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</si>
  <si>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</si>
  <si>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</si>
  <si>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</si>
  <si>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</si>
  <si>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</si>
  <si>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</si>
  <si>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</si>
  <si>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</si>
  <si>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</si>
  <si>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</si>
  <si>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</si>
  <si>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</si>
  <si>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</si>
  <si>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</si>
  <si>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</si>
  <si>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</si>
  <si>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</si>
  <si>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</si>
  <si>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</si>
  <si>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</si>
  <si>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</si>
  <si>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</si>
  <si>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</si>
  <si>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</si>
  <si>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</si>
  <si>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</si>
  <si>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</si>
  <si>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</si>
  <si>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</si>
  <si>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</si>
  <si>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</si>
  <si>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</si>
  <si>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</si>
  <si>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</si>
  <si>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</si>
  <si>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</si>
  <si>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</si>
  <si>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</si>
  <si>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</si>
  <si>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</si>
  <si>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</si>
  <si>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</si>
  <si>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</si>
  <si>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</si>
  <si>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</si>
  <si>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</si>
  <si>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</si>
  <si>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</si>
  <si>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</si>
  <si>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</si>
  <si>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</si>
  <si>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</si>
  <si>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</si>
  <si>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</si>
  <si>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</si>
  <si>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</si>
  <si>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</si>
  <si>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</si>
  <si>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</si>
  <si>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</si>
  <si>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</si>
  <si>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</si>
  <si>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</si>
  <si>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</si>
  <si>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</si>
  <si>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</si>
  <si>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</si>
  <si>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</si>
  <si>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</si>
  <si>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</si>
  <si>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</si>
  <si>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</si>
  <si>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</si>
  <si>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</si>
  <si>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</si>
  <si>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</si>
  <si>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</si>
  <si>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</si>
  <si>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</si>
  <si>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</si>
  <si>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</si>
  <si>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</si>
  <si>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</si>
  <si>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</si>
  <si>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</si>
  <si>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</si>
  <si>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</si>
  <si>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</si>
  <si>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</si>
  <si>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</si>
  <si>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</si>
  <si>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</si>
  <si>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</si>
  <si>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</si>
  <si>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</si>
  <si>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</si>
  <si>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</si>
  <si>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</si>
  <si>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</si>
  <si>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</si>
  <si>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</si>
  <si>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</si>
  <si>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</si>
  <si>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</si>
  <si>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</si>
  <si>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</si>
  <si>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</si>
  <si>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</si>
  <si>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</si>
  <si>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</si>
  <si>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</si>
  <si>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</si>
  <si>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</si>
  <si>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</si>
  <si>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</si>
  <si>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</si>
  <si>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</si>
  <si>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</si>
  <si>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</si>
  <si>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</si>
  <si>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</si>
  <si>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</si>
  <si>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</si>
  <si>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</si>
  <si>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</si>
  <si>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</si>
  <si>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</si>
  <si>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</si>
  <si>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</si>
  <si>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</si>
  <si>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</si>
  <si>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</si>
  <si>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</si>
  <si>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</si>
  <si>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</si>
  <si>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</si>
  <si>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</si>
  <si>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</si>
  <si>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</si>
  <si>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</si>
  <si>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</si>
  <si>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</si>
  <si>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</si>
  <si>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</si>
  <si>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</si>
  <si>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</si>
  <si>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</si>
  <si>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</si>
  <si>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</si>
  <si>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</si>
  <si>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</si>
  <si>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</si>
  <si>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</si>
  <si>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</si>
  <si>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</si>
  <si>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</si>
  <si>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</si>
  <si>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</si>
  <si>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</si>
  <si>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</si>
  <si>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</si>
  <si>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</si>
  <si>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</si>
  <si>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</si>
  <si>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</si>
  <si>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</si>
  <si>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</si>
  <si>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</si>
  <si>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</si>
  <si>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</si>
  <si>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</si>
  <si>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</si>
  <si>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</si>
  <si>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</si>
  <si>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</si>
  <si>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</si>
  <si>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</si>
  <si>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</si>
  <si>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</si>
  <si>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</si>
  <si>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</si>
  <si>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</si>
  <si>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</si>
  <si>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</si>
  <si>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</si>
  <si>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</si>
  <si>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</si>
  <si>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</si>
  <si>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</si>
  <si>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</si>
  <si>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</si>
  <si>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</si>
  <si>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</si>
  <si>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</si>
  <si>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</si>
  <si>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</si>
  <si>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</si>
  <si>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</si>
  <si>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</si>
  <si>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</si>
  <si>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</si>
  <si>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</si>
  <si>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</si>
  <si>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</si>
  <si>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</si>
  <si>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</si>
  <si>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</si>
  <si>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</si>
  <si>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</si>
  <si>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</si>
  <si>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</si>
  <si>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</si>
  <si>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</si>
  <si>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</si>
  <si>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</si>
  <si>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</si>
  <si>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</si>
  <si>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</si>
  <si>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</si>
  <si>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</si>
  <si>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</si>
  <si>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</si>
  <si>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</si>
  <si>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</si>
  <si>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</si>
  <si>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</si>
  <si>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</si>
  <si>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</si>
  <si>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</si>
  <si>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</si>
  <si>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</si>
  <si>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</si>
  <si>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</si>
  <si>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</si>
  <si>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</si>
  <si>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</si>
  <si>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</si>
  <si>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</si>
  <si>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</si>
  <si>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</si>
  <si>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</si>
  <si>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</si>
  <si>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</si>
  <si>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</si>
  <si>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</si>
  <si>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</si>
  <si>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</si>
  <si>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</si>
  <si>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</si>
  <si>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</si>
  <si>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</si>
  <si>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</si>
  <si>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</si>
  <si>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</si>
  <si>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</si>
  <si>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</si>
  <si>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</si>
  <si>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</si>
  <si>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</si>
  <si>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</si>
  <si>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</si>
  <si>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</si>
  <si>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</si>
  <si>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</si>
  <si>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</si>
  <si>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</si>
  <si>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</si>
  <si>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</si>
  <si>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</si>
  <si>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</si>
  <si>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</si>
  <si>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</si>
  <si>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</si>
  <si>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</si>
  <si>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</si>
  <si>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</si>
  <si>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</si>
  <si>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</si>
  <si>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</si>
  <si>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</si>
  <si>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</si>
  <si>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</si>
  <si>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</si>
  <si>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</si>
  <si>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</si>
  <si>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</si>
  <si>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</si>
  <si>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</si>
  <si>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</si>
  <si>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</si>
  <si>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</si>
  <si>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</si>
  <si>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</si>
  <si>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</si>
  <si>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</si>
  <si>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</si>
  <si>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</si>
  <si>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</si>
  <si>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</si>
  <si>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</si>
  <si>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</si>
  <si>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</si>
  <si>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</si>
  <si>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</si>
  <si>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</si>
  <si>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</si>
  <si>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</si>
  <si>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</si>
  <si>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</si>
  <si>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</si>
  <si>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</si>
  <si>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</si>
  <si>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</si>
  <si>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</si>
  <si>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</si>
  <si>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</si>
  <si>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</si>
  <si>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</si>
  <si>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</si>
  <si>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</si>
  <si>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</si>
  <si>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</si>
  <si>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</si>
  <si>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</si>
  <si>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</si>
  <si>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</si>
  <si>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</si>
  <si>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</si>
  <si>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</si>
  <si>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</si>
  <si>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</si>
  <si>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</si>
  <si>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</si>
  <si>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</si>
  <si>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</si>
  <si>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</si>
  <si>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</si>
  <si>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</si>
  <si>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</si>
  <si>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</si>
  <si>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</si>
  <si>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</si>
  <si>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</si>
  <si>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</si>
  <si>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</si>
  <si>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</si>
  <si>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</si>
  <si>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</si>
  <si>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</si>
  <si>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</si>
  <si>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</si>
  <si>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</si>
  <si>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</si>
  <si>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</si>
  <si>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</si>
  <si>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</si>
  <si>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</si>
  <si>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</si>
  <si>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</si>
  <si>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</si>
  <si>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</si>
  <si>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</si>
  <si>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</si>
  <si>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</si>
  <si>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</si>
  <si>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</si>
  <si>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</si>
  <si>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</si>
  <si>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</si>
  <si>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</si>
  <si>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</si>
  <si>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</si>
  <si>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</si>
  <si>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</si>
  <si>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</si>
  <si>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</si>
  <si>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</si>
  <si>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</si>
  <si>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</si>
  <si>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</si>
  <si>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</si>
  <si>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</si>
  <si>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</si>
  <si>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</si>
  <si>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</si>
  <si>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</si>
  <si>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</si>
  <si>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</si>
  <si>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</si>
  <si>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</si>
  <si>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</si>
  <si>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</si>
  <si>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</si>
  <si>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</si>
  <si>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</si>
  <si>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</si>
  <si>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</si>
  <si>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</si>
  <si>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</si>
  <si>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</si>
  <si>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</si>
  <si>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</si>
  <si>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</si>
  <si>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</si>
  <si>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</si>
  <si>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</si>
  <si>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</si>
  <si>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</si>
  <si>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</si>
  <si>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</si>
  <si>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</si>
  <si>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</si>
  <si>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</si>
  <si>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</si>
  <si>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</si>
  <si>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</si>
  <si>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</si>
  <si>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</si>
  <si>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</si>
  <si>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</si>
  <si>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</si>
  <si>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</si>
  <si>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</si>
  <si>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</si>
  <si>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</si>
  <si>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</si>
  <si>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</si>
  <si>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</si>
  <si>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</si>
  <si>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</si>
  <si>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</si>
  <si>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</si>
  <si>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</si>
  <si>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</si>
  <si>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</si>
  <si>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</si>
  <si>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</si>
  <si>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</si>
  <si>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</si>
  <si>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</si>
  <si>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</si>
  <si>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</si>
  <si>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</si>
  <si>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</si>
  <si>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</si>
  <si>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</si>
  <si>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</si>
  <si>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</si>
  <si>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</si>
  <si>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</si>
  <si>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</si>
  <si>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</si>
  <si>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</si>
  <si>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</si>
  <si>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</si>
  <si>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</si>
  <si>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</si>
  <si>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</si>
  <si>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</si>
  <si>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</si>
  <si>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</si>
  <si>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</si>
  <si>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</si>
  <si>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</si>
  <si>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</si>
  <si>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</si>
  <si>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</si>
  <si>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</si>
  <si>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</si>
  <si>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</si>
  <si>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</si>
  <si>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</si>
  <si>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</si>
  <si>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</si>
  <si>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</si>
  <si>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</si>
  <si>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</si>
  <si>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</si>
  <si>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</si>
  <si>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</si>
  <si>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</si>
  <si>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</si>
  <si>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</si>
  <si>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</si>
  <si>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</si>
  <si>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</si>
  <si>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</si>
  <si>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</si>
  <si>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</si>
  <si>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</si>
  <si>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</si>
  <si>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</si>
  <si>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</si>
  <si>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</si>
  <si>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</si>
  <si>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</si>
  <si>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</si>
  <si>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</si>
  <si>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</si>
  <si>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</si>
  <si>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</si>
  <si>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</si>
  <si>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</si>
  <si>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</si>
  <si>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</si>
  <si>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</si>
  <si>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</si>
  <si>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</si>
  <si>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</si>
  <si>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</si>
  <si>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</si>
  <si>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</si>
  <si>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</si>
  <si>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</si>
  <si>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</si>
  <si>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</si>
  <si>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</si>
  <si>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</si>
  <si>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</si>
  <si>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</si>
  <si>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</si>
  <si>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</si>
  <si>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</si>
  <si>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</si>
  <si>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</si>
  <si>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</si>
  <si>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</si>
  <si>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</si>
  <si>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</si>
  <si>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</si>
  <si>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</si>
  <si>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</si>
  <si>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</si>
  <si>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</si>
  <si>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</si>
  <si>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</si>
  <si>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</si>
  <si>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</si>
  <si>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</si>
  <si>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</si>
  <si>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</si>
  <si>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</si>
  <si>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</si>
  <si>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</si>
  <si>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</si>
  <si>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</si>
  <si>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</si>
  <si>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</si>
  <si>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</si>
  <si>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</si>
  <si>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</si>
  <si>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</si>
  <si>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</si>
  <si>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</si>
  <si>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</si>
  <si>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</si>
  <si>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</si>
  <si>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</si>
  <si>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</si>
  <si>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</si>
  <si>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</si>
  <si>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</si>
  <si>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</si>
  <si>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</si>
  <si>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</si>
  <si>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</si>
  <si>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</si>
  <si>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</si>
  <si>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</si>
  <si>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</si>
  <si>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</si>
  <si>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</si>
  <si>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</si>
  <si>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</si>
  <si>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</si>
  <si>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</si>
  <si>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</si>
  <si>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</si>
  <si>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</si>
  <si>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</si>
  <si>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</si>
  <si>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</si>
  <si>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</si>
  <si>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</si>
  <si>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</si>
  <si>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</si>
  <si>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</si>
  <si>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</si>
  <si>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</si>
  <si>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</si>
  <si>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</si>
  <si>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</si>
  <si>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</si>
  <si>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</si>
  <si>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</si>
  <si>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</si>
  <si>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</si>
  <si>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</si>
  <si>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</si>
  <si>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</si>
  <si>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</si>
  <si>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</si>
  <si>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</si>
  <si>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</si>
  <si>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</si>
  <si>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</si>
  <si>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</si>
  <si>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</si>
  <si>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</si>
  <si>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</si>
  <si>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</si>
  <si>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</si>
  <si>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</si>
  <si>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</si>
  <si>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</si>
  <si>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</si>
  <si>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</si>
  <si>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</si>
  <si>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</si>
  <si>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</si>
  <si>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</si>
  <si>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</si>
  <si>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</si>
  <si>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</si>
  <si>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</si>
  <si>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</si>
  <si>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</si>
  <si>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</si>
  <si>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</si>
  <si>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</si>
  <si>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</si>
  <si>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</si>
  <si>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</si>
  <si>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</si>
  <si>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</si>
  <si>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</si>
  <si>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</si>
  <si>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</si>
  <si>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</si>
  <si>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</si>
  <si>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</si>
  <si>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</si>
  <si>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</si>
  <si>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</si>
  <si>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</si>
  <si>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</si>
  <si>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</si>
  <si>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</si>
  <si>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</si>
  <si>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</si>
  <si>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</si>
  <si>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</si>
  <si>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</si>
  <si>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</si>
  <si>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</si>
  <si>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</si>
  <si>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</si>
  <si>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</si>
  <si>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</si>
  <si>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</si>
  <si>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</si>
  <si>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</si>
  <si>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</si>
  <si>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</si>
  <si>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</si>
  <si>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</si>
  <si>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</si>
  <si>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</si>
  <si>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</si>
  <si>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</si>
  <si>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</si>
  <si>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</si>
  <si>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</si>
  <si>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</si>
  <si>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</si>
  <si>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</si>
  <si>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</si>
  <si>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</si>
  <si>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</si>
  <si>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</si>
  <si>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</si>
  <si>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</si>
  <si>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</si>
  <si>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</si>
  <si>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</si>
  <si>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</si>
  <si>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</si>
  <si>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</si>
  <si>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</si>
  <si>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</si>
  <si>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</si>
  <si>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</si>
  <si>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</si>
  <si>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</si>
  <si>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</si>
  <si>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</si>
  <si>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</si>
  <si>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</si>
  <si>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</si>
  <si>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</si>
  <si>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</si>
  <si>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</si>
  <si>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</si>
  <si>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</si>
  <si>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</si>
  <si>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</si>
  <si>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</si>
  <si>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</si>
  <si>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</si>
  <si>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</si>
  <si>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</si>
  <si>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</si>
  <si>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</si>
  <si>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</si>
  <si>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</si>
  <si>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</si>
  <si>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</si>
  <si>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</si>
  <si>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</si>
  <si>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</si>
  <si>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</si>
  <si>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</si>
  <si>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</si>
  <si>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</si>
  <si>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</si>
  <si>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</si>
  <si>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</si>
  <si>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</si>
  <si>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</si>
  <si>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</si>
  <si>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</si>
  <si>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</si>
  <si>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</si>
  <si>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</si>
  <si>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</si>
  <si>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</si>
  <si>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</si>
  <si>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</si>
  <si>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</si>
  <si>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</si>
  <si>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</si>
  <si>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</si>
  <si>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</si>
  <si>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</si>
  <si>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</si>
  <si>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</si>
  <si>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</si>
  <si>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</si>
  <si>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</si>
  <si>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</si>
  <si>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</si>
  <si>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</si>
  <si>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</si>
  <si>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</si>
  <si>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</si>
  <si>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</si>
  <si>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</si>
  <si>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</si>
  <si>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</si>
  <si>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</si>
  <si>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</si>
  <si>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</si>
  <si>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</si>
  <si>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</si>
  <si>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</si>
  <si>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</si>
  <si>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</si>
  <si>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</si>
  <si>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</si>
  <si>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</si>
  <si>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</si>
  <si>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</si>
  <si>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</si>
  <si>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</si>
  <si>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</si>
  <si>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</si>
  <si>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</si>
  <si>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</si>
  <si>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</si>
  <si>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</si>
  <si>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</si>
  <si>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</si>
  <si>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</si>
  <si>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</si>
  <si>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</si>
  <si>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</si>
  <si>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</si>
  <si>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</si>
  <si>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</si>
  <si>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</si>
  <si>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</si>
  <si>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</si>
  <si>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</si>
  <si>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</si>
  <si>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</si>
  <si>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</si>
  <si>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</si>
  <si>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</si>
  <si>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</si>
  <si>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</si>
  <si>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</si>
  <si>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</si>
  <si>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</si>
  <si>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</si>
  <si>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</si>
  <si>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</si>
  <si>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</si>
  <si>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</si>
  <si>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</si>
  <si>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</si>
  <si>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</si>
  <si>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</si>
  <si>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</si>
  <si>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</si>
  <si>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</si>
  <si>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</si>
  <si>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</si>
  <si>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</si>
  <si>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</si>
  <si>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</si>
  <si>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</si>
  <si>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</si>
  <si>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</si>
  <si>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</si>
  <si>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</si>
  <si>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</si>
  <si>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</si>
  <si>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</si>
  <si>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</si>
  <si>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</si>
  <si>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</si>
  <si>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</si>
  <si>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</si>
  <si>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</si>
  <si>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</si>
  <si>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</si>
  <si>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</si>
  <si>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</si>
  <si>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</si>
  <si>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</si>
  <si>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</si>
  <si>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</si>
  <si>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</si>
  <si>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</si>
  <si>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</si>
  <si>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</si>
  <si>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</si>
  <si>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</si>
  <si>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</si>
  <si>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</si>
  <si>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</si>
  <si>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</si>
  <si>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</si>
  <si>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</si>
  <si>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</si>
  <si>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</si>
  <si>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</si>
  <si>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</si>
  <si>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</si>
  <si>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</si>
  <si>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</si>
  <si>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</si>
  <si>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</si>
  <si>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</si>
  <si>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</si>
  <si>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</si>
  <si>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</si>
  <si>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</si>
  <si>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</si>
  <si>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</si>
  <si>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</si>
  <si>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</si>
  <si>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</si>
  <si>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</si>
  <si>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</si>
  <si>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</si>
  <si>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</si>
  <si>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</si>
  <si>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</si>
  <si>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</si>
  <si>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</si>
  <si>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</si>
  <si>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</si>
  <si>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</si>
  <si>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</si>
  <si>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</si>
  <si>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</si>
  <si>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</si>
  <si>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</si>
  <si>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</si>
  <si>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</si>
  <si>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</si>
  <si>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</si>
  <si>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</si>
  <si>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</si>
  <si>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</si>
  <si>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</si>
  <si>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</si>
  <si>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</si>
  <si>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</si>
  <si>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</si>
  <si>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</si>
  <si>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</si>
  <si>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</si>
  <si>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</si>
  <si>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</si>
  <si>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</si>
  <si>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</si>
  <si>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</si>
  <si>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</si>
  <si>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</si>
  <si>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</si>
  <si>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</si>
  <si>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</si>
  <si>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</si>
  <si>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</si>
  <si>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</si>
  <si>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</si>
  <si>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</si>
  <si>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</si>
  <si>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</si>
  <si>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</si>
  <si>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</si>
  <si>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</si>
  <si>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</si>
  <si>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</si>
  <si>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</si>
  <si>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</si>
  <si>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</si>
  <si>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</si>
  <si>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</si>
  <si>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</si>
  <si>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</si>
  <si>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</si>
  <si>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</si>
  <si>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</si>
  <si>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</si>
  <si>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</si>
  <si>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</si>
  <si>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</si>
  <si>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</si>
  <si>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</si>
  <si>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</si>
  <si>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</si>
  <si>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</si>
  <si>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</si>
  <si>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</si>
  <si>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</si>
  <si>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</si>
  <si>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</si>
  <si>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</si>
  <si>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</si>
  <si>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</si>
  <si>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</si>
  <si>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</si>
  <si>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</si>
  <si>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</si>
  <si>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</si>
  <si>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</si>
  <si>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</si>
  <si>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</si>
  <si>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</si>
  <si>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</si>
  <si>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</si>
  <si>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</si>
  <si>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</si>
  <si>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</si>
  <si>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</si>
  <si>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</si>
  <si>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</si>
  <si>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</si>
  <si>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</si>
  <si>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</si>
  <si>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</si>
  <si>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</si>
  <si>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</si>
  <si>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</si>
  <si>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</si>
  <si>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</si>
  <si>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</si>
  <si>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</si>
  <si>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</si>
  <si>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</si>
  <si>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</si>
  <si>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</si>
  <si>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</si>
  <si>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</si>
  <si>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</si>
  <si>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</si>
  <si>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</si>
  <si>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</si>
  <si>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</si>
  <si>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</si>
  <si>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</si>
  <si>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</si>
  <si>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</si>
  <si>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</si>
  <si>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</si>
  <si>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</si>
  <si>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</si>
  <si>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</si>
  <si>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</si>
  <si>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</si>
  <si>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</si>
  <si>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</si>
  <si>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</si>
  <si>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</si>
  <si>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</si>
  <si>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</si>
  <si>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</si>
  <si>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</si>
  <si>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</si>
  <si>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</si>
  <si>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</si>
  <si>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</si>
  <si>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</si>
  <si>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</si>
  <si>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</si>
  <si>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</si>
  <si>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</si>
  <si>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</si>
  <si>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</si>
  <si>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</si>
  <si>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</si>
  <si>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</si>
  <si>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</si>
  <si>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</si>
  <si>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</si>
  <si>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</si>
  <si>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</si>
  <si>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</si>
  <si>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</si>
  <si>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</si>
  <si>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</si>
  <si>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</si>
  <si>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</si>
  <si>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</si>
  <si>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</si>
  <si>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</si>
  <si>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</si>
  <si>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</si>
  <si>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</si>
  <si>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</si>
  <si>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</si>
  <si>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</si>
  <si>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</si>
  <si>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</si>
  <si>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</si>
  <si>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</si>
  <si>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</si>
  <si>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</si>
  <si>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</si>
  <si>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</si>
  <si>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</si>
  <si>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</si>
  <si>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</si>
  <si>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</si>
  <si>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</si>
  <si>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</si>
  <si>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</si>
  <si>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</si>
  <si>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</si>
  <si>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</si>
  <si>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</si>
  <si>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</si>
  <si>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</si>
  <si>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</si>
  <si>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</si>
  <si>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</si>
  <si>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</si>
  <si>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</si>
  <si>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</si>
  <si>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</si>
  <si>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</si>
  <si>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</si>
  <si>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</si>
  <si>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</si>
  <si>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</si>
  <si>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</si>
  <si>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</si>
  <si>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</si>
  <si>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</si>
  <si>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</si>
  <si>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</si>
  <si>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</si>
  <si>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</si>
  <si>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</si>
  <si>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</si>
  <si>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</si>
  <si>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</si>
  <si>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</si>
  <si>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</si>
  <si>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</si>
  <si>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</si>
  <si>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</si>
  <si>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</si>
  <si>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</si>
  <si>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</si>
  <si>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</si>
  <si>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</si>
  <si>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</si>
  <si>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</si>
  <si>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</si>
  <si>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</si>
  <si>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</si>
  <si>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</si>
  <si>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</si>
  <si>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</si>
  <si>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</si>
  <si>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</si>
  <si>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</si>
  <si>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</si>
  <si>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</si>
  <si>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</si>
  <si>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</si>
  <si>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</si>
  <si>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</si>
  <si>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</si>
  <si>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</si>
  <si>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</si>
  <si>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</si>
  <si>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</si>
  <si>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</si>
  <si>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</si>
  <si>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</si>
  <si>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</si>
  <si>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</si>
  <si>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</si>
  <si>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</si>
  <si>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</si>
  <si>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</si>
  <si>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</si>
  <si>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</si>
  <si>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</si>
  <si>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</si>
  <si>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</si>
  <si>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</si>
  <si>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</si>
  <si>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</si>
  <si>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</si>
  <si>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</si>
  <si>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</si>
  <si>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</si>
  <si>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</si>
  <si>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</si>
  <si>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</si>
  <si>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</si>
  <si>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</si>
  <si>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</si>
  <si>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</si>
  <si>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</si>
  <si>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</si>
  <si>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</si>
  <si>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</si>
  <si>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</si>
  <si>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</si>
  <si>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</si>
  <si>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</si>
  <si>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</si>
  <si>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</si>
  <si>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</si>
  <si>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</si>
  <si>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</si>
  <si>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</si>
  <si>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</si>
  <si>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</si>
  <si>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</si>
  <si>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</si>
  <si>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</si>
  <si>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</si>
  <si>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</si>
  <si>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</si>
  <si>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</si>
  <si>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</si>
  <si>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</si>
  <si>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</si>
  <si>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</si>
  <si>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</si>
  <si>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</si>
  <si>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</si>
  <si>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</si>
  <si>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</si>
  <si>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</si>
  <si>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</si>
  <si>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</si>
  <si>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</si>
  <si>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</si>
  <si>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</si>
  <si>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</si>
  <si>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</si>
  <si>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</si>
  <si>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</si>
  <si>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</si>
  <si>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</si>
  <si>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</si>
  <si>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</si>
  <si>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</si>
  <si>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</si>
  <si>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</si>
  <si>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</si>
  <si>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</si>
  <si>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</si>
  <si>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</si>
  <si>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</si>
  <si>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</si>
  <si>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</si>
  <si>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</si>
  <si>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</si>
  <si>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</si>
  <si>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</si>
  <si>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</si>
  <si>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</si>
  <si>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</si>
  <si>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</si>
  <si>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</si>
  <si>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</si>
  <si>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</si>
  <si>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</si>
  <si>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</si>
  <si>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</si>
  <si>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</si>
  <si>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</si>
  <si>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</si>
  <si>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</si>
  <si>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</si>
  <si>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</si>
  <si>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</si>
  <si>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</si>
  <si>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</si>
  <si>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</si>
  <si>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</si>
  <si>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</si>
  <si>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</si>
  <si>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</si>
  <si>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</si>
  <si>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</si>
  <si>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</si>
  <si>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</si>
  <si>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</si>
  <si>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</si>
  <si>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</si>
  <si>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</si>
  <si>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</si>
  <si>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</si>
  <si>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</si>
  <si>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</si>
  <si>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</si>
  <si>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</si>
  <si>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</si>
  <si>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</si>
  <si>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</si>
  <si>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</si>
  <si>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</si>
  <si>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</si>
  <si>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</si>
  <si>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</si>
  <si>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</si>
  <si>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</si>
  <si>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</si>
  <si>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</si>
  <si>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</si>
  <si>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</si>
  <si>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</si>
  <si>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</si>
  <si>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</si>
  <si>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</si>
  <si>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</si>
  <si>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</si>
  <si>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</si>
  <si>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</si>
  <si>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</si>
  <si>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</si>
  <si>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</si>
  <si>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</si>
  <si>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</si>
  <si>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</si>
  <si>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</si>
  <si>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</si>
  <si>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</si>
  <si>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</si>
  <si>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</si>
  <si>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</si>
  <si>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</si>
  <si>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</si>
  <si>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</si>
  <si>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</si>
  <si>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</si>
  <si>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</si>
  <si>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</si>
  <si>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</si>
  <si>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</si>
  <si>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</si>
  <si>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</si>
  <si>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</si>
  <si>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</si>
  <si>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</si>
  <si>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</si>
  <si>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</si>
  <si>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</si>
  <si>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</si>
  <si>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</si>
  <si>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</si>
  <si>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</si>
  <si>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</si>
  <si>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</si>
  <si>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</si>
  <si>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</si>
  <si>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</si>
  <si>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</si>
  <si>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</si>
  <si>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</si>
  <si>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</si>
  <si>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</si>
  <si>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</si>
  <si>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</si>
  <si>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</si>
  <si>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</si>
  <si>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</si>
  <si>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</si>
  <si>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</si>
  <si>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</si>
  <si>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</si>
  <si>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</si>
  <si>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</si>
  <si>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</si>
  <si>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</si>
  <si>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</si>
  <si>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</si>
  <si>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</si>
  <si>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</si>
  <si>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</si>
  <si>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</si>
  <si>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</si>
  <si>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</si>
  <si>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</si>
  <si>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</si>
  <si>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</si>
  <si>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</si>
  <si>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</si>
  <si>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</si>
  <si>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</si>
  <si>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</si>
  <si>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</si>
  <si>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</si>
  <si>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</si>
  <si>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</si>
  <si>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</si>
  <si>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</si>
  <si>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</si>
  <si>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</si>
  <si>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</si>
  <si>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</si>
  <si>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</si>
  <si>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</si>
  <si>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</si>
  <si>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</si>
  <si>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</si>
  <si>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</si>
  <si>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</si>
  <si>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</si>
  <si>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</si>
  <si>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</si>
  <si>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</si>
  <si>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</si>
  <si>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</si>
  <si>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</si>
  <si>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</si>
  <si>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</si>
  <si>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</si>
  <si>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</si>
  <si>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</si>
  <si>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</si>
  <si>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</si>
  <si>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</si>
  <si>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</si>
  <si>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</si>
  <si>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</si>
  <si>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</si>
  <si>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</si>
  <si>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</si>
  <si>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</si>
  <si>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</si>
  <si>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</si>
  <si>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</si>
  <si>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</si>
  <si>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</si>
  <si>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</si>
  <si>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</si>
  <si>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</si>
  <si>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</si>
  <si>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</si>
  <si>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</si>
  <si>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</si>
  <si>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</si>
  <si>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</si>
  <si>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</si>
  <si>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</si>
  <si>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</si>
  <si>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</si>
  <si>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</si>
  <si>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</si>
  <si>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</si>
  <si>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</si>
  <si>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</si>
  <si>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</si>
  <si>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</si>
  <si>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</si>
  <si>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</si>
  <si>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</si>
  <si>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</si>
  <si>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</si>
  <si>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</si>
  <si>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</si>
  <si>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</si>
  <si>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</si>
  <si>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</si>
  <si>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</si>
  <si>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</si>
  <si>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</si>
  <si>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</si>
  <si>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</si>
  <si>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</si>
  <si>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</si>
  <si>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</si>
  <si>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</si>
  <si>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</si>
  <si>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</si>
  <si>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</si>
  <si>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</si>
  <si>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</si>
  <si>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</si>
  <si>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</si>
  <si>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</si>
  <si>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</si>
  <si>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</si>
  <si>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</si>
  <si>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</si>
  <si>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</si>
  <si>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</si>
  <si>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</si>
  <si>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</si>
  <si>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</si>
  <si>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</si>
  <si>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</si>
  <si>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</si>
  <si>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</si>
  <si>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</si>
  <si>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</si>
  <si>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</si>
  <si>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</si>
  <si>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</si>
  <si>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</si>
  <si>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</si>
  <si>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</si>
  <si>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</si>
  <si>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</si>
  <si>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</si>
  <si>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</si>
  <si>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</si>
  <si>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</si>
  <si>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</si>
  <si>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</si>
  <si>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</si>
  <si>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</si>
  <si>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</si>
  <si>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</si>
  <si>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</si>
  <si>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</si>
  <si>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</si>
  <si>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</si>
  <si>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</si>
  <si>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</si>
  <si>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</si>
  <si>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</si>
  <si>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</si>
  <si>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</si>
  <si>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</si>
  <si>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</si>
  <si>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</si>
  <si>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</si>
  <si>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</si>
  <si>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</si>
  <si>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</si>
  <si>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</si>
  <si>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</si>
  <si>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</si>
  <si>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</si>
  <si>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</si>
  <si>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</si>
  <si>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</si>
  <si>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</si>
  <si>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</si>
  <si>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</si>
  <si>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</si>
  <si>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</si>
  <si>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</si>
  <si>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</si>
  <si>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</si>
  <si>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</si>
  <si>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</si>
  <si>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</si>
  <si>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</si>
  <si>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</si>
  <si>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</si>
  <si>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</si>
  <si>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</si>
  <si>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</si>
  <si>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</si>
  <si>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</si>
  <si>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</si>
  <si>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</si>
  <si>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</si>
  <si>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</si>
  <si>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</si>
  <si>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</si>
  <si>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</si>
  <si>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</si>
  <si>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</si>
  <si>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</si>
  <si>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</si>
  <si>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</si>
  <si>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</si>
  <si>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</si>
  <si>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</si>
  <si>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</si>
  <si>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</si>
  <si>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</si>
  <si>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</si>
  <si>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</si>
  <si>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</si>
  <si>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</si>
  <si>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</si>
  <si>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</si>
  <si>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</si>
  <si>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</si>
  <si>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</si>
  <si>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</si>
  <si>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</si>
  <si>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</si>
  <si>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</si>
  <si>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</si>
  <si>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</si>
  <si>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</si>
  <si>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</si>
  <si>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</si>
  <si>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</si>
  <si>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</si>
  <si>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</si>
  <si>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</si>
  <si>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</si>
  <si>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</si>
  <si>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</si>
  <si>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</si>
  <si>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</si>
  <si>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</si>
  <si>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</si>
  <si>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</si>
  <si>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</si>
  <si>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</si>
  <si>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</si>
  <si>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</si>
  <si>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</si>
  <si>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</si>
  <si>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</si>
  <si>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</si>
  <si>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</si>
  <si>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</si>
  <si>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</si>
  <si>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</si>
  <si>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</si>
  <si>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</si>
  <si>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</si>
  <si>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</si>
  <si>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</si>
  <si>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</si>
  <si>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</si>
  <si>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</si>
  <si>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</si>
  <si>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</si>
  <si>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</si>
  <si>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</si>
  <si>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</si>
  <si>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</si>
  <si>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</si>
  <si>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</si>
  <si>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</si>
  <si>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</si>
  <si>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</si>
  <si>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</si>
  <si>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</si>
  <si>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</si>
  <si>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</si>
  <si>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</si>
  <si>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</si>
  <si>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</si>
  <si>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</si>
  <si>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</si>
  <si>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</si>
  <si>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</si>
  <si>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</si>
  <si>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</si>
  <si>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</si>
  <si>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</si>
  <si>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</si>
  <si>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</si>
  <si>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</si>
  <si>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</si>
  <si>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</si>
  <si>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</si>
  <si>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</si>
  <si>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</si>
  <si>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</si>
  <si>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</si>
  <si>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</si>
  <si>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</si>
  <si>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</si>
  <si>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</si>
  <si>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</si>
  <si>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</si>
  <si>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</si>
  <si>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</si>
  <si>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</si>
  <si>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</si>
  <si>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</si>
  <si>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</si>
  <si>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</si>
  <si>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</si>
  <si>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</si>
  <si>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</si>
  <si>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</si>
  <si>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</si>
  <si>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</si>
  <si>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</si>
  <si>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</si>
  <si>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</si>
  <si>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</si>
  <si>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</si>
  <si>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</si>
  <si>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</si>
  <si>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</si>
  <si>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</si>
  <si>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</si>
  <si>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</si>
  <si>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</si>
  <si>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</si>
  <si>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</si>
  <si>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</si>
  <si>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</si>
  <si>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</si>
  <si>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</si>
  <si>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</si>
  <si>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</si>
  <si>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</si>
  <si>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</si>
  <si>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</si>
  <si>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</si>
  <si>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</si>
  <si>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</si>
  <si>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</si>
  <si>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</si>
  <si>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</si>
  <si>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</si>
  <si>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</si>
  <si>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</si>
  <si>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</si>
  <si>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</si>
  <si>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</si>
  <si>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</si>
  <si>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</si>
  <si>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</si>
  <si>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</si>
  <si>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</si>
  <si>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</si>
  <si>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</si>
  <si>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</si>
  <si>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</si>
  <si>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</si>
  <si>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</si>
  <si>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</si>
  <si>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</si>
  <si>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</si>
  <si>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</si>
  <si>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</si>
  <si>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</si>
  <si>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</si>
  <si>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</si>
  <si>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</si>
  <si>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</si>
  <si>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</si>
  <si>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</si>
  <si>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</si>
  <si>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</si>
  <si>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</si>
  <si>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</si>
  <si>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</si>
  <si>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</si>
  <si>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</si>
  <si>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</si>
  <si>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</si>
  <si>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</si>
  <si>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</si>
  <si>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</si>
  <si>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</si>
  <si>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</si>
  <si>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</si>
  <si>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</si>
  <si>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</si>
  <si>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</si>
  <si>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</si>
  <si>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</si>
  <si>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</si>
  <si>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</si>
  <si>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</si>
  <si>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</si>
  <si>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</si>
  <si>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</si>
  <si>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</si>
  <si>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</si>
  <si>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</si>
  <si>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</si>
  <si>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</si>
  <si>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</si>
  <si>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</si>
  <si>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</si>
  <si>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</si>
  <si>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</si>
  <si>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</si>
  <si>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</si>
  <si>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</si>
  <si>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</si>
  <si>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</si>
  <si>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</si>
  <si>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</si>
  <si>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</si>
  <si>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</si>
  <si>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</si>
  <si>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</si>
  <si>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</si>
  <si>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</si>
  <si>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</si>
  <si>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</si>
  <si>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</si>
  <si>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</si>
  <si>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</si>
  <si>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</si>
  <si>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</si>
  <si>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</si>
  <si>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</si>
  <si>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</si>
  <si>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</si>
  <si>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</si>
  <si>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</si>
  <si>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</si>
  <si>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</si>
  <si>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</si>
  <si>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</si>
  <si>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</si>
  <si>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</si>
  <si>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</si>
  <si>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</si>
  <si>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</si>
  <si>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</si>
  <si>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</si>
  <si>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</si>
  <si>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</si>
  <si>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</si>
  <si>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</si>
  <si>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</si>
  <si>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</si>
  <si>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</si>
  <si>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</si>
  <si>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</si>
  <si>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</si>
  <si>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</si>
  <si>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</si>
  <si>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</si>
  <si>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</si>
  <si>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</si>
  <si>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</si>
  <si>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</si>
  <si>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</si>
  <si>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</si>
  <si>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</si>
  <si>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</si>
  <si>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</si>
  <si>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</si>
  <si>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</si>
  <si>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</si>
  <si>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</si>
  <si>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</si>
  <si>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</si>
  <si>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</si>
  <si>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</si>
  <si>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</si>
  <si>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</si>
  <si>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</si>
  <si>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</si>
  <si>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</si>
  <si>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</si>
  <si>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</si>
  <si>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</si>
  <si>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</si>
  <si>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</si>
  <si>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</si>
  <si>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</si>
  <si>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</si>
  <si>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</si>
  <si>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</si>
  <si>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</si>
  <si>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</si>
  <si>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</si>
  <si>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</si>
  <si>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</si>
  <si>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</si>
  <si>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</si>
  <si>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</si>
  <si>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</si>
  <si>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</si>
  <si>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</si>
  <si>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</si>
  <si>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</si>
  <si>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</si>
  <si>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</si>
  <si>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</si>
  <si>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</si>
  <si>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</si>
  <si>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</si>
  <si>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</si>
  <si>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</si>
  <si>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</si>
  <si>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</si>
  <si>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</si>
  <si>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</si>
  <si>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</si>
  <si>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</si>
  <si>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</si>
  <si>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</si>
  <si>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</si>
  <si>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</si>
  <si>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</si>
  <si>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</si>
  <si>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</si>
  <si>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</si>
  <si>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</si>
  <si>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</si>
  <si>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</si>
  <si>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</si>
  <si>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</si>
  <si>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</si>
  <si>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</si>
  <si>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</si>
  <si>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</si>
  <si>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</si>
  <si>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</si>
  <si>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</si>
  <si>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</si>
  <si>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</si>
  <si>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</si>
  <si>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</si>
  <si>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</si>
  <si>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</si>
  <si>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</si>
  <si>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</si>
  <si>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</si>
  <si>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</si>
  <si>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</si>
  <si>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</si>
  <si>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</si>
  <si>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</si>
  <si>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</si>
  <si>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</si>
  <si>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</si>
  <si>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</si>
  <si>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</si>
  <si>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</si>
  <si>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</si>
  <si>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</si>
  <si>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</si>
  <si>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</si>
  <si>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</si>
  <si>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</si>
  <si>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</si>
  <si>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</si>
  <si>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</si>
  <si>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</si>
  <si>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</si>
  <si>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</si>
  <si>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</si>
  <si>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</si>
  <si>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</si>
  <si>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</si>
  <si>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</si>
  <si>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</si>
  <si>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</si>
  <si>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</si>
  <si>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</si>
  <si>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</si>
  <si>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</si>
  <si>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</si>
  <si>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</si>
  <si>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</si>
  <si>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</si>
  <si>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</si>
  <si>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</si>
  <si>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</si>
  <si>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</si>
  <si>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</si>
  <si>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</si>
  <si>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</si>
  <si>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</si>
  <si>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</si>
  <si>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</si>
  <si>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</si>
  <si>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</si>
  <si>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</si>
  <si>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</si>
  <si>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</si>
  <si>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</si>
  <si>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</si>
  <si>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</si>
  <si>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</si>
  <si>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</si>
  <si>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</si>
  <si>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</si>
  <si>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</si>
  <si>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</si>
  <si>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</si>
  <si>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</si>
  <si>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</si>
  <si>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</si>
  <si>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</si>
  <si>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</si>
  <si>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</si>
  <si>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</si>
  <si>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</si>
  <si>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</si>
  <si>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</si>
  <si>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</si>
  <si>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</si>
  <si>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</si>
  <si>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</si>
  <si>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</si>
  <si>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</si>
  <si>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</si>
  <si>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</si>
  <si>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</si>
  <si>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</si>
  <si>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</si>
  <si>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</si>
  <si>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</si>
  <si>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</si>
  <si>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</si>
  <si>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</si>
  <si>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</si>
  <si>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</si>
  <si>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</si>
  <si>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</si>
  <si>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</si>
  <si>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</si>
  <si>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</si>
  <si>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</si>
  <si>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</si>
  <si>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</si>
  <si>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</si>
  <si>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</si>
  <si>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</si>
  <si>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</si>
  <si>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</si>
  <si>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</si>
  <si>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</si>
  <si>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</si>
  <si>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</si>
  <si>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</si>
  <si>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</si>
  <si>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</si>
  <si>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</si>
  <si>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</si>
  <si>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</si>
  <si>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</si>
  <si>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</si>
  <si>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</si>
  <si>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</si>
  <si>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</si>
  <si>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</si>
  <si>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</si>
  <si>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</si>
  <si>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</si>
  <si>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</si>
  <si>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</si>
  <si>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</si>
  <si>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</si>
  <si>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</si>
  <si>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</si>
  <si>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</si>
  <si>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</si>
  <si>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</si>
  <si>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</si>
  <si>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</si>
  <si>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</si>
  <si>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</si>
  <si>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</si>
  <si>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</si>
  <si>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</si>
  <si>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</si>
  <si>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</si>
  <si>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</si>
  <si>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</si>
  <si>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</si>
  <si>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</si>
  <si>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</si>
  <si>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</si>
  <si>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</si>
  <si>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</si>
  <si>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</si>
  <si>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</si>
  <si>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</si>
  <si>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</si>
  <si>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</si>
  <si>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</si>
  <si>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</si>
  <si>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</si>
  <si>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</si>
  <si>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</si>
  <si>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</si>
  <si>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</si>
  <si>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</si>
  <si>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</si>
  <si>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</si>
  <si>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</si>
  <si>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</si>
  <si>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</si>
  <si>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</si>
  <si>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</si>
  <si>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</si>
  <si>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</si>
  <si>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</si>
  <si>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</si>
  <si>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</si>
  <si>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</si>
  <si>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</si>
  <si>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</si>
  <si>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</si>
  <si>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</si>
  <si>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</si>
  <si>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</si>
  <si>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</si>
  <si>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</si>
  <si>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</si>
  <si>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</si>
  <si>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</si>
  <si>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</si>
  <si>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</si>
  <si>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</si>
  <si>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</si>
  <si>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</si>
  <si>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</si>
  <si>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</si>
  <si>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</si>
  <si>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</si>
  <si>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</si>
  <si>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</si>
  <si>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</si>
  <si>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</si>
  <si>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</si>
  <si>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</si>
  <si>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</si>
  <si>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</si>
  <si>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</si>
  <si>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</si>
  <si>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</si>
  <si>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</si>
  <si>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</si>
  <si>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</si>
  <si>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</si>
  <si>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</si>
  <si>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</si>
  <si>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</si>
  <si>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</si>
  <si>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</si>
  <si>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</si>
  <si>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</si>
  <si>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</si>
  <si>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</si>
  <si>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</si>
  <si>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</si>
  <si>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</si>
  <si>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</si>
  <si>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</si>
  <si>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</si>
  <si>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</si>
  <si>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</si>
  <si>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</si>
  <si>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</si>
  <si>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</si>
  <si>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</si>
  <si>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</si>
  <si>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</si>
  <si>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</si>
  <si>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</si>
  <si>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</si>
  <si>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</si>
  <si>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</si>
  <si>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</si>
  <si>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</si>
  <si>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</si>
  <si>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</si>
  <si>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</si>
  <si>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</si>
  <si>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</si>
  <si>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</si>
  <si>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</si>
  <si>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</si>
  <si>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</si>
  <si>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</si>
  <si>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</si>
  <si>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</si>
  <si>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</si>
  <si>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</si>
  <si>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</si>
  <si>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</si>
  <si>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</si>
  <si>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</si>
  <si>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</si>
  <si>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</si>
  <si>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</si>
  <si>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</si>
  <si>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</si>
  <si>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</si>
  <si>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</si>
  <si>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</si>
  <si>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</si>
  <si>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</si>
  <si>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</si>
  <si>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</si>
  <si>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</si>
  <si>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</si>
  <si>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</si>
  <si>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</si>
  <si>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</si>
  <si>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</si>
  <si>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</si>
  <si>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</si>
  <si>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</si>
  <si>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</si>
  <si>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</si>
  <si>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</si>
  <si>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</si>
  <si>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</si>
  <si>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</si>
  <si>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</si>
  <si>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</si>
  <si>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</si>
  <si>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</si>
  <si>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</si>
  <si>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</si>
  <si>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</si>
  <si>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</si>
  <si>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</si>
  <si>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</si>
  <si>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</si>
  <si>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</si>
  <si>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</si>
  <si>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</si>
  <si>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</si>
  <si>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</si>
  <si>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</si>
  <si>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</si>
  <si>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</si>
  <si>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</si>
  <si>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</si>
  <si>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</si>
  <si>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</si>
  <si>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</si>
  <si>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</si>
  <si>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</si>
  <si>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</si>
  <si>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</si>
  <si>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</si>
  <si>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</si>
  <si>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</si>
  <si>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</si>
  <si>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</si>
  <si>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</si>
  <si>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</si>
  <si>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</si>
  <si>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</si>
  <si>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</si>
  <si>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</si>
  <si>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</si>
  <si>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</si>
  <si>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</si>
  <si>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</si>
  <si>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</si>
  <si>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</si>
  <si>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</si>
  <si>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</si>
  <si>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</si>
  <si>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</si>
  <si>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</si>
  <si>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</si>
  <si>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</si>
  <si>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</si>
  <si>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</si>
  <si>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</si>
  <si>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</si>
  <si>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</si>
  <si>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</si>
  <si>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</si>
  <si>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</si>
  <si>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</si>
  <si>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</si>
  <si>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</si>
  <si>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</si>
  <si>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</si>
  <si>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</si>
  <si>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</si>
  <si>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</si>
  <si>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</si>
  <si>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</si>
  <si>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</si>
  <si>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</si>
  <si>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</si>
  <si>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</si>
  <si>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</si>
  <si>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</si>
  <si>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</si>
  <si>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</si>
  <si>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</si>
  <si>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</si>
  <si>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</si>
  <si>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</si>
  <si>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</si>
  <si>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</si>
  <si>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</si>
  <si>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</si>
  <si>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</si>
  <si>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</si>
  <si>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</si>
  <si>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</si>
  <si>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</si>
  <si>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</si>
  <si>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</si>
  <si>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</si>
  <si>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</si>
  <si>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</si>
  <si>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</si>
  <si>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</si>
  <si>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</si>
  <si>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</si>
  <si>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</si>
  <si>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</si>
  <si>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</si>
  <si>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</si>
  <si>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</si>
  <si>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</si>
  <si>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</si>
  <si>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</si>
  <si>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</si>
  <si>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</si>
  <si>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</si>
  <si>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</si>
  <si>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</si>
  <si>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</si>
  <si>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</si>
  <si>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</si>
  <si>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</si>
  <si>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</si>
  <si>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</si>
  <si>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</si>
  <si>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</si>
  <si>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</si>
  <si>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</si>
  <si>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</si>
  <si>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</si>
  <si>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</si>
  <si>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</si>
  <si>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</si>
  <si>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</si>
  <si>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</si>
  <si>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</si>
  <si>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</si>
  <si>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</si>
  <si>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</si>
  <si>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</si>
  <si>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</si>
  <si>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</si>
  <si>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</si>
  <si>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</si>
  <si>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</si>
  <si>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</si>
  <si>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</si>
  <si>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</si>
  <si>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</si>
  <si>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</si>
  <si>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</si>
  <si>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</si>
  <si>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</si>
  <si>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</si>
  <si>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</si>
  <si>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</si>
  <si>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</si>
  <si>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</si>
  <si>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</si>
  <si>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</si>
  <si>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</si>
  <si>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</si>
  <si>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</si>
  <si>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</si>
  <si>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</si>
  <si>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</si>
  <si>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</si>
  <si>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</si>
  <si>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</si>
  <si>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</si>
  <si>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</si>
  <si>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</si>
  <si>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</si>
  <si>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</si>
  <si>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</si>
  <si>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</si>
  <si>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</si>
  <si>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</si>
  <si>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</si>
  <si>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</si>
  <si>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</si>
  <si>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</si>
  <si>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</si>
  <si>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</si>
  <si>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</si>
  <si>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</si>
  <si>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</si>
  <si>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</si>
  <si>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</si>
  <si>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</si>
  <si>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</si>
  <si>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</si>
  <si>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</si>
  <si>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</si>
  <si>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</si>
  <si>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</si>
  <si>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</si>
  <si>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</si>
  <si>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</si>
  <si>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</si>
  <si>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</si>
  <si>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</si>
  <si>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</si>
  <si>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</si>
  <si>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</si>
  <si>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</si>
  <si>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</si>
  <si>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</si>
  <si>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</si>
  <si>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</si>
  <si>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</si>
  <si>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</si>
  <si>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</si>
  <si>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</si>
  <si>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</si>
  <si>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</si>
  <si>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</si>
  <si>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</si>
  <si>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</si>
  <si>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</si>
  <si>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</si>
  <si>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</si>
  <si>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</si>
  <si>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</si>
  <si>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</si>
  <si>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</si>
  <si>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</si>
  <si>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</si>
  <si>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</si>
  <si>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</si>
  <si>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</si>
  <si>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</si>
  <si>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</si>
  <si>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</si>
  <si>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</si>
  <si>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</si>
  <si>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</si>
  <si>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</si>
  <si>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</si>
  <si>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</si>
  <si>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</si>
  <si>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</si>
  <si>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</si>
  <si>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</si>
  <si>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</si>
  <si>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</si>
  <si>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</si>
  <si>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</si>
  <si>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</si>
  <si>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</si>
  <si>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</si>
  <si>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</si>
  <si>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</si>
  <si>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</si>
  <si>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</si>
  <si>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</si>
  <si>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</si>
  <si>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</si>
  <si>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</si>
  <si>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</si>
  <si>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</si>
  <si>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</si>
  <si>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</si>
  <si>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</si>
  <si>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</si>
  <si>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</si>
  <si>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</si>
  <si>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</si>
  <si>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</si>
  <si>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</si>
  <si>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</si>
  <si>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</si>
  <si>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</si>
  <si>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</si>
  <si>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</si>
  <si>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</si>
  <si>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</si>
  <si>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</si>
  <si>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</si>
  <si>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</si>
  <si>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</si>
  <si>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</si>
  <si>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</si>
  <si>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</si>
  <si>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</si>
  <si>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</si>
  <si>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</si>
  <si>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</si>
  <si>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</si>
  <si>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</si>
  <si>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</si>
  <si>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</si>
  <si>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</si>
  <si>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</si>
  <si>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</si>
  <si>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</si>
  <si>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</si>
  <si>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</si>
  <si>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</si>
  <si>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</si>
  <si>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</si>
  <si>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</si>
  <si>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</si>
  <si>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</si>
  <si>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</si>
  <si>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</si>
  <si>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</si>
  <si>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</si>
  <si>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</si>
  <si>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</si>
  <si>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</si>
  <si>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</si>
  <si>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</si>
  <si>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</si>
  <si>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</si>
  <si>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</si>
  <si>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</si>
  <si>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</si>
  <si>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</si>
  <si>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</si>
  <si>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</si>
  <si>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</si>
  <si>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</si>
  <si>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</si>
  <si>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</si>
  <si>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</si>
  <si>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</si>
  <si>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</si>
  <si>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</si>
  <si>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</si>
  <si>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</si>
  <si>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</si>
  <si>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</si>
  <si>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</si>
  <si>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</si>
  <si>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</si>
  <si>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</si>
  <si>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</si>
  <si>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</si>
  <si>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</si>
  <si>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</si>
  <si>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</si>
  <si>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</si>
  <si>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</si>
  <si>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</si>
  <si>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</si>
  <si>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</si>
  <si>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</si>
  <si>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</si>
  <si>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</si>
  <si>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</si>
  <si>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</si>
  <si>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</si>
  <si>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</si>
  <si>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</si>
  <si>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</si>
  <si>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</si>
  <si>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</si>
  <si>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</si>
  <si>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</si>
  <si>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</si>
  <si>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</si>
  <si>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</si>
  <si>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</si>
  <si>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</si>
  <si>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</si>
  <si>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</si>
  <si>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</si>
  <si>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</si>
  <si>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</si>
  <si>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</si>
  <si>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</si>
  <si>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</si>
  <si>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</si>
  <si>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</si>
  <si>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</si>
  <si>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</si>
  <si>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</si>
  <si>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</si>
  <si>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</si>
  <si>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</si>
  <si>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</si>
  <si>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</si>
  <si>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</si>
  <si>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</si>
  <si>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</si>
  <si>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</si>
  <si>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</si>
  <si>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</si>
  <si>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</si>
  <si>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</si>
  <si>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</si>
  <si>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</si>
  <si>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</si>
  <si>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</si>
  <si>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</si>
  <si>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</si>
  <si>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</si>
  <si>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</si>
  <si>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</si>
  <si>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</si>
  <si>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</si>
  <si>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</si>
  <si>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</si>
  <si>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</si>
  <si>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</si>
  <si>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</si>
  <si>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</si>
  <si>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</si>
  <si>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</si>
  <si>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</si>
  <si>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</si>
  <si>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</si>
  <si>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</si>
  <si>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</si>
  <si>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</si>
  <si>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</si>
  <si>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</si>
  <si>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</si>
  <si>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</si>
  <si>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</si>
  <si>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</si>
  <si>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</si>
  <si>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</si>
  <si>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</si>
  <si>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</si>
  <si>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</si>
  <si>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</si>
  <si>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</si>
  <si>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</si>
  <si>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</si>
  <si>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</si>
  <si>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</si>
  <si>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</si>
  <si>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</si>
  <si>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</si>
  <si>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</si>
  <si>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</si>
  <si>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</si>
  <si>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</si>
  <si>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</si>
  <si>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</si>
  <si>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</si>
  <si>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</si>
  <si>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</si>
  <si>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</si>
  <si>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</si>
  <si>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</si>
  <si>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</si>
  <si>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</si>
  <si>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</si>
  <si>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</si>
  <si>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</si>
  <si>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</si>
  <si>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</si>
  <si>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</si>
  <si>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</si>
  <si>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</si>
  <si>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</si>
  <si>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</si>
  <si>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</si>
  <si>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</si>
  <si>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</si>
  <si>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</si>
  <si>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</si>
  <si>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</si>
  <si>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</si>
  <si>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</si>
  <si>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</si>
  <si>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</si>
  <si>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</si>
  <si>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</si>
  <si>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</si>
  <si>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</si>
  <si>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</si>
  <si>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</si>
  <si>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</si>
  <si>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</si>
  <si>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</si>
  <si>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</si>
  <si>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</si>
  <si>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</si>
  <si>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</si>
  <si>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</si>
  <si>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</si>
  <si>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</si>
  <si>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</si>
  <si>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</si>
  <si>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</si>
  <si>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</si>
  <si>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</si>
  <si>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</si>
  <si>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</si>
  <si>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</si>
  <si>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</si>
  <si>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</si>
  <si>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</si>
  <si>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</si>
  <si>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</si>
  <si>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</si>
  <si>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</si>
  <si>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</si>
  <si>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</si>
  <si>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</si>
  <si>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</si>
  <si>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</si>
  <si>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</si>
  <si>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</si>
  <si>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</si>
  <si>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</si>
  <si>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</si>
  <si>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</si>
  <si>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</si>
  <si>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</si>
  <si>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</si>
  <si>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</si>
  <si>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</si>
  <si>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</si>
  <si>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</si>
  <si>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</si>
  <si>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</si>
  <si>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</si>
  <si>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</si>
  <si>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</si>
  <si>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</si>
  <si>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</si>
  <si>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</si>
  <si>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</si>
  <si>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</si>
  <si>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</si>
  <si>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</si>
  <si>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</si>
  <si>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</si>
  <si>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</si>
  <si>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</si>
  <si>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</si>
  <si>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</si>
  <si>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</si>
  <si>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</si>
  <si>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</si>
  <si>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</si>
  <si>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</si>
  <si>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</si>
  <si>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</si>
  <si>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</si>
  <si>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</si>
  <si>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</si>
  <si>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</si>
  <si>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</si>
  <si>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</si>
  <si>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</si>
  <si>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</si>
  <si>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</si>
  <si>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</si>
  <si>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</si>
  <si>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</si>
  <si>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</si>
  <si>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</si>
  <si>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</si>
  <si>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</si>
  <si>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</si>
  <si>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</si>
  <si>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</si>
  <si>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</si>
  <si>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</si>
  <si>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</si>
  <si>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</si>
  <si>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</si>
  <si>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</si>
  <si>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</si>
  <si>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</si>
  <si>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</si>
  <si>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</si>
  <si>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</si>
  <si>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</si>
  <si>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</si>
  <si>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</si>
  <si>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</si>
  <si>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</si>
  <si>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</si>
  <si>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</si>
  <si>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</si>
  <si>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</si>
  <si>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</si>
  <si>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</si>
  <si>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</si>
  <si>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</si>
  <si>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</si>
  <si>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</si>
  <si>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</si>
  <si>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</si>
  <si>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</si>
  <si>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</si>
  <si>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</si>
  <si>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</si>
  <si>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</si>
  <si>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</si>
  <si>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</si>
  <si>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</si>
  <si>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</si>
  <si>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</si>
  <si>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</si>
  <si>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</si>
  <si>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</si>
  <si>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</si>
  <si>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</si>
  <si>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</si>
  <si>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</si>
  <si>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</si>
  <si>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</si>
  <si>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</si>
  <si>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</si>
  <si>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</si>
  <si>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</si>
  <si>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</si>
  <si>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</si>
  <si>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</si>
  <si>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</si>
  <si>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</si>
  <si>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</si>
  <si>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</si>
  <si>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</si>
  <si>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</si>
  <si>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</si>
  <si>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</si>
  <si>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</si>
  <si>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</si>
  <si>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</si>
  <si>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</si>
  <si>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</si>
  <si>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</si>
  <si>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</si>
  <si>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</si>
  <si>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</si>
  <si>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</si>
  <si>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</si>
  <si>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</si>
  <si>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</si>
  <si>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</si>
  <si>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</si>
  <si>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</si>
  <si>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</si>
  <si>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</si>
  <si>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</si>
  <si>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</si>
  <si>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</si>
  <si>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</si>
  <si>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</si>
  <si>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</si>
  <si>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</si>
  <si>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</si>
  <si>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</si>
  <si>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</si>
  <si>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</si>
  <si>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</si>
  <si>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</si>
  <si>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</si>
  <si>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</si>
  <si>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</si>
  <si>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</si>
  <si>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</si>
  <si>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</si>
  <si>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</si>
  <si>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</si>
  <si>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</si>
  <si>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</si>
  <si>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</si>
  <si>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</si>
  <si>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</si>
  <si>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</si>
  <si>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</si>
  <si>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</si>
  <si>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</si>
  <si>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</si>
  <si>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</si>
  <si>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</si>
  <si>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</si>
  <si>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</si>
  <si>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</si>
  <si>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</si>
  <si>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</si>
  <si>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</si>
  <si>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</si>
  <si>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</si>
  <si>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</si>
  <si>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</si>
  <si>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</si>
  <si>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</si>
  <si>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</si>
  <si>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</si>
  <si>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</si>
  <si>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</si>
  <si>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</si>
  <si>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</si>
  <si>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</si>
  <si>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</si>
  <si>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</si>
  <si>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</si>
  <si>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</si>
  <si>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</si>
  <si>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</si>
  <si>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</si>
  <si>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</si>
  <si>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</si>
  <si>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</si>
  <si>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</si>
  <si>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</si>
  <si>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</si>
  <si>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</si>
  <si>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</si>
  <si>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</si>
  <si>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</si>
  <si>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</si>
  <si>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</si>
  <si>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</si>
  <si>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</si>
  <si>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</si>
  <si>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</si>
  <si>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</si>
  <si>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</si>
  <si>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</si>
  <si>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</si>
  <si>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</si>
  <si>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</si>
  <si>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</si>
  <si>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</si>
  <si>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</si>
  <si>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</si>
  <si>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</si>
  <si>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</si>
  <si>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</si>
  <si>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</si>
  <si>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</si>
  <si>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</si>
  <si>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</si>
  <si>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</si>
  <si>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</si>
  <si>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</si>
  <si>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</si>
  <si>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</si>
  <si>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</si>
  <si>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</si>
  <si>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</si>
  <si>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</si>
  <si>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</si>
  <si>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</si>
  <si>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</si>
  <si>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</si>
  <si>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</si>
  <si>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</si>
  <si>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</si>
  <si>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</si>
  <si>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</si>
  <si>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</si>
  <si>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</si>
  <si>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</si>
  <si>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</si>
  <si>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</si>
  <si>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</si>
  <si>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</si>
  <si>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</si>
  <si>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</si>
  <si>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</si>
  <si>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</si>
  <si>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</si>
  <si>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</si>
  <si>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</si>
  <si>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</si>
  <si>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</si>
  <si>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</si>
  <si>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</si>
  <si>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</si>
  <si>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</si>
  <si>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</si>
  <si>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</si>
  <si>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</si>
  <si>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</si>
  <si>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</si>
  <si>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</si>
  <si>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</si>
  <si>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</si>
  <si>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</si>
  <si>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</si>
  <si>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</si>
  <si>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</si>
  <si>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</si>
  <si>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</si>
  <si>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</si>
  <si>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</si>
  <si>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</si>
  <si>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</si>
  <si>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</si>
  <si>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</si>
  <si>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</si>
  <si>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</si>
  <si>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</si>
  <si>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</si>
  <si>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</si>
  <si>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</si>
  <si>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</si>
  <si>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</si>
  <si>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</si>
  <si>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</si>
  <si>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</si>
  <si>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</si>
  <si>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</si>
  <si>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</si>
  <si>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</si>
  <si>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</si>
  <si>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</si>
  <si>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</si>
  <si>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</si>
  <si>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</si>
  <si>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</si>
  <si>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</si>
  <si>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</si>
  <si>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</si>
  <si>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</si>
  <si>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</si>
  <si>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</si>
  <si>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</si>
  <si>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</si>
  <si>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</si>
  <si>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</si>
  <si>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</si>
  <si>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</si>
  <si>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</si>
  <si>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</si>
  <si>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</si>
  <si>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</si>
  <si>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</si>
  <si>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</si>
  <si>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</si>
  <si>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</si>
  <si>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</si>
  <si>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</si>
  <si>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</si>
  <si>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</si>
  <si>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</si>
  <si>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</si>
  <si>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</si>
  <si>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</si>
  <si>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</si>
  <si>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</si>
  <si>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</si>
  <si>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</si>
  <si>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</si>
  <si>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</si>
  <si>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</si>
  <si>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</si>
  <si>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</si>
  <si>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</si>
  <si>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</si>
  <si>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</si>
  <si>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</si>
  <si>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</si>
  <si>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</si>
  <si>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</si>
  <si>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</si>
  <si>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</si>
  <si>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</si>
  <si>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</si>
  <si>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</si>
  <si>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</si>
  <si>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</si>
  <si>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</si>
  <si>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</si>
  <si>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</si>
  <si>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</si>
  <si>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</si>
  <si>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</si>
  <si>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</si>
  <si>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</si>
  <si>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</si>
  <si>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</si>
  <si>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</si>
  <si>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</si>
  <si>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</si>
  <si>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</si>
  <si>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</si>
  <si>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</si>
  <si>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</si>
  <si>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</si>
  <si>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</si>
  <si>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</si>
  <si>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</si>
  <si>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</si>
  <si>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</si>
  <si>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</si>
  <si>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</si>
  <si>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</si>
  <si>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</si>
  <si>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</si>
  <si>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</si>
  <si>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</si>
  <si>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</si>
  <si>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</si>
  <si>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</si>
  <si>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</si>
  <si>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</si>
  <si>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</si>
  <si>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</si>
  <si>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</si>
  <si>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</si>
  <si>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</si>
  <si>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</si>
  <si>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</si>
  <si>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</si>
  <si>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</si>
  <si>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</si>
  <si>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</si>
  <si>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</si>
  <si>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</si>
  <si>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</si>
  <si>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</si>
  <si>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</si>
  <si>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</si>
  <si>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</si>
  <si>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</si>
  <si>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</si>
  <si>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</si>
  <si>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</si>
  <si>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</si>
  <si>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</si>
  <si>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</si>
  <si>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</si>
  <si>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</si>
  <si>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</si>
  <si>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</si>
  <si>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</si>
  <si>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</si>
  <si>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</si>
  <si>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</si>
  <si>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</si>
  <si>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</si>
  <si>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</si>
  <si>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</si>
  <si>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</si>
  <si>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</si>
  <si>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</si>
  <si>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</si>
  <si>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</si>
  <si>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</si>
  <si>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</si>
  <si>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</si>
  <si>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</si>
  <si>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</si>
  <si>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</si>
  <si>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</si>
  <si>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</si>
  <si>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</si>
  <si>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</si>
  <si>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</si>
  <si>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</si>
  <si>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</si>
  <si>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</si>
  <si>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</si>
  <si>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</si>
  <si>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</si>
  <si>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</si>
  <si>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</si>
  <si>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</si>
  <si>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</si>
  <si>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</si>
  <si>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</si>
  <si>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</si>
  <si>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</si>
  <si>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</si>
  <si>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</si>
  <si>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</si>
  <si>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</si>
  <si>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</si>
  <si>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</si>
  <si>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</si>
  <si>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</si>
  <si>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</si>
  <si>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</si>
  <si>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</si>
  <si>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</si>
  <si>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</si>
  <si>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</si>
  <si>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</si>
  <si>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</si>
  <si>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</si>
  <si>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</si>
  <si>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</si>
  <si>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</si>
  <si>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</si>
  <si>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</si>
  <si>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</si>
  <si>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</si>
  <si>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</si>
  <si>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</si>
  <si>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</si>
  <si>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</si>
  <si>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</si>
  <si>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</si>
  <si>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</si>
  <si>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</si>
  <si>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</si>
  <si>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</si>
  <si>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</si>
  <si>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</si>
  <si>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</si>
  <si>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</si>
  <si>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</si>
  <si>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</si>
  <si>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</si>
  <si>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</si>
  <si>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</si>
  <si>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</si>
  <si>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</si>
  <si>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</si>
  <si>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</si>
  <si>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</si>
  <si>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</si>
  <si>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</si>
  <si>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</si>
  <si>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</si>
  <si>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</si>
  <si>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</si>
  <si>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</si>
  <si>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</si>
  <si>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</si>
  <si>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</si>
  <si>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</si>
  <si>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</si>
  <si>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</si>
  <si>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</si>
  <si>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</si>
  <si>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</si>
  <si>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</si>
  <si>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</si>
  <si>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</si>
  <si>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</si>
  <si>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</si>
  <si>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</si>
  <si>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</si>
  <si>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</si>
  <si>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</si>
  <si>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</si>
  <si>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</si>
  <si>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</si>
  <si>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</si>
  <si>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</si>
  <si>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</si>
  <si>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</si>
  <si>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</si>
  <si>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</si>
  <si>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</si>
  <si>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</si>
  <si>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</si>
  <si>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</si>
  <si>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</si>
  <si>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</si>
  <si>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</si>
  <si>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</si>
  <si>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</si>
  <si>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</si>
  <si>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</si>
  <si>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</si>
  <si>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</si>
  <si>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</si>
  <si>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</si>
  <si>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</si>
  <si>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</si>
  <si>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</si>
  <si>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</si>
  <si>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</si>
  <si>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</si>
  <si>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</si>
  <si>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</si>
  <si>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</si>
  <si>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</si>
  <si>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</si>
  <si>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</si>
  <si>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</si>
  <si>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</si>
  <si>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</si>
  <si>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</si>
  <si>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</si>
  <si>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</si>
  <si>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</si>
  <si>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</si>
  <si>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</si>
  <si>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</si>
  <si>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</si>
  <si>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</si>
  <si>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</si>
  <si>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</si>
  <si>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</si>
  <si>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</si>
  <si>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</si>
  <si>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</si>
  <si>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</si>
  <si>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</si>
  <si>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</si>
  <si>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</si>
  <si>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</si>
  <si>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</si>
  <si>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</si>
  <si>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</si>
  <si>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</si>
  <si>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</si>
  <si>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</si>
  <si>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</si>
  <si>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</si>
  <si>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</si>
  <si>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</si>
  <si>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</si>
  <si>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</si>
  <si>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</si>
  <si>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</si>
  <si>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</si>
  <si>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</si>
  <si>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</si>
  <si>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</si>
  <si>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</si>
  <si>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</si>
  <si>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</si>
  <si>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</si>
  <si>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</si>
  <si>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</si>
  <si>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</si>
  <si>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</si>
  <si>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</si>
  <si>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</si>
  <si>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</si>
  <si>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</si>
  <si>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</si>
  <si>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</si>
  <si>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</si>
  <si>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</si>
  <si>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</si>
  <si>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</si>
  <si>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</si>
  <si>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</si>
  <si>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</si>
  <si>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</si>
  <si>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</si>
  <si>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</si>
  <si>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</si>
  <si>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</si>
  <si>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</si>
  <si>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</si>
  <si>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</si>
  <si>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</si>
  <si>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</si>
  <si>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</si>
  <si>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</si>
  <si>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</si>
  <si>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</si>
  <si>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</si>
  <si>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</si>
  <si>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</si>
  <si>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</si>
  <si>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</si>
  <si>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</si>
  <si>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</si>
  <si>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</si>
  <si>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</si>
  <si>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</si>
  <si>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</si>
  <si>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</si>
  <si>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</si>
  <si>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</si>
  <si>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</si>
  <si>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</si>
  <si>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</si>
  <si>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</si>
  <si>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</si>
  <si>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</si>
  <si>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</si>
  <si>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</si>
  <si>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</si>
  <si>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</si>
  <si>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</si>
  <si>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</si>
  <si>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</si>
  <si>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</si>
  <si>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</si>
  <si>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</si>
  <si>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</si>
  <si>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</si>
  <si>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</si>
  <si>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</si>
  <si>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</si>
  <si>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</si>
  <si>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</si>
  <si>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</si>
  <si>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</si>
  <si>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</si>
  <si>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</si>
  <si>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</si>
  <si>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</si>
  <si>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</si>
  <si>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</si>
  <si>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</si>
  <si>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</si>
  <si>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</si>
  <si>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</si>
  <si>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</si>
  <si>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</si>
  <si>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</si>
  <si>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</si>
  <si>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</si>
  <si>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</si>
  <si>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</si>
  <si>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</si>
  <si>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</si>
  <si>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</si>
  <si>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</si>
  <si>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</si>
  <si>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</si>
  <si>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</si>
  <si>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</si>
  <si>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</si>
  <si>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</si>
  <si>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</si>
  <si>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</si>
  <si>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</si>
  <si>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</si>
  <si>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</si>
  <si>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</si>
  <si>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</si>
  <si>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</si>
  <si>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</si>
  <si>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</si>
  <si>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</si>
  <si>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</si>
  <si>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</si>
  <si>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</si>
  <si>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</si>
  <si>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</si>
  <si>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</si>
  <si>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</si>
  <si>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</si>
  <si>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</si>
  <si>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</si>
  <si>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</si>
  <si>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</si>
  <si>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</si>
  <si>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</si>
  <si>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</si>
  <si>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</si>
  <si>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</si>
  <si>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</si>
  <si>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</si>
  <si>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</si>
  <si>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</si>
  <si>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</si>
  <si>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</si>
  <si>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</si>
  <si>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</si>
  <si>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</si>
  <si>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</si>
  <si>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</si>
  <si>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</si>
  <si>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</si>
  <si>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</si>
  <si>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</si>
  <si>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</si>
  <si>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</si>
  <si>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</si>
  <si>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</si>
  <si>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</si>
  <si>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</si>
  <si>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</si>
  <si>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</si>
  <si>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</si>
  <si>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</si>
  <si>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</si>
  <si>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</si>
  <si>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</si>
  <si>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</si>
  <si>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</si>
  <si>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</si>
  <si>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</si>
  <si>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</si>
  <si>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</si>
  <si>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</si>
  <si>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</si>
  <si>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</si>
  <si>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</si>
  <si>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</si>
  <si>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</si>
  <si>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</si>
  <si>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</si>
  <si>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</si>
  <si>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</si>
  <si>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</si>
  <si>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</si>
  <si>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</si>
  <si>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</si>
  <si>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</si>
  <si>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</si>
  <si>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</si>
  <si>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</si>
  <si>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</si>
  <si>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</si>
  <si>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</si>
  <si>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</si>
  <si>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</si>
  <si>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</si>
  <si>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</si>
  <si>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</si>
  <si>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</si>
  <si>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</si>
  <si>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</si>
  <si>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</si>
  <si>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</si>
  <si>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</si>
  <si>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</si>
  <si>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</si>
  <si>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</si>
  <si>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</si>
  <si>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</si>
  <si>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</si>
  <si>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</si>
  <si>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</si>
  <si>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</si>
  <si>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</si>
  <si>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</si>
  <si>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</si>
  <si>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</si>
  <si>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</si>
  <si>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</si>
  <si>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</si>
  <si>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</si>
  <si>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</si>
  <si>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</si>
  <si>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</si>
  <si>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</si>
  <si>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</si>
  <si>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</si>
  <si>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</si>
  <si>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</si>
  <si>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</si>
  <si>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</si>
  <si>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</si>
  <si>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</si>
  <si>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</si>
  <si>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</si>
  <si>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</si>
  <si>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</si>
  <si>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</si>
  <si>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</si>
  <si>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</si>
  <si>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</si>
  <si>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</si>
  <si>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</si>
  <si>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</si>
  <si>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</si>
  <si>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</si>
  <si>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</si>
  <si>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</si>
  <si>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</si>
  <si>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</si>
  <si>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</si>
  <si>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</si>
  <si>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</si>
  <si>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</si>
  <si>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</si>
  <si>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</si>
  <si>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</si>
  <si>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</si>
  <si>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</si>
  <si>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</si>
  <si>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</si>
  <si>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</si>
  <si>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</si>
  <si>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</si>
  <si>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</si>
  <si>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</si>
  <si>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</si>
  <si>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</si>
  <si>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</si>
  <si>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</si>
  <si>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</si>
  <si>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</si>
  <si>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</si>
  <si>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</si>
  <si>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</si>
  <si>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</si>
  <si>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</si>
  <si>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</si>
  <si>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</si>
  <si>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</si>
  <si>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</si>
  <si>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</si>
  <si>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</si>
  <si>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</si>
  <si>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</si>
  <si>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</si>
  <si>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</si>
  <si>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</si>
  <si>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</si>
  <si>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</si>
  <si>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</si>
  <si>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</si>
  <si>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</si>
  <si>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</si>
  <si>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</si>
  <si>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</si>
  <si>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</si>
  <si>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</si>
  <si>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</si>
  <si>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</si>
  <si>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</si>
  <si>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</si>
  <si>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</si>
  <si>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</si>
  <si>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</si>
  <si>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</si>
  <si>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</si>
  <si>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</si>
  <si>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</si>
  <si>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</si>
  <si>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</si>
  <si>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</si>
  <si>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</si>
  <si>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</si>
  <si>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</si>
  <si>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</si>
  <si>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</si>
  <si>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</si>
  <si>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</si>
  <si>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</si>
  <si>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</si>
  <si>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</si>
  <si>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</si>
  <si>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</si>
  <si>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</si>
  <si>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</si>
  <si>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</si>
  <si>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</si>
  <si>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</si>
  <si>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</si>
  <si>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</si>
  <si>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</si>
  <si>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</si>
  <si>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</si>
  <si>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</si>
  <si>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</si>
  <si>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</si>
  <si>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</si>
  <si>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</si>
  <si>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</si>
  <si>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</si>
  <si>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</si>
  <si>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</si>
  <si>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</si>
  <si>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</si>
  <si>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</si>
  <si>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</si>
  <si>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</si>
  <si>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</si>
  <si>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</si>
  <si>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</si>
  <si>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</si>
  <si>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</si>
  <si>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</si>
  <si>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</si>
  <si>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</si>
  <si>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</si>
  <si>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</si>
  <si>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</si>
  <si>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</si>
  <si>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</si>
  <si>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</si>
  <si>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</si>
  <si>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</si>
  <si>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</si>
  <si>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</si>
  <si>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</si>
  <si>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</si>
  <si>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</si>
  <si>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</si>
  <si>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</si>
  <si>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</si>
  <si>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</si>
  <si>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</si>
  <si>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</si>
  <si>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</si>
  <si>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</si>
  <si>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</si>
  <si>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</si>
  <si>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</si>
  <si>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</si>
  <si>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</si>
  <si>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</si>
  <si>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</si>
  <si>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</si>
  <si>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</si>
  <si>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</si>
  <si>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</si>
  <si>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</si>
  <si>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</si>
  <si>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</si>
  <si>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</si>
  <si>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</si>
  <si>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</si>
  <si>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</si>
  <si>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</si>
  <si>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</si>
  <si>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</si>
  <si>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</si>
  <si>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</si>
  <si>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</si>
  <si>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</si>
  <si>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</si>
  <si>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</si>
  <si>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</si>
  <si>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</si>
  <si>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</si>
  <si>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</si>
  <si>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</si>
  <si>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</si>
  <si>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</si>
  <si>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</si>
  <si>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</si>
  <si>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</si>
  <si>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</si>
  <si>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</si>
  <si>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</si>
  <si>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</si>
  <si>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</si>
  <si>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</si>
  <si>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</si>
  <si>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</si>
  <si>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</si>
  <si>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</si>
  <si>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</si>
  <si>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</si>
  <si>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</si>
  <si>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</si>
  <si>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</si>
  <si>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</si>
  <si>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</si>
  <si>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</si>
  <si>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</si>
  <si>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</si>
  <si>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</si>
  <si>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</si>
  <si>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</si>
  <si>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</si>
  <si>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</si>
  <si>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</si>
  <si>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</si>
  <si>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</si>
  <si>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</si>
  <si>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</si>
  <si>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</si>
  <si>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</si>
  <si>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</si>
  <si>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</si>
  <si>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</si>
  <si>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</si>
  <si>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</si>
  <si>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</si>
  <si>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</si>
  <si>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</si>
  <si>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</si>
  <si>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</si>
  <si>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</si>
  <si>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</si>
  <si>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</si>
  <si>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</si>
  <si>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</si>
  <si>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</si>
  <si>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</si>
  <si>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</si>
  <si>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</si>
  <si>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</si>
  <si>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</si>
  <si>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</si>
  <si>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</si>
  <si>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</si>
  <si>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</si>
  <si>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</si>
  <si>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</si>
  <si>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</si>
  <si>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</si>
  <si>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</si>
  <si>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</si>
  <si>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</si>
  <si>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</si>
  <si>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</si>
  <si>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</si>
  <si>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</si>
  <si>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</si>
  <si>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</si>
  <si>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</si>
  <si>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</si>
  <si>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</si>
  <si>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</si>
  <si>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</si>
  <si>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</si>
  <si>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</si>
  <si>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</si>
  <si>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</si>
  <si>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</si>
  <si>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</si>
  <si>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</si>
  <si>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</si>
  <si>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</si>
  <si>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</si>
  <si>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</si>
  <si>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</si>
  <si>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</si>
  <si>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</si>
  <si>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</si>
  <si>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</si>
  <si>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</si>
  <si>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</si>
  <si>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</si>
  <si>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</si>
  <si>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</si>
  <si>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</si>
  <si>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</si>
  <si>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</si>
  <si>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</si>
  <si>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</si>
  <si>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</si>
  <si>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</si>
  <si>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</si>
  <si>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</si>
  <si>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</si>
  <si>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</si>
  <si>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</si>
  <si>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</si>
  <si>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</si>
  <si>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</si>
  <si>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</si>
  <si>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</si>
  <si>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</si>
  <si>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</si>
  <si>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</si>
  <si>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</si>
  <si>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</si>
  <si>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</si>
  <si>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</si>
  <si>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</si>
  <si>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</si>
  <si>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</si>
  <si>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</si>
  <si>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</si>
  <si>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</si>
  <si>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</si>
  <si>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</si>
  <si>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</si>
  <si>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</si>
  <si>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</si>
  <si>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</si>
  <si>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</si>
  <si>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</si>
  <si>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</si>
  <si>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</si>
  <si>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</si>
  <si>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</si>
  <si>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</si>
  <si>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</si>
  <si>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</si>
  <si>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</si>
  <si>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</si>
  <si>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</si>
  <si>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</si>
  <si>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</si>
  <si>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</si>
  <si>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</si>
  <si>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</si>
  <si>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</si>
  <si>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</si>
  <si>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</si>
  <si>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</si>
  <si>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</si>
  <si>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</si>
  <si>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</si>
  <si>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</si>
  <si>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</si>
  <si>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</si>
  <si>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</si>
  <si>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</si>
  <si>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</si>
  <si>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</si>
  <si>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</si>
  <si>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</si>
  <si>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</si>
  <si>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</si>
  <si>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</si>
  <si>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</si>
  <si>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</si>
  <si>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</si>
  <si>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</si>
  <si>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</si>
  <si>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</si>
  <si>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</si>
  <si>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</si>
  <si>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</si>
  <si>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</si>
  <si>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</si>
  <si>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</si>
  <si>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</si>
  <si>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</si>
  <si>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</si>
  <si>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</si>
  <si>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</si>
  <si>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</si>
  <si>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</si>
  <si>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</si>
  <si>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</si>
  <si>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</si>
  <si>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</si>
  <si>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</si>
  <si>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</si>
  <si>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</si>
  <si>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</si>
  <si>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</si>
  <si>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</si>
  <si>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</si>
  <si>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</si>
  <si>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</si>
  <si>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</si>
  <si>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</si>
  <si>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</si>
  <si>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</si>
  <si>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</si>
  <si>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</si>
  <si>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</si>
  <si>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</si>
  <si>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</si>
  <si>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</si>
  <si>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</si>
  <si>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</si>
  <si>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</si>
  <si>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</si>
  <si>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</si>
  <si>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</si>
  <si>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</si>
  <si>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</si>
  <si>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</si>
  <si>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</si>
  <si>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</si>
  <si>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</si>
  <si>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</si>
  <si>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</si>
  <si>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</si>
  <si>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</si>
  <si>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</si>
  <si>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</si>
  <si>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</si>
  <si>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</si>
  <si>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</si>
  <si>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</si>
  <si>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</si>
  <si>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</si>
  <si>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</si>
  <si>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</si>
  <si>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</si>
  <si>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</si>
  <si>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</si>
  <si>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</si>
  <si>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</si>
  <si>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</si>
  <si>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</si>
  <si>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</si>
  <si>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</si>
  <si>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</si>
  <si>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</si>
  <si>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</si>
  <si>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</si>
  <si>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</si>
  <si>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</si>
  <si>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</si>
  <si>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</si>
  <si>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</si>
  <si>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</si>
  <si>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</si>
  <si>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</si>
  <si>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</si>
  <si>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</si>
  <si>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</si>
  <si>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</si>
  <si>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</si>
  <si>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</si>
  <si>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</si>
  <si>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</si>
  <si>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</si>
  <si>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</si>
  <si>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</si>
  <si>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</si>
  <si>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</si>
  <si>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</si>
  <si>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</si>
  <si>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</si>
  <si>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</si>
  <si>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</si>
  <si>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</si>
  <si>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</si>
  <si>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</si>
  <si>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</si>
  <si>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</si>
  <si>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</si>
  <si>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</si>
  <si>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</si>
  <si>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</si>
  <si>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</si>
  <si>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</si>
  <si>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</si>
  <si>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</si>
  <si>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</si>
  <si>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</si>
  <si>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</si>
  <si>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</si>
  <si>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</si>
  <si>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</si>
  <si>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</si>
  <si>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</si>
  <si>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</si>
  <si>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</si>
  <si>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</si>
  <si>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</si>
  <si>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</si>
  <si>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</si>
  <si>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</si>
  <si>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</si>
  <si>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</si>
  <si>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</si>
  <si>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</si>
  <si>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</si>
  <si>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</si>
  <si>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</si>
  <si>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</si>
  <si>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</si>
  <si>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</si>
  <si>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</si>
  <si>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</si>
  <si>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</si>
  <si>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</si>
  <si>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</si>
  <si>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</si>
  <si>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</si>
  <si>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</si>
  <si>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</si>
  <si>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</si>
  <si>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</si>
  <si>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</si>
  <si>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</si>
  <si>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</si>
  <si>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</si>
  <si>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</si>
  <si>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</si>
  <si>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</si>
  <si>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</si>
  <si>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</si>
  <si>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</si>
  <si>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</si>
  <si>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</si>
  <si>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</si>
  <si>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</si>
  <si>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</si>
  <si>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</si>
  <si>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</si>
  <si>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</si>
  <si>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</si>
  <si>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</si>
  <si>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</si>
  <si>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</si>
  <si>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</si>
  <si>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</si>
  <si>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</si>
  <si>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</si>
  <si>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</si>
  <si>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</si>
  <si>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</si>
  <si>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</si>
  <si>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</si>
  <si>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</si>
  <si>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</si>
  <si>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</si>
  <si>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</si>
  <si>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</si>
  <si>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</si>
  <si>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</si>
  <si>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</si>
  <si>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</si>
  <si>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</si>
  <si>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</si>
  <si>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</si>
  <si>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</si>
  <si>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</si>
  <si>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</si>
  <si>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</si>
  <si>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</si>
  <si>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</si>
  <si>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</si>
  <si>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</si>
  <si>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</si>
  <si>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</si>
  <si>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</si>
  <si>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</si>
  <si>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</si>
  <si>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</si>
  <si>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</si>
  <si>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</si>
  <si>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</si>
  <si>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</si>
  <si>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</si>
  <si>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</si>
  <si>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</si>
  <si>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</si>
  <si>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</si>
  <si>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</si>
  <si>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</si>
  <si>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</si>
  <si>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</si>
  <si>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</si>
  <si>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</si>
  <si>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</si>
  <si>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</si>
  <si>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</si>
  <si>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</si>
  <si>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</si>
  <si>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</si>
  <si>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</si>
  <si>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</si>
  <si>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</si>
  <si>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</si>
  <si>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</si>
  <si>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</si>
  <si>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</si>
  <si>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</si>
  <si>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</si>
  <si>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</si>
  <si>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</si>
  <si>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</si>
  <si>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</si>
  <si>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</si>
  <si>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</si>
  <si>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</si>
  <si>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</si>
  <si>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</si>
  <si>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</si>
  <si>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</si>
  <si>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</si>
  <si>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</si>
  <si>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</si>
  <si>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</si>
  <si>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</si>
  <si>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</si>
  <si>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</si>
  <si>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</si>
  <si>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</si>
  <si>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</si>
  <si>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</si>
  <si>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</si>
  <si>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</si>
  <si>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</si>
  <si>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</si>
  <si>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</si>
  <si>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</si>
  <si>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</si>
  <si>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</si>
  <si>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</si>
  <si>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</si>
  <si>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</si>
  <si>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</si>
  <si>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</si>
  <si>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</si>
  <si>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</si>
  <si>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</si>
  <si>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</si>
  <si>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</si>
  <si>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</si>
  <si>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</si>
  <si>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</si>
  <si>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</si>
  <si>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</si>
  <si>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</si>
  <si>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</si>
  <si>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</si>
  <si>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</si>
  <si>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</si>
  <si>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</si>
  <si>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</si>
  <si>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</si>
  <si>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</si>
  <si>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</si>
  <si>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</si>
  <si>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</si>
  <si>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</si>
  <si>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</si>
  <si>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</si>
  <si>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</si>
  <si>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</si>
  <si>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</si>
  <si>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</si>
  <si>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</si>
  <si>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</si>
  <si>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</si>
  <si>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</si>
  <si>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</si>
  <si>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</si>
  <si>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</si>
  <si>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</si>
  <si>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</si>
  <si>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</si>
  <si>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</si>
  <si>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</si>
  <si>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</si>
  <si>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</si>
  <si>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</si>
  <si>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</si>
  <si>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</si>
  <si>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</si>
  <si>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</si>
  <si>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</si>
  <si>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</si>
  <si>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</si>
  <si>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</si>
  <si>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</si>
  <si>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</si>
  <si>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</si>
  <si>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</si>
  <si>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</si>
  <si>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</si>
  <si>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</si>
  <si>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</si>
  <si>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</si>
  <si>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</si>
  <si>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</si>
  <si>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</si>
  <si>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</si>
  <si>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</si>
  <si>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</si>
  <si>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</si>
  <si>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</si>
  <si>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</si>
  <si>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</si>
  <si>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</si>
  <si>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</si>
  <si>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</si>
  <si>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</si>
  <si>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</si>
  <si>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</si>
  <si>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</si>
  <si>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</si>
  <si>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</si>
  <si>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</si>
  <si>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</si>
  <si>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</si>
  <si>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</si>
  <si>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</si>
  <si>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</si>
  <si>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</si>
  <si>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</si>
  <si>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</si>
  <si>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</si>
  <si>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</si>
  <si>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</si>
  <si>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</si>
  <si>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</si>
  <si>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</si>
  <si>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</si>
  <si>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</si>
  <si>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</si>
  <si>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</si>
  <si>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</si>
  <si>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</si>
  <si>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</si>
  <si>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</si>
  <si>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</si>
  <si>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</si>
  <si>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</si>
  <si>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</si>
  <si>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</si>
  <si>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</si>
  <si>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</si>
  <si>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</si>
  <si>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</si>
  <si>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</si>
  <si>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</si>
  <si>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</si>
  <si>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</si>
  <si>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</si>
  <si>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</si>
  <si>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</si>
  <si>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</si>
  <si>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</si>
  <si>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</si>
  <si>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</si>
  <si>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</si>
  <si>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</si>
  <si>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</si>
  <si>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</si>
  <si>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</si>
  <si>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</si>
  <si>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</si>
  <si>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</si>
  <si>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</si>
  <si>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</si>
  <si>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</si>
  <si>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</si>
  <si>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</si>
  <si>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</si>
  <si>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</si>
  <si>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</si>
  <si>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</si>
  <si>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</si>
  <si>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</si>
  <si>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</si>
  <si>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</si>
  <si>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</si>
  <si>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</si>
  <si>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</si>
  <si>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</si>
  <si>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</si>
  <si>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</si>
  <si>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</si>
  <si>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</si>
  <si>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</si>
  <si>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</si>
  <si>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</si>
  <si>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</si>
  <si>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</si>
  <si>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</si>
  <si>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</si>
  <si>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</si>
  <si>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</si>
  <si>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</si>
  <si>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</si>
  <si>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</si>
  <si>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</si>
  <si>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</si>
  <si>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</si>
  <si>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</si>
  <si>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</si>
  <si>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</si>
  <si>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</si>
  <si>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</si>
  <si>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</si>
  <si>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</si>
  <si>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</si>
  <si>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</si>
  <si>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</si>
  <si>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</si>
  <si>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</si>
  <si>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</si>
  <si>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</si>
  <si>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</si>
  <si>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</si>
  <si>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</si>
  <si>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</si>
  <si>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</si>
  <si>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</si>
  <si>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</si>
  <si>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</si>
  <si>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</si>
  <si>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</si>
  <si>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</si>
  <si>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</si>
  <si>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</si>
  <si>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</si>
  <si>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</si>
  <si>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</si>
  <si>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</si>
  <si>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</si>
  <si>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</si>
  <si>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</si>
  <si>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</si>
  <si>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</si>
  <si>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</si>
  <si>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</si>
  <si>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</si>
  <si>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</si>
  <si>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</si>
  <si>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</si>
  <si>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</si>
  <si>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</si>
  <si>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</si>
  <si>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</si>
  <si>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</si>
  <si>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</si>
  <si>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</si>
  <si>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</si>
  <si>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</si>
  <si>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</si>
  <si>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</si>
  <si>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</si>
  <si>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</si>
  <si>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</si>
  <si>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</si>
  <si>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</si>
  <si>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</si>
  <si>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</si>
  <si>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</si>
  <si>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</si>
  <si>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</si>
  <si>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</si>
  <si>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</si>
  <si>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</si>
  <si>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</si>
  <si>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</si>
  <si>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</si>
  <si>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</si>
  <si>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</si>
  <si>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</si>
  <si>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</si>
  <si>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</si>
  <si>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</si>
  <si>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</si>
  <si>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</si>
  <si>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</si>
  <si>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</si>
  <si>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</si>
  <si>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</si>
  <si>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</si>
  <si>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</si>
  <si>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</si>
  <si>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</si>
  <si>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</si>
  <si>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</si>
  <si>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</si>
  <si>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</si>
  <si>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</si>
  <si>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</si>
  <si>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</si>
  <si>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</si>
  <si>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</si>
  <si>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</si>
  <si>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</si>
  <si>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</si>
  <si>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</si>
  <si>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</si>
  <si>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</si>
  <si>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</si>
  <si>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</si>
  <si>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</si>
  <si>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</si>
  <si>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</si>
  <si>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</si>
  <si>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</si>
  <si>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</si>
  <si>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</si>
  <si>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</si>
  <si>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</si>
  <si>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</si>
  <si>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</si>
  <si>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</si>
  <si>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</si>
  <si>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</si>
  <si>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</si>
  <si>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</si>
  <si>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</si>
  <si>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</si>
  <si>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</si>
  <si>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</si>
  <si>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</si>
  <si>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</si>
  <si>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</si>
  <si>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</si>
  <si>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</si>
  <si>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</si>
  <si>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</si>
  <si>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</si>
  <si>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</si>
  <si>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</si>
  <si>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</si>
  <si>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</si>
  <si>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</si>
  <si>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</si>
  <si>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</si>
  <si>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</si>
  <si>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</si>
  <si>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</si>
  <si>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</si>
  <si>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</si>
  <si>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</si>
  <si>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</si>
  <si>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</si>
  <si>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</si>
  <si>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</si>
  <si>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</si>
  <si>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</si>
  <si>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</si>
  <si>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</si>
  <si>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</si>
  <si>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</si>
  <si>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</si>
  <si>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</si>
  <si>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</si>
  <si>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</si>
  <si>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</si>
  <si>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</si>
  <si>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</si>
  <si>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</si>
  <si>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</si>
  <si>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</si>
  <si>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</si>
  <si>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</si>
  <si>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</si>
  <si>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</si>
  <si>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</si>
  <si>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</si>
  <si>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</si>
  <si>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</si>
  <si>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</si>
  <si>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</si>
  <si>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</si>
  <si>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</si>
  <si>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</si>
  <si>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</si>
  <si>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</si>
  <si>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</si>
  <si>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</si>
  <si>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</si>
  <si>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</si>
  <si>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</si>
  <si>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</si>
  <si>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</si>
  <si>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</si>
  <si>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</si>
  <si>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</si>
  <si>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</si>
  <si>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</si>
  <si>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</si>
  <si>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</si>
  <si>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</si>
  <si>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</si>
  <si>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</si>
  <si>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</si>
  <si>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</si>
  <si>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</si>
  <si>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</si>
  <si>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</si>
  <si>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</si>
  <si>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</si>
  <si>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</si>
  <si>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</si>
  <si>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</si>
  <si>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</si>
  <si>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</si>
  <si>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</si>
  <si>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</si>
  <si>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</si>
  <si>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</si>
  <si>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</si>
  <si>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</si>
  <si>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</si>
  <si>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</si>
  <si>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</si>
  <si>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</si>
  <si>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</si>
  <si>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</si>
  <si>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</si>
  <si>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</si>
  <si>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</si>
  <si>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</si>
  <si>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</si>
  <si>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</si>
  <si>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</si>
  <si>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</si>
  <si>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</si>
  <si>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</si>
  <si>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</si>
  <si>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</si>
  <si>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</si>
  <si>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</si>
  <si>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</si>
  <si>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</si>
  <si>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</si>
  <si>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</si>
  <si>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</si>
  <si>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</si>
  <si>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</si>
  <si>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</si>
  <si>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</si>
  <si>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</si>
  <si>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</si>
  <si>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</si>
  <si>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</si>
  <si>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</si>
  <si>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</si>
  <si>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</si>
  <si>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</si>
  <si>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</si>
  <si>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</si>
  <si>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</si>
  <si>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</si>
  <si>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</si>
  <si>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</si>
  <si>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</si>
  <si>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</si>
  <si>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</si>
  <si>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</si>
  <si>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</si>
  <si>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</si>
  <si>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</si>
  <si>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</si>
  <si>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</si>
  <si>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</si>
  <si>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</si>
  <si>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</si>
  <si>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</si>
  <si>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</si>
  <si>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</si>
  <si>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</si>
  <si>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</si>
  <si>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</si>
  <si>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</si>
  <si>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</si>
  <si>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</si>
  <si>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</si>
  <si>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</si>
  <si>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</si>
  <si>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</si>
  <si>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</si>
  <si>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</si>
  <si>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</si>
  <si>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</si>
  <si>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</si>
  <si>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</si>
  <si>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</si>
  <si>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</si>
  <si>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</si>
  <si>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</si>
  <si>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</si>
  <si>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</si>
  <si>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</si>
  <si>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</si>
  <si>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</si>
  <si>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</si>
  <si>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</si>
  <si>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</si>
  <si>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</si>
  <si>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</si>
  <si>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</si>
  <si>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</si>
  <si>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</si>
  <si>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</si>
  <si>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</si>
  <si>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</si>
  <si>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</si>
  <si>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</si>
  <si>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</si>
  <si>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</si>
  <si>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</si>
  <si>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</si>
  <si>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</si>
  <si>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</si>
  <si>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</si>
  <si>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</si>
  <si>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</si>
  <si>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</si>
  <si>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</si>
  <si>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</si>
  <si>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</si>
  <si>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</si>
  <si>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</si>
  <si>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</si>
  <si>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</si>
  <si>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</si>
  <si>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</si>
  <si>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</si>
  <si>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</si>
  <si>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</si>
  <si>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</si>
  <si>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</si>
  <si>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</si>
  <si>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</si>
  <si>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</si>
  <si>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</si>
  <si>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</si>
  <si>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</si>
  <si>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</si>
  <si>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</si>
  <si>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</si>
  <si>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</si>
  <si>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</si>
  <si>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</si>
  <si>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</si>
  <si>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</si>
  <si>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</si>
  <si>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</si>
  <si>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</si>
  <si>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</si>
  <si>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</si>
  <si>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</si>
  <si>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</si>
  <si>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</si>
  <si>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</si>
  <si>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</si>
  <si>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</si>
  <si>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</si>
  <si>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</si>
  <si>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</si>
  <si>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</si>
  <si>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</si>
  <si>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</si>
  <si>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</si>
  <si>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</si>
  <si>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</si>
  <si>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</si>
  <si>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</si>
  <si>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</si>
  <si>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</si>
  <si>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</si>
  <si>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</si>
  <si>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</si>
  <si>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</si>
  <si>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</si>
  <si>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</si>
  <si>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</si>
  <si>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</si>
  <si>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</si>
  <si>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</si>
  <si>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</si>
  <si>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</si>
  <si>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</si>
  <si>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</si>
  <si>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</si>
  <si>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</si>
  <si>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</si>
  <si>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</si>
  <si>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</si>
  <si>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</si>
  <si>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</si>
  <si>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</si>
  <si>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</si>
  <si>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</si>
  <si>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</si>
  <si>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</si>
  <si>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</si>
  <si>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</si>
  <si>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</si>
  <si>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</si>
  <si>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</si>
  <si>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</si>
  <si>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</si>
  <si>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</si>
  <si>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</si>
  <si>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</si>
  <si>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</si>
  <si>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</si>
  <si>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</si>
  <si>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</si>
  <si>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</si>
  <si>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</si>
  <si>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</si>
  <si>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</si>
  <si>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</si>
  <si>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</si>
  <si>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</si>
  <si>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</si>
  <si>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</si>
  <si>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</si>
  <si>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</si>
  <si>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</si>
  <si>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</si>
  <si>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</si>
  <si>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</si>
  <si>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</si>
  <si>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</si>
  <si>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</si>
  <si>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</si>
  <si>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</si>
  <si>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</si>
  <si>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</si>
  <si>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</si>
  <si>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</si>
  <si>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</si>
  <si>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</si>
  <si>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</si>
  <si>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</si>
  <si>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</si>
  <si>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</si>
  <si>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</si>
  <si>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</si>
  <si>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</si>
  <si>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</si>
  <si>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</si>
  <si>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</si>
  <si>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</si>
  <si>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</si>
  <si>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</si>
  <si>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</si>
  <si>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</si>
  <si>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</si>
  <si>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</si>
  <si>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</si>
  <si>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</si>
  <si>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</si>
  <si>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</si>
  <si>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</si>
  <si>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</si>
  <si>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</si>
  <si>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</si>
  <si>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</si>
  <si>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</si>
  <si>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</si>
  <si>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</si>
  <si>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</si>
  <si>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</si>
  <si>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</si>
  <si>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</si>
  <si>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</si>
  <si>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</si>
  <si>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</si>
  <si>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</si>
  <si>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</si>
  <si>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</si>
  <si>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</si>
  <si>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</si>
  <si>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</si>
  <si>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</si>
  <si>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</si>
  <si>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</si>
  <si>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</si>
  <si>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</si>
  <si>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</si>
  <si>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</si>
  <si>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</si>
  <si>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</si>
  <si>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</si>
  <si>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</si>
  <si>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</si>
  <si>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</si>
  <si>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</si>
  <si>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</si>
  <si>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</si>
  <si>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</si>
  <si>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</si>
  <si>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</si>
  <si>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</si>
  <si>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</si>
  <si>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</si>
  <si>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</si>
  <si>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</si>
  <si>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</si>
  <si>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</si>
  <si>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</si>
  <si>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</si>
  <si>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</si>
  <si>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</si>
  <si>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</si>
  <si>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</si>
  <si>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</si>
  <si>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</si>
  <si>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</si>
  <si>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</si>
  <si>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</si>
  <si>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</si>
  <si>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</si>
  <si>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</si>
  <si>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</si>
  <si>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</si>
  <si>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</si>
  <si>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</si>
  <si>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</si>
  <si>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</si>
  <si>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</si>
  <si>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</si>
  <si>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</si>
  <si>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</si>
  <si>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</si>
  <si>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</si>
  <si>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</si>
  <si>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</si>
  <si>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</si>
  <si>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</si>
  <si>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</si>
  <si>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</si>
  <si>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</si>
  <si>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</si>
  <si>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</si>
  <si>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</si>
  <si>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</si>
  <si>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</si>
  <si>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</si>
  <si>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</si>
  <si>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</si>
  <si>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</si>
  <si>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</si>
  <si>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</si>
  <si>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</si>
  <si>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</si>
  <si>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</si>
  <si>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</si>
  <si>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</si>
  <si>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</si>
  <si>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</si>
  <si>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</si>
  <si>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</si>
  <si>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</si>
  <si>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</si>
  <si>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</si>
  <si>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</si>
  <si>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</si>
  <si>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</si>
  <si>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</si>
  <si>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</si>
  <si>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</si>
  <si>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</si>
  <si>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</si>
  <si>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</si>
  <si>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</si>
  <si>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</si>
  <si>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</si>
  <si>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</si>
  <si>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</si>
  <si>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</si>
  <si>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</si>
  <si>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</si>
  <si>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</si>
  <si>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</si>
  <si>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</si>
  <si>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</si>
  <si>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</si>
  <si>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</si>
  <si>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</si>
  <si>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</si>
  <si>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</si>
  <si>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</si>
  <si>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</si>
  <si>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</si>
  <si>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</si>
  <si>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</si>
  <si>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</si>
  <si>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</si>
  <si>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</si>
  <si>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</si>
  <si>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</si>
  <si>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</si>
  <si>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</si>
  <si>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</si>
  <si>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</si>
  <si>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</si>
  <si>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</si>
  <si>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</si>
  <si>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</si>
  <si>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</si>
  <si>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</si>
  <si>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</si>
  <si>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</si>
  <si>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</si>
  <si>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</si>
  <si>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</si>
  <si>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</si>
  <si>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</si>
  <si>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</si>
  <si>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</si>
  <si>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</si>
  <si>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</si>
  <si>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</si>
  <si>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</si>
  <si>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</si>
  <si>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</si>
  <si>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</si>
  <si>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</si>
  <si>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</si>
  <si>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</si>
  <si>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</si>
  <si>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</si>
  <si>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</si>
  <si>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</si>
  <si>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</si>
  <si>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</si>
  <si>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</si>
  <si>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</si>
  <si>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</si>
  <si>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</si>
  <si>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</si>
  <si>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</si>
  <si>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</si>
  <si>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</si>
  <si>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</si>
  <si>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</si>
  <si>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</si>
  <si>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</si>
  <si>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</si>
  <si>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</si>
  <si>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</si>
  <si>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</si>
  <si>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</si>
  <si>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</si>
  <si>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</si>
  <si>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</si>
  <si>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</si>
  <si>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</si>
  <si>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</si>
  <si>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</si>
  <si>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</si>
  <si>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</si>
  <si>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</si>
  <si>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</si>
  <si>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</si>
  <si>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</si>
  <si>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</si>
  <si>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</si>
  <si>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</si>
  <si>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</si>
  <si>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</si>
  <si>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</si>
  <si>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</si>
  <si>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</si>
  <si>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</si>
  <si>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</si>
  <si>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</si>
  <si>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</si>
  <si>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</si>
  <si>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</si>
  <si>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</si>
  <si>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</si>
  <si>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</si>
  <si>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</si>
  <si>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</si>
  <si>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</si>
  <si>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</si>
  <si>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</si>
  <si>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</si>
  <si>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</si>
  <si>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</si>
  <si>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</si>
  <si>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</si>
  <si>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</si>
  <si>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</si>
  <si>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</si>
  <si>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</si>
  <si>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</si>
  <si>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</si>
  <si>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</si>
  <si>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</si>
  <si>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</si>
  <si>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</si>
  <si>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</si>
  <si>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</si>
  <si>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</si>
  <si>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</si>
  <si>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</si>
  <si>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</si>
  <si>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</si>
  <si>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</si>
  <si>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</si>
  <si>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</si>
  <si>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</si>
  <si>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</si>
  <si>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</si>
  <si>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</si>
  <si>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</si>
  <si>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</si>
  <si>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</si>
  <si>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</si>
  <si>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</si>
  <si>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</si>
  <si>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</si>
  <si>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</si>
  <si>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</si>
  <si>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</si>
  <si>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</si>
  <si>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</si>
  <si>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</si>
  <si>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</si>
  <si>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</si>
  <si>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</si>
  <si>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</si>
  <si>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</si>
  <si>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</si>
  <si>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</si>
  <si>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</si>
  <si>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</si>
  <si>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</si>
  <si>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</si>
  <si>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</si>
  <si>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</si>
  <si>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</si>
  <si>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</si>
  <si>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</si>
  <si>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</si>
  <si>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</si>
  <si>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</si>
  <si>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</si>
  <si>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</si>
  <si>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</si>
  <si>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</si>
  <si>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</si>
  <si>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</si>
  <si>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</si>
  <si>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</si>
  <si>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</si>
  <si>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</si>
  <si>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</si>
  <si>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</si>
  <si>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</si>
  <si>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</si>
  <si>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</si>
  <si>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</si>
  <si>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</si>
  <si>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</si>
  <si>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</si>
  <si>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</si>
  <si>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</si>
  <si>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</si>
  <si>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</si>
  <si>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</si>
  <si>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</si>
  <si>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</si>
  <si>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</si>
  <si>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</si>
  <si>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</si>
  <si>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</si>
  <si>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</si>
  <si>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</si>
  <si>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</si>
  <si>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</si>
  <si>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</si>
  <si>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</si>
  <si>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</si>
  <si>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</si>
  <si>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</si>
  <si>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</si>
  <si>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</si>
  <si>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</si>
  <si>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</si>
  <si>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</si>
  <si>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</si>
  <si>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</si>
  <si>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</si>
  <si>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</si>
  <si>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</si>
  <si>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</si>
  <si>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</si>
  <si>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</si>
  <si>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</si>
  <si>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</si>
  <si>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</si>
  <si>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</si>
  <si>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</si>
  <si>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</si>
  <si>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</si>
  <si>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</si>
  <si>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</si>
  <si>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</si>
  <si>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</si>
  <si>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</si>
  <si>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</si>
  <si>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</si>
  <si>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</si>
  <si>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</si>
  <si>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</si>
  <si>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</si>
  <si>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</si>
  <si>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</si>
  <si>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</si>
  <si>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</si>
  <si>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</si>
  <si>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</si>
  <si>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</si>
  <si>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</si>
  <si>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</si>
  <si>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</si>
  <si>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</si>
  <si>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</si>
  <si>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</si>
  <si>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</si>
  <si>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</si>
  <si>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</si>
  <si>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</si>
  <si>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</si>
  <si>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</si>
  <si>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</si>
  <si>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</si>
  <si>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</si>
  <si>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</si>
  <si>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</si>
  <si>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</si>
  <si>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</si>
  <si>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</si>
  <si>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</si>
  <si>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</si>
  <si>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</si>
  <si>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</si>
  <si>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</si>
  <si>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</si>
  <si>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</si>
  <si>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</si>
  <si>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</si>
  <si>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</si>
  <si>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</si>
  <si>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</si>
  <si>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</si>
  <si>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</si>
  <si>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</si>
  <si>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</si>
  <si>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</si>
  <si>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</si>
  <si>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</si>
  <si>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</si>
  <si>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</si>
  <si>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</si>
  <si>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</si>
  <si>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</si>
  <si>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</si>
  <si>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</si>
  <si>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</si>
  <si>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</si>
  <si>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</si>
  <si>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</si>
  <si>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</si>
  <si>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</si>
  <si>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</si>
  <si>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</si>
  <si>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</si>
  <si>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</si>
  <si>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</si>
  <si>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</si>
  <si>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</si>
  <si>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</si>
  <si>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</si>
  <si>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</si>
  <si>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</si>
  <si>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</si>
  <si>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</si>
  <si>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</si>
  <si>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</si>
  <si>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</si>
  <si>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</si>
  <si>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</si>
  <si>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</si>
  <si>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</si>
  <si>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</si>
  <si>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</si>
  <si>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</si>
  <si>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</si>
  <si>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</si>
  <si>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</si>
  <si>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</si>
  <si>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</si>
  <si>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</si>
  <si>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</si>
  <si>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</si>
  <si>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</si>
  <si>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</si>
  <si>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</si>
  <si>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</si>
  <si>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</si>
  <si>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</si>
  <si>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</si>
  <si>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</si>
  <si>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</si>
  <si>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</si>
  <si>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</si>
  <si>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</si>
  <si>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</si>
  <si>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</si>
  <si>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</si>
  <si>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</si>
  <si>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</si>
  <si>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</si>
  <si>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</si>
  <si>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</si>
  <si>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</si>
  <si>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</si>
  <si>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</si>
  <si>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</si>
  <si>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</si>
  <si>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</si>
  <si>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</si>
  <si>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</si>
  <si>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</si>
  <si>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</si>
  <si>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</si>
  <si>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</si>
  <si>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</si>
  <si>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</si>
  <si>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</si>
  <si>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</si>
  <si>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</si>
  <si>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</si>
  <si>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</si>
  <si>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</si>
  <si>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</si>
  <si>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</si>
  <si>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</si>
  <si>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</si>
  <si>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</si>
  <si>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</si>
  <si>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</si>
  <si>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</si>
  <si>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</si>
  <si>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</si>
  <si>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</si>
  <si>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</si>
  <si>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</si>
  <si>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</si>
  <si>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</si>
  <si>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</si>
  <si>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</si>
  <si>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</si>
  <si>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</si>
  <si>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</si>
  <si>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</si>
  <si>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</si>
  <si>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</si>
  <si>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</si>
  <si>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</si>
  <si>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</si>
  <si>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</si>
  <si>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</si>
  <si>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</si>
  <si>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</si>
  <si>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</si>
  <si>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</si>
  <si>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</si>
  <si>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</si>
  <si>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</si>
  <si>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</si>
  <si>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</si>
  <si>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</si>
  <si>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</si>
  <si>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</si>
  <si>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</si>
  <si>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</si>
  <si>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</si>
  <si>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</si>
  <si>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</si>
  <si>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</si>
  <si>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</si>
  <si>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</si>
  <si>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</si>
  <si>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</si>
  <si>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</si>
  <si>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</si>
  <si>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</si>
  <si>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</si>
  <si>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</si>
  <si>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</si>
  <si>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</si>
  <si>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</si>
  <si>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</si>
  <si>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</si>
  <si>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</si>
  <si>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</si>
  <si>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</si>
  <si>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</si>
  <si>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</si>
  <si>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</si>
  <si>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</si>
  <si>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</si>
  <si>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</si>
  <si>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</si>
  <si>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</si>
  <si>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</si>
  <si>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</si>
  <si>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</si>
  <si>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</si>
  <si>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</si>
  <si>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</si>
  <si>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</si>
  <si>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</si>
  <si>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</si>
  <si>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</si>
  <si>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</si>
  <si>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</si>
  <si>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</si>
  <si>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</si>
  <si>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</si>
  <si>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</si>
  <si>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</si>
  <si>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</si>
  <si>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</si>
  <si>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</si>
  <si>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</si>
  <si>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</si>
  <si>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</si>
  <si>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</si>
  <si>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</si>
  <si>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</si>
  <si>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</si>
  <si>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</si>
  <si>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</si>
  <si>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</si>
  <si>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</si>
  <si>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</si>
  <si>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</si>
  <si>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</si>
  <si>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</si>
  <si>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</si>
  <si>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</si>
  <si>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</si>
  <si>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</si>
  <si>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</si>
  <si>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</si>
  <si>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</si>
  <si>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</si>
  <si>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</si>
  <si>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</si>
  <si>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</si>
  <si>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</si>
  <si>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</si>
  <si>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</si>
  <si>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</si>
  <si>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</si>
  <si>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</si>
  <si>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</si>
  <si>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</si>
  <si>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</si>
  <si>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</si>
  <si>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</si>
  <si>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</si>
  <si>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</si>
  <si>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</si>
  <si>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</si>
  <si>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</si>
  <si>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</si>
  <si>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</si>
  <si>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</si>
  <si>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</si>
  <si>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</si>
  <si>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</si>
  <si>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</si>
  <si>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</si>
  <si>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</si>
  <si>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</si>
  <si>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</si>
  <si>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</si>
  <si>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</si>
  <si>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</si>
  <si>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</si>
  <si>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</si>
  <si>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</si>
  <si>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</si>
  <si>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</si>
  <si>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</si>
  <si>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</si>
  <si>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</si>
  <si>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</si>
  <si>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</si>
  <si>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</si>
  <si>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</si>
  <si>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</si>
  <si>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</si>
  <si>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</si>
  <si>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</si>
  <si>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</si>
  <si>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</si>
  <si>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</si>
  <si>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</si>
  <si>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</si>
  <si>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</si>
  <si>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</si>
  <si>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</si>
  <si>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</si>
  <si>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</si>
  <si>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</si>
  <si>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</si>
  <si>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</si>
  <si>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</si>
  <si>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</si>
  <si>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</si>
  <si>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</si>
  <si>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</si>
  <si>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</si>
  <si>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</si>
  <si>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</si>
  <si>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</si>
  <si>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</si>
  <si>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</si>
  <si>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</si>
  <si>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</si>
  <si>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</si>
  <si>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</si>
  <si>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</si>
  <si>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</si>
  <si>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</si>
  <si>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</si>
  <si>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</si>
  <si>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</si>
  <si>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</si>
  <si>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</si>
  <si>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</si>
  <si>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</si>
  <si>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</si>
  <si>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</si>
  <si>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</si>
  <si>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</si>
  <si>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</si>
  <si>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</si>
  <si>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</si>
  <si>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</si>
  <si>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</si>
  <si>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</si>
  <si>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</si>
  <si>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</si>
  <si>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</si>
  <si>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</si>
  <si>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</si>
  <si>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</si>
  <si>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</si>
  <si>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</si>
  <si>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</si>
  <si>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</si>
  <si>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</si>
  <si>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</si>
  <si>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</si>
  <si>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</si>
  <si>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</si>
  <si>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</si>
  <si>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</si>
  <si>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</si>
  <si>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</si>
  <si>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</si>
  <si>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</si>
  <si>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</si>
  <si>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</si>
  <si>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</si>
  <si>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</si>
  <si>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</si>
  <si>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</si>
  <si>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</si>
  <si>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</si>
  <si>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</si>
  <si>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</si>
  <si>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</si>
  <si>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</si>
  <si>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</si>
  <si>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</si>
  <si>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</si>
  <si>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</si>
  <si>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</si>
  <si>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</si>
  <si>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</si>
  <si>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</si>
  <si>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</si>
  <si>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</si>
  <si>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</si>
  <si>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</si>
  <si>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</si>
  <si>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</si>
  <si>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</si>
  <si>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</si>
  <si>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</si>
  <si>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</si>
  <si>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</si>
  <si>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</si>
  <si>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</si>
  <si>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</si>
  <si>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</si>
  <si>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</si>
  <si>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</si>
  <si>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</si>
  <si>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</si>
  <si>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</si>
  <si>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</si>
  <si>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</si>
  <si>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</si>
  <si>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</si>
  <si>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</si>
  <si>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</si>
  <si>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</si>
  <si>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</si>
  <si>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</si>
  <si>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</si>
  <si>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</si>
  <si>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</si>
  <si>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</si>
  <si>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</si>
  <si>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</si>
  <si>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</si>
  <si>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</si>
  <si>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</si>
  <si>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</si>
  <si>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</si>
  <si>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</si>
  <si>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</si>
  <si>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</si>
  <si>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</si>
  <si>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</si>
  <si>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</si>
  <si>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</si>
  <si>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</si>
  <si>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</si>
  <si>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</si>
  <si>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</si>
  <si>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</si>
  <si>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</si>
  <si>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</si>
  <si>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</si>
  <si>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</si>
  <si>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</si>
  <si>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</si>
  <si>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</si>
  <si>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</si>
  <si>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</si>
  <si>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</si>
  <si>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</si>
  <si>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</si>
  <si>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</si>
  <si>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</si>
  <si>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</si>
  <si>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</si>
  <si>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</si>
  <si>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</si>
  <si>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</si>
  <si>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</si>
  <si>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</si>
  <si>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</si>
  <si>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</si>
  <si>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</si>
  <si>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</si>
  <si>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</si>
  <si>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</si>
  <si>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</si>
  <si>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</si>
  <si>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</si>
  <si>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</si>
  <si>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</si>
  <si>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</si>
  <si>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</si>
  <si>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</si>
  <si>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</si>
  <si>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</si>
  <si>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</si>
  <si>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</si>
  <si>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</si>
  <si>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</si>
  <si>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</si>
  <si>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</si>
  <si>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</si>
  <si>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</si>
  <si>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</si>
  <si>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</si>
  <si>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</si>
  <si>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</si>
  <si>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</si>
  <si>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</si>
  <si>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</si>
  <si>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</si>
  <si>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</si>
  <si>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</si>
  <si>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</si>
  <si>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</si>
  <si>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</si>
  <si>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</si>
  <si>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</si>
  <si>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</si>
  <si>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</si>
  <si>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</si>
  <si>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</si>
  <si>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</si>
  <si>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</si>
  <si>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</si>
  <si>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</si>
  <si>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</si>
  <si>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</si>
  <si>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</si>
  <si>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</si>
  <si>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</si>
  <si>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</si>
  <si>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</si>
  <si>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</si>
  <si>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</si>
  <si>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</si>
  <si>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</si>
  <si>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</si>
  <si>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</si>
  <si>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</si>
  <si>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</si>
  <si>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</si>
  <si>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</si>
  <si>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</si>
  <si>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</si>
  <si>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</si>
  <si>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</si>
  <si>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</si>
  <si>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</si>
  <si>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</si>
  <si>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</si>
  <si>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</si>
  <si>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</si>
  <si>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</si>
  <si>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</si>
  <si>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</si>
  <si>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</si>
  <si>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</si>
  <si>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</si>
  <si>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</si>
  <si>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</si>
  <si>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</si>
  <si>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</si>
  <si>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</si>
  <si>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</si>
  <si>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</si>
  <si>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</si>
  <si>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</si>
  <si>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</si>
  <si>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</si>
  <si>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</si>
  <si>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</si>
  <si>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</si>
  <si>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</si>
  <si>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</si>
  <si>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</si>
  <si>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</si>
  <si>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</si>
  <si>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</si>
  <si>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</si>
  <si>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</si>
  <si>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</si>
  <si>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</si>
  <si>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</si>
  <si>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</si>
  <si>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</si>
  <si>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</si>
  <si>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</si>
  <si>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</si>
  <si>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</si>
  <si>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</si>
  <si>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</si>
  <si>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</si>
  <si>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</si>
  <si>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</si>
  <si>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</si>
  <si>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</si>
  <si>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</si>
  <si>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</si>
  <si>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</si>
  <si>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</si>
  <si>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</si>
  <si>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</si>
  <si>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</si>
  <si>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</si>
  <si>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</si>
  <si>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</si>
  <si>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</si>
  <si>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</si>
  <si>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</si>
  <si>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</si>
  <si>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</si>
  <si>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</si>
  <si>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</si>
  <si>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</si>
  <si>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</si>
  <si>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</si>
  <si>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</si>
  <si>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</si>
  <si>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</si>
  <si>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</si>
  <si>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</si>
  <si>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</si>
  <si>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</si>
  <si>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</si>
  <si>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</si>
  <si>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</si>
  <si>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</si>
  <si>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</si>
  <si>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</si>
  <si>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</si>
  <si>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</si>
  <si>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</si>
  <si>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</si>
  <si>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</si>
  <si>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</si>
  <si>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</si>
  <si>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</si>
  <si>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</si>
  <si>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</si>
  <si>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</si>
  <si>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</si>
  <si>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</si>
  <si>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</si>
  <si>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</si>
  <si>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</si>
  <si>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</si>
  <si>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</si>
  <si>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</si>
  <si>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</si>
  <si>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</si>
  <si>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</si>
  <si>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</si>
  <si>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</si>
  <si>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</si>
  <si>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</si>
  <si>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</si>
  <si>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</si>
  <si>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</si>
  <si>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</si>
  <si>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</si>
  <si>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</si>
  <si>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</si>
  <si>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</si>
  <si>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</si>
  <si>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</si>
  <si>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</si>
  <si>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</si>
  <si>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</si>
  <si>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</si>
  <si>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</si>
  <si>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</si>
  <si>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</si>
  <si>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</si>
  <si>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</si>
  <si>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</si>
  <si>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</si>
  <si>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</si>
  <si>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</si>
  <si>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</si>
  <si>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</si>
  <si>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</si>
  <si>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</si>
  <si>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</si>
  <si>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</si>
  <si>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</si>
  <si>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</si>
  <si>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</si>
  <si>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</si>
  <si>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</si>
  <si>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</si>
  <si>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</si>
  <si>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</si>
  <si>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</si>
  <si>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</si>
  <si>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</si>
  <si>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</si>
  <si>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</si>
  <si>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</si>
  <si>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</si>
  <si>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</si>
  <si>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</si>
  <si>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</si>
  <si>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</si>
  <si>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</si>
  <si>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</si>
  <si>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</si>
  <si>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</si>
  <si>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</si>
  <si>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</si>
  <si>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</si>
  <si>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</si>
  <si>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</si>
  <si>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</si>
  <si>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</si>
  <si>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</si>
  <si>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</si>
  <si>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</si>
  <si>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</si>
  <si>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</si>
  <si>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</si>
  <si>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</si>
  <si>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</si>
  <si>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</si>
  <si>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</si>
  <si>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</si>
  <si>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</si>
  <si>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</si>
  <si>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</si>
  <si>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</si>
  <si>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</si>
  <si>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</si>
  <si>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</si>
  <si>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</si>
  <si>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</si>
  <si>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</si>
  <si>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</si>
  <si>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</si>
  <si>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</si>
  <si>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</si>
  <si>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</si>
  <si>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</si>
  <si>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</si>
  <si>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</si>
  <si>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</si>
  <si>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</si>
  <si>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</si>
  <si>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</si>
  <si>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</si>
  <si>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</si>
  <si>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</si>
  <si>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</si>
  <si>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</si>
  <si>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</si>
  <si>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</si>
  <si>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</si>
  <si>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</si>
  <si>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</si>
  <si>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</si>
  <si>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</si>
  <si>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</si>
  <si>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</si>
  <si>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</si>
  <si>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</si>
  <si>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</si>
  <si>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</si>
  <si>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</si>
  <si>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</si>
  <si>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</si>
  <si>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</si>
  <si>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</si>
  <si>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</si>
  <si>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</si>
  <si>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</si>
  <si>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</si>
  <si>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</si>
  <si>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</si>
  <si>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</si>
  <si>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</si>
  <si>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</si>
  <si>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</si>
  <si>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</si>
  <si>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</si>
  <si>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</si>
  <si>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</si>
  <si>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</si>
  <si>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</si>
  <si>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</si>
  <si>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</si>
  <si>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</si>
  <si>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</si>
  <si>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</si>
  <si>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</si>
  <si>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</si>
  <si>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</si>
  <si>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</si>
  <si>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</si>
  <si>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</si>
  <si>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</si>
  <si>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</si>
  <si>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</si>
  <si>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</si>
  <si>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</si>
  <si>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</si>
  <si>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</si>
  <si>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</si>
  <si>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</si>
  <si>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</si>
  <si>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</si>
  <si>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</si>
  <si>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</si>
  <si>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</si>
  <si>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</si>
  <si>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</si>
  <si>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</si>
  <si>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</si>
  <si>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</si>
  <si>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</si>
  <si>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</si>
  <si>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</si>
  <si>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</si>
  <si>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</si>
  <si>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</si>
  <si>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</si>
  <si>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</si>
  <si>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</si>
  <si>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</si>
  <si>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</si>
  <si>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</si>
  <si>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</si>
  <si>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</si>
  <si>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</si>
  <si>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</si>
  <si>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</si>
  <si>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</si>
  <si>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</si>
  <si>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</si>
  <si>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</si>
  <si>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</si>
  <si>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</si>
  <si>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</si>
  <si>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</si>
  <si>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</si>
  <si>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</si>
  <si>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</si>
  <si>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</si>
  <si>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</si>
  <si>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</si>
  <si>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</si>
  <si>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</si>
  <si>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</si>
  <si>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</si>
  <si>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</si>
  <si>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</si>
  <si>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</si>
  <si>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</si>
  <si>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</si>
  <si>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</si>
  <si>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</si>
  <si>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</si>
  <si>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</si>
  <si>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</si>
  <si>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</si>
  <si>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</si>
  <si>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</si>
  <si>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</si>
  <si>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</si>
  <si>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</si>
  <si>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</si>
  <si>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</si>
  <si>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</si>
  <si>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</si>
  <si>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</si>
  <si>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</si>
  <si>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</si>
  <si>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</si>
  <si>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</si>
  <si>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</si>
  <si>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</si>
  <si>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</si>
  <si>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</si>
  <si>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</si>
  <si>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</si>
  <si>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</si>
  <si>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</si>
  <si>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</si>
  <si>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</si>
  <si>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</si>
  <si>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</si>
  <si>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</si>
  <si>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</si>
  <si>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</si>
  <si>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</si>
  <si>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</si>
  <si>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</si>
  <si>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</si>
  <si>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</si>
  <si>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</si>
  <si>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</si>
  <si>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</si>
  <si>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</si>
  <si>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</si>
  <si>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</si>
  <si>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</si>
  <si>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</si>
  <si>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</si>
  <si>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</si>
  <si>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</si>
  <si>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</si>
  <si>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</si>
  <si>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</si>
  <si>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</si>
  <si>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</si>
  <si>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</si>
  <si>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</si>
  <si>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</si>
  <si>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</si>
  <si>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</si>
  <si>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</si>
  <si>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</si>
  <si>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</si>
  <si>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</si>
  <si>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</si>
  <si>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</si>
  <si>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</si>
  <si>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</si>
  <si>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</si>
  <si>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</si>
  <si>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</si>
  <si>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</si>
  <si>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</si>
  <si>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</si>
  <si>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</si>
  <si>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</si>
  <si>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</si>
  <si>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</si>
  <si>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</si>
  <si>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</si>
  <si>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</si>
  <si>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</si>
  <si>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</si>
  <si>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</si>
  <si>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</si>
  <si>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</si>
  <si>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</si>
  <si>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</si>
  <si>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</si>
  <si>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</si>
  <si>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</si>
  <si>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</si>
  <si>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</si>
  <si>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</si>
  <si>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</si>
  <si>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</si>
  <si>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</si>
  <si>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</si>
  <si>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</si>
  <si>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</si>
  <si>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</si>
  <si>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</si>
  <si>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</si>
  <si>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</si>
  <si>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</si>
  <si>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</si>
  <si>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</si>
  <si>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</si>
  <si>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</si>
  <si>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</si>
  <si>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</si>
  <si>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</si>
  <si>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</si>
  <si>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</si>
  <si>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</si>
  <si>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</si>
  <si>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</si>
  <si>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</si>
  <si>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</si>
  <si>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</si>
  <si>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</si>
  <si>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</si>
  <si>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</si>
  <si>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</si>
  <si>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</si>
  <si>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</si>
  <si>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</si>
  <si>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</si>
  <si>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</si>
  <si>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</si>
  <si>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</si>
  <si>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</si>
  <si>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</si>
  <si>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</si>
  <si>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</si>
  <si>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</si>
  <si>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</si>
  <si>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</si>
  <si>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</si>
  <si>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</si>
  <si>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</si>
  <si>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</si>
  <si>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</si>
  <si>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</si>
  <si>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</si>
  <si>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</si>
  <si>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</si>
  <si>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</si>
  <si>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</si>
  <si>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</si>
  <si>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</si>
  <si>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</si>
  <si>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</si>
  <si>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</si>
  <si>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</si>
  <si>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</si>
  <si>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</si>
  <si>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</si>
  <si>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</si>
  <si>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</si>
  <si>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</si>
  <si>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</si>
  <si>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</si>
  <si>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</si>
  <si>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</si>
  <si>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</si>
  <si>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</si>
  <si>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</si>
  <si>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</si>
  <si>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</si>
  <si>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</si>
  <si>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</si>
  <si>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</si>
  <si>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</si>
  <si>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</si>
  <si>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</si>
  <si>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</si>
  <si>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</si>
  <si>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</si>
  <si>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</si>
  <si>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</si>
  <si>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</si>
  <si>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</si>
  <si>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</si>
  <si>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</si>
  <si>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</si>
  <si>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</si>
  <si>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</si>
  <si>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</si>
  <si>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</si>
  <si>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</si>
  <si>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</si>
  <si>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</si>
  <si>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</si>
  <si>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</si>
  <si>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</si>
  <si>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</si>
  <si>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</si>
  <si>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</si>
  <si>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</si>
  <si>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</si>
  <si>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</si>
  <si>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</si>
  <si>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</si>
  <si>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</si>
  <si>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</si>
  <si>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</si>
  <si>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</si>
  <si>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</si>
  <si>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</si>
  <si>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</si>
  <si>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</si>
  <si>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</si>
  <si>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</si>
  <si>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</si>
  <si>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</si>
  <si>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</si>
  <si>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</si>
  <si>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</si>
  <si>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</si>
  <si>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</si>
  <si>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</si>
  <si>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</si>
  <si>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</si>
  <si>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</si>
  <si>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</si>
  <si>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</si>
  <si>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</si>
  <si>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</si>
  <si>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</si>
  <si>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</si>
  <si>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</si>
  <si>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</si>
  <si>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</si>
  <si>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</si>
  <si>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</si>
  <si>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</si>
  <si>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</si>
  <si>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</si>
  <si>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</si>
  <si>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</si>
  <si>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</si>
  <si>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</si>
  <si>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</si>
  <si>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</si>
  <si>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</si>
  <si>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</si>
  <si>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</si>
  <si>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</si>
  <si>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</si>
  <si>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</si>
  <si>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</si>
  <si>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</si>
  <si>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</si>
  <si>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</si>
  <si>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</si>
  <si>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</si>
  <si>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</si>
  <si>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</si>
  <si>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</si>
  <si>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</si>
  <si>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</si>
  <si>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</si>
  <si>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</si>
  <si>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</si>
  <si>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</si>
  <si>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</si>
  <si>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</si>
  <si>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</si>
  <si>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</si>
  <si>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</si>
  <si>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</si>
  <si>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</si>
  <si>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</si>
  <si>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</si>
  <si>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</si>
  <si>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</si>
  <si>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</si>
  <si>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</si>
  <si>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</si>
  <si>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</si>
  <si>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</si>
  <si>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</si>
  <si>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</si>
  <si>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</si>
  <si>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</si>
  <si>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</si>
  <si>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</si>
  <si>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</si>
  <si>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</si>
  <si>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</si>
  <si>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</si>
  <si>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</si>
  <si>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</si>
  <si>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</si>
  <si>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</si>
  <si>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</si>
  <si>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</si>
  <si>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</si>
  <si>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</si>
  <si>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</si>
  <si>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</si>
  <si>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</si>
  <si>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</si>
  <si>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</si>
  <si>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</si>
  <si>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</si>
  <si>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</si>
  <si>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</si>
  <si>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</si>
  <si>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</si>
  <si>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</si>
  <si>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</si>
  <si>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</si>
  <si>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</si>
  <si>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</si>
  <si>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</si>
  <si>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</si>
  <si>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</si>
  <si>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</si>
  <si>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</si>
  <si>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</si>
  <si>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</si>
  <si>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</si>
  <si>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</si>
  <si>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</si>
  <si>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</si>
  <si>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</si>
  <si>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</si>
  <si>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</si>
  <si>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</si>
  <si>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</si>
  <si>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</si>
  <si>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</si>
  <si>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</si>
  <si>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</si>
  <si>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</si>
  <si>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</si>
  <si>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</si>
  <si>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</si>
  <si>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</si>
  <si>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</si>
  <si>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</si>
  <si>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</si>
  <si>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</si>
  <si>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</si>
  <si>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</si>
  <si>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</si>
  <si>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</si>
  <si>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</si>
  <si>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</si>
  <si>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</si>
  <si>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</si>
  <si>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</si>
  <si>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</si>
  <si>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</si>
  <si>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</si>
  <si>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</si>
  <si>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</si>
  <si>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</si>
  <si>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</si>
  <si>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</si>
  <si>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</si>
  <si>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</si>
  <si>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</si>
  <si>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</si>
  <si>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</si>
  <si>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</si>
  <si>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</si>
  <si>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</si>
  <si>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</si>
  <si>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</si>
  <si>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</si>
  <si>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</si>
  <si>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</si>
  <si>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</si>
  <si>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</si>
  <si>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</si>
  <si>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</si>
  <si>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</si>
  <si>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</si>
  <si>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</si>
  <si>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</si>
  <si>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</si>
  <si>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</si>
  <si>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</si>
  <si>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</si>
  <si>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</si>
  <si>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</si>
  <si>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</si>
  <si>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</si>
  <si>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</si>
  <si>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</si>
  <si>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</si>
  <si>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</si>
  <si>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</si>
  <si>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</si>
  <si>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</si>
  <si>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</si>
  <si>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</si>
  <si>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</si>
  <si>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</si>
  <si>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</si>
  <si>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</si>
  <si>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</si>
  <si>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</si>
  <si>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</si>
  <si>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</si>
  <si>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</si>
  <si>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</si>
  <si>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</si>
  <si>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</si>
  <si>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</si>
  <si>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</si>
  <si>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</si>
  <si>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</si>
  <si>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</si>
  <si>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</si>
  <si>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</si>
  <si>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</si>
  <si>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</si>
  <si>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</si>
  <si>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</si>
  <si>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</si>
  <si>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</si>
  <si>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</si>
  <si>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</si>
  <si>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</si>
  <si>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</si>
  <si>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</si>
  <si>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</si>
  <si>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</si>
  <si>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</si>
  <si>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</si>
  <si>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</si>
  <si>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</si>
  <si>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</si>
  <si>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</si>
  <si>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</si>
  <si>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</si>
  <si>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</si>
  <si>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</si>
  <si>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</si>
  <si>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</si>
  <si>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</si>
  <si>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</si>
  <si>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</si>
  <si>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</si>
  <si>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</si>
  <si>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</si>
  <si>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</si>
  <si>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</si>
  <si>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</si>
  <si>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</si>
  <si>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</si>
  <si>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</si>
  <si>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</si>
  <si>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</si>
  <si>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</si>
  <si>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</si>
  <si>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</si>
  <si>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</si>
  <si>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</si>
  <si>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</si>
  <si>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</si>
  <si>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</si>
  <si>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</si>
  <si>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</si>
  <si>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</si>
  <si>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</si>
  <si>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</si>
  <si>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</si>
  <si>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</si>
  <si>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</si>
  <si>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</si>
  <si>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</si>
  <si>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</si>
  <si>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</si>
  <si>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</si>
  <si>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</si>
  <si>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</si>
  <si>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</si>
  <si>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</si>
  <si>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</si>
  <si>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</si>
  <si>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</si>
  <si>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</si>
  <si>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</si>
  <si>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</si>
  <si>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</si>
  <si>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</si>
  <si>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</si>
  <si>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</si>
  <si>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</si>
  <si>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</si>
  <si>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</si>
  <si>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</si>
  <si>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</si>
  <si>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</si>
  <si>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</si>
  <si>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</si>
  <si>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</si>
  <si>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</si>
  <si>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</si>
  <si>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</si>
  <si>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</si>
  <si>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</si>
  <si>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</si>
  <si>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</si>
  <si>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</si>
  <si>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</si>
  <si>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</si>
  <si>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</si>
  <si>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</si>
  <si>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</si>
  <si>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</si>
  <si>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</si>
  <si>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</si>
  <si>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</si>
  <si>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</si>
  <si>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</si>
  <si>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</si>
  <si>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</si>
  <si>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</si>
  <si>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</si>
  <si>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</si>
  <si>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</si>
  <si>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</si>
  <si>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</si>
  <si>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</si>
  <si>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</si>
  <si>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</si>
  <si>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</si>
  <si>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</si>
  <si>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</si>
  <si>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</si>
  <si>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</si>
  <si>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</si>
  <si>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</si>
  <si>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</si>
  <si>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</si>
  <si>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</si>
  <si>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</si>
  <si>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</si>
  <si>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</si>
  <si>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</si>
  <si>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</si>
  <si>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</si>
  <si>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</si>
  <si>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</si>
  <si>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</si>
  <si>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</si>
  <si>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</si>
  <si>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</si>
  <si>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</si>
  <si>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</si>
  <si>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</si>
  <si>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</si>
  <si>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</si>
  <si>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</si>
  <si>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</si>
  <si>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</si>
  <si>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</si>
  <si>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</si>
  <si>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</si>
  <si>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</si>
  <si>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</si>
  <si>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</si>
  <si>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</si>
  <si>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</si>
  <si>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</si>
  <si>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</si>
  <si>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</si>
  <si>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</si>
  <si>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</si>
  <si>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</si>
  <si>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</si>
  <si>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</si>
  <si>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</si>
  <si>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</si>
  <si>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</si>
  <si>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</si>
  <si>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</si>
  <si>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</si>
  <si>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</si>
  <si>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</si>
  <si>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</si>
  <si>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</si>
  <si>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</si>
  <si>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</si>
  <si>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</si>
  <si>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</si>
  <si>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</si>
  <si>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</si>
  <si>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</si>
  <si>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</si>
  <si>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</si>
  <si>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</si>
  <si>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</si>
  <si>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</si>
  <si>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</si>
  <si>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</si>
  <si>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</si>
  <si>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</si>
  <si>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</si>
  <si>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</si>
  <si>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</si>
  <si>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</si>
  <si>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</si>
  <si>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</si>
  <si>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</si>
  <si>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</si>
  <si>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</si>
  <si>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</si>
  <si>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</si>
  <si>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</si>
  <si>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</si>
  <si>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</si>
  <si>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</si>
  <si>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</si>
  <si>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</si>
  <si>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</si>
  <si>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</si>
  <si>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</si>
  <si>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</si>
  <si>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</si>
  <si>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</si>
  <si>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</si>
  <si>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</si>
  <si>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</si>
  <si>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</si>
  <si>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</si>
  <si>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</si>
  <si>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</si>
  <si>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</si>
  <si>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</si>
  <si>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</si>
  <si>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</si>
  <si>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</si>
  <si>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</si>
  <si>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</si>
  <si>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</si>
  <si>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</si>
  <si>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</si>
  <si>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</si>
  <si>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</si>
  <si>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</si>
  <si>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</si>
  <si>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</si>
  <si>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</si>
  <si>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</si>
  <si>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</si>
  <si>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</si>
  <si>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</si>
  <si>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</si>
  <si>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</si>
  <si>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</si>
  <si>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</si>
  <si>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</si>
  <si>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</si>
  <si>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</si>
  <si>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</si>
  <si>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</si>
  <si>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</si>
  <si>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</si>
  <si>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</si>
  <si>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</si>
  <si>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</si>
  <si>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</si>
  <si>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</si>
  <si>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</si>
  <si>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</si>
  <si>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</si>
  <si>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</si>
  <si>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</si>
  <si>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</si>
  <si>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</si>
  <si>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</si>
  <si>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</si>
  <si>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</si>
  <si>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</si>
  <si>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</si>
  <si>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</si>
  <si>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</si>
  <si>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</si>
  <si>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</si>
  <si>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</si>
  <si>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</si>
  <si>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</si>
  <si>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</si>
  <si>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</si>
  <si>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</si>
  <si>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</si>
  <si>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</si>
  <si>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</si>
  <si>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</si>
  <si>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</si>
  <si>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</si>
  <si>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</si>
  <si>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</si>
  <si>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</si>
  <si>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</si>
  <si>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</si>
  <si>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</si>
  <si>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</si>
  <si>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</si>
  <si>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</si>
  <si>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</si>
  <si>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</si>
  <si>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</si>
  <si>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</si>
  <si>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</si>
  <si>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</si>
  <si>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</si>
  <si>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</si>
  <si>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</si>
  <si>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</si>
  <si>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</si>
  <si>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</si>
  <si>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</si>
  <si>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</si>
  <si>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</si>
  <si>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</si>
  <si>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</si>
  <si>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</si>
  <si>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</si>
  <si>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</si>
  <si>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</si>
  <si>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</si>
  <si>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</si>
  <si>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</si>
  <si>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</si>
  <si>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</si>
  <si>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</si>
  <si>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</si>
  <si>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</si>
  <si>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</si>
  <si>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</si>
  <si>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</si>
  <si>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</si>
  <si>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</si>
  <si>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</si>
  <si>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</si>
  <si>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</si>
  <si>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</si>
  <si>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</si>
  <si>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</si>
  <si>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</si>
  <si>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</si>
  <si>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</si>
  <si>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</si>
  <si>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</si>
  <si>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</si>
  <si>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</si>
  <si>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</si>
  <si>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</si>
  <si>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</si>
  <si>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</si>
  <si>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</si>
  <si>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</si>
  <si>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</si>
  <si>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</si>
  <si>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</si>
  <si>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</si>
  <si>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</si>
  <si>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</si>
  <si>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</si>
  <si>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</si>
  <si>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</si>
  <si>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</si>
  <si>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</si>
  <si>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</si>
  <si>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</si>
  <si>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</si>
  <si>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</si>
  <si>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</si>
  <si>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</si>
  <si>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</si>
  <si>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</si>
  <si>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</si>
  <si>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</si>
  <si>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</si>
  <si>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</si>
  <si>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</si>
  <si>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</si>
  <si>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</si>
  <si>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</si>
  <si>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</si>
  <si>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</si>
  <si>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</si>
  <si>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</si>
  <si>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</si>
  <si>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</si>
  <si>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</si>
  <si>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</si>
  <si>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</si>
  <si>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</si>
  <si>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</si>
  <si>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</si>
  <si>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</si>
  <si>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</si>
  <si>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</si>
  <si>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</si>
  <si>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</si>
  <si>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</si>
  <si>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</si>
  <si>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</si>
  <si>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</si>
  <si>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</si>
  <si>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</si>
  <si>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</si>
  <si>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</si>
  <si>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</si>
  <si>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</si>
  <si>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</si>
  <si>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</si>
  <si>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</si>
  <si>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</si>
  <si>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</si>
  <si>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</si>
  <si>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</si>
  <si>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</si>
  <si>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</si>
  <si>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</si>
  <si>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</si>
  <si>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</si>
  <si>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</si>
  <si>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</si>
  <si>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</si>
  <si>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</si>
  <si>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</si>
  <si>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</si>
  <si>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</si>
  <si>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</si>
  <si>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</si>
  <si>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</si>
  <si>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</si>
  <si>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</si>
  <si>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</si>
  <si>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</si>
  <si>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</si>
  <si>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</si>
  <si>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</si>
  <si>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</si>
  <si>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</si>
  <si>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</si>
  <si>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</si>
  <si>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</si>
  <si>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</si>
  <si>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</si>
  <si>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</si>
  <si>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</si>
  <si>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</si>
  <si>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</si>
  <si>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</si>
  <si>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</si>
  <si>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</si>
  <si>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</si>
  <si>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</si>
  <si>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</si>
  <si>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</si>
  <si>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</si>
  <si>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</si>
  <si>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</si>
  <si>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</si>
  <si>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</si>
  <si>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</si>
  <si>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</si>
  <si>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</si>
  <si>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</si>
  <si>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</si>
  <si>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</si>
  <si>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</si>
  <si>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</si>
  <si>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</si>
  <si>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</si>
  <si>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</si>
  <si>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</si>
  <si>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</si>
  <si>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</si>
  <si>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</si>
  <si>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</si>
  <si>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</si>
  <si>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</si>
  <si>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</si>
  <si>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</si>
  <si>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</si>
  <si>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</si>
  <si>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</si>
  <si>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</si>
  <si>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</si>
  <si>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</si>
  <si>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</si>
  <si>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</si>
  <si>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</si>
  <si>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</si>
  <si>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</si>
  <si>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</si>
  <si>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</si>
  <si>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</si>
  <si>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</si>
  <si>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</si>
  <si>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</si>
  <si>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</si>
  <si>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</si>
  <si>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</si>
  <si>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</si>
  <si>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</si>
  <si>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</si>
  <si>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</si>
  <si>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</si>
  <si>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</si>
  <si>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</si>
  <si>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</si>
  <si>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</si>
  <si>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</si>
  <si>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</si>
  <si>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</si>
  <si>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</si>
  <si>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</si>
  <si>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</si>
  <si>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</si>
  <si>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</si>
  <si>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</si>
  <si>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</si>
  <si>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</si>
  <si>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</si>
  <si>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</si>
  <si>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</si>
  <si>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</si>
  <si>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</si>
  <si>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</si>
  <si>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</si>
  <si>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</si>
  <si>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</si>
  <si>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</si>
  <si>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</si>
  <si>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</si>
  <si>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</si>
  <si>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</si>
  <si>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</si>
  <si>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</si>
  <si>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</si>
  <si>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</si>
  <si>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</si>
  <si>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</si>
  <si>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</si>
  <si>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</si>
  <si>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</si>
  <si>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</si>
  <si>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</si>
  <si>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</si>
  <si>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</si>
  <si>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</si>
  <si>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</si>
  <si>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</si>
  <si>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</si>
  <si>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</si>
  <si>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</si>
  <si>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</si>
  <si>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</si>
  <si>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</si>
  <si>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</si>
  <si>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</si>
  <si>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</si>
  <si>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</si>
  <si>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</si>
  <si>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</si>
  <si>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</si>
  <si>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</si>
  <si>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</si>
  <si>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</si>
  <si>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</si>
  <si>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</si>
  <si>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</si>
  <si>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</si>
  <si>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</si>
  <si>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</si>
  <si>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</si>
  <si>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</si>
  <si>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</si>
  <si>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</si>
  <si>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</si>
  <si>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</si>
  <si>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</si>
  <si>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</si>
  <si>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</si>
  <si>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</si>
  <si>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</si>
  <si>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</si>
  <si>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</si>
  <si>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</si>
  <si>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</si>
  <si>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</si>
  <si>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</si>
  <si>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</si>
  <si>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</si>
  <si>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</si>
  <si>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</si>
  <si>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</si>
  <si>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</si>
  <si>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</si>
  <si>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</si>
  <si>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</si>
  <si>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</si>
  <si>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</si>
  <si>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</si>
  <si>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</si>
  <si>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</si>
  <si>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</si>
  <si>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</si>
  <si>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</si>
  <si>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</si>
  <si>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</si>
  <si>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</si>
  <si>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</si>
  <si>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</si>
  <si>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</si>
  <si>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</si>
  <si>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</si>
  <si>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</si>
  <si>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</si>
  <si>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</si>
  <si>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</si>
  <si>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</si>
  <si>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</si>
  <si>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</si>
  <si>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</si>
  <si>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</si>
  <si>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</si>
  <si>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</si>
  <si>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</si>
  <si>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</si>
  <si>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</si>
  <si>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</si>
  <si>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</si>
  <si>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</si>
  <si>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</si>
  <si>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</si>
  <si>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</si>
  <si>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</si>
  <si>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</si>
  <si>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</si>
  <si>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</si>
  <si>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</si>
  <si>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</si>
  <si>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</si>
  <si>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</si>
  <si>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</si>
  <si>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</si>
  <si>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</si>
  <si>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</si>
  <si>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</si>
  <si>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</si>
  <si>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</si>
  <si>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</si>
  <si>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</si>
  <si>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</si>
  <si>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</si>
  <si>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</si>
  <si>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</si>
  <si>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</si>
  <si>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</si>
  <si>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</si>
  <si>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</si>
  <si>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</si>
  <si>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</si>
  <si>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</si>
  <si>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</si>
  <si>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</si>
  <si>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</si>
  <si>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</si>
  <si>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</si>
  <si>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</si>
  <si>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</si>
  <si>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</si>
  <si>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</si>
  <si>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</si>
  <si>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</si>
  <si>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</si>
  <si>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</si>
  <si>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</si>
  <si>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</si>
  <si>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</si>
  <si>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</si>
  <si>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</si>
  <si>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</si>
  <si>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</si>
  <si>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</si>
  <si>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</si>
  <si>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</si>
  <si>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</si>
  <si>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</si>
  <si>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</si>
  <si>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</si>
  <si>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</si>
  <si>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</si>
  <si>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</si>
  <si>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</si>
  <si>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</si>
  <si>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</si>
  <si>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</si>
  <si>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</si>
  <si>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</si>
  <si>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</si>
  <si>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</si>
  <si>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</si>
  <si>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</si>
  <si>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</si>
  <si>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</si>
  <si>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</si>
  <si>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</si>
  <si>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</si>
  <si>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</si>
  <si>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</si>
  <si>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</si>
  <si>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</si>
  <si>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</si>
  <si>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</si>
  <si>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</si>
  <si>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</si>
  <si>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</si>
  <si>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</si>
  <si>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</si>
  <si>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</si>
  <si>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</si>
  <si>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</si>
  <si>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</si>
  <si>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</si>
  <si>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</si>
  <si>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</si>
  <si>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</si>
  <si>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</si>
  <si>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</si>
  <si>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</si>
  <si>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</si>
  <si>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</si>
  <si>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</si>
  <si>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</si>
  <si>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</si>
  <si>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</si>
  <si>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</si>
  <si>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</si>
  <si>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</si>
  <si>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</si>
  <si>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</si>
  <si>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</si>
  <si>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</si>
  <si>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</si>
  <si>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</si>
  <si>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</si>
  <si>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</si>
  <si>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</si>
  <si>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</si>
  <si>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</si>
  <si>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</si>
  <si>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</si>
  <si>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</si>
  <si>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</si>
  <si>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</si>
  <si>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</si>
  <si>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</si>
  <si>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</si>
  <si>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</si>
  <si>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</si>
  <si>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</si>
  <si>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</si>
  <si>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</si>
  <si>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</si>
  <si>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</si>
  <si>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</si>
  <si>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</si>
  <si>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</si>
  <si>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</si>
  <si>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</si>
  <si>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</si>
  <si>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</si>
  <si>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</si>
  <si>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</si>
  <si>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</si>
  <si>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</si>
  <si>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</si>
  <si>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</si>
  <si>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</si>
  <si>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</si>
  <si>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</si>
  <si>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</si>
  <si>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</si>
  <si>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</si>
  <si>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</si>
  <si>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</si>
  <si>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</si>
  <si>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</si>
  <si>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</si>
  <si>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</si>
  <si>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</si>
  <si>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</si>
  <si>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</si>
  <si>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</si>
  <si>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</si>
  <si>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</si>
  <si>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</si>
  <si>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</si>
  <si>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</si>
  <si>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</si>
  <si>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</si>
  <si>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</si>
  <si>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</si>
  <si>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</si>
  <si>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</si>
  <si>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</si>
  <si>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</si>
  <si>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</si>
  <si>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</si>
  <si>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</si>
  <si>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</si>
  <si>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</si>
  <si>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</si>
  <si>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</si>
  <si>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</si>
  <si>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</si>
  <si>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</si>
  <si>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</si>
  <si>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</si>
  <si>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</si>
  <si>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</si>
  <si>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</si>
  <si>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</si>
  <si>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</si>
  <si>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</si>
  <si>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</si>
  <si>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</si>
  <si>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</si>
  <si>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</si>
  <si>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</si>
  <si>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</si>
  <si>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</si>
  <si>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</si>
  <si>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</si>
  <si>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</si>
  <si>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</si>
  <si>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</si>
  <si>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</si>
  <si>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</si>
  <si>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</si>
  <si>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</si>
  <si>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</si>
  <si>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</si>
  <si>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</si>
  <si>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</si>
  <si>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</si>
  <si>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</si>
  <si>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</si>
  <si>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</si>
  <si>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</si>
  <si>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</si>
  <si>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</si>
  <si>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</si>
  <si>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</si>
  <si>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</si>
  <si>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</si>
  <si>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</si>
  <si>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</si>
  <si>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</si>
  <si>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</si>
  <si>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</si>
  <si>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</si>
  <si>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</si>
  <si>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</si>
  <si>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</si>
  <si>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</si>
  <si>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</si>
  <si>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</si>
  <si>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</si>
  <si>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</si>
  <si>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</si>
  <si>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</si>
  <si>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</si>
  <si>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</si>
  <si>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</si>
  <si>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</si>
  <si>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</si>
  <si>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</si>
  <si>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</si>
  <si>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</si>
  <si>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</si>
  <si>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</si>
  <si>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</si>
  <si>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</si>
  <si>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</si>
  <si>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</si>
  <si>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</si>
  <si>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</si>
  <si>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</si>
  <si>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</si>
  <si>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</si>
  <si>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</si>
  <si>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</si>
  <si>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</si>
  <si>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</si>
  <si>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</si>
  <si>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</si>
  <si>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</si>
  <si>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</si>
  <si>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</si>
  <si>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</si>
  <si>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</si>
  <si>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</si>
  <si>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</si>
  <si>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</si>
  <si>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</si>
  <si>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</si>
  <si>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</si>
  <si>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</si>
  <si>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</si>
  <si>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</si>
  <si>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</si>
  <si>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</si>
  <si>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</si>
  <si>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</si>
  <si>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</si>
  <si>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</si>
  <si>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</si>
  <si>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</si>
  <si>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</si>
  <si>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</si>
  <si>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</si>
  <si>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</si>
  <si>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</si>
  <si>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</si>
  <si>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</si>
  <si>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</si>
  <si>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</si>
  <si>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</si>
  <si>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</si>
  <si>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</si>
  <si>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</si>
  <si>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</si>
  <si>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</si>
  <si>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</si>
  <si>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</si>
  <si>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</si>
  <si>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</si>
  <si>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</si>
  <si>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</si>
  <si>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</si>
  <si>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</si>
  <si>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</si>
  <si>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</si>
  <si>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</si>
  <si>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</si>
  <si>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</si>
  <si>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</si>
  <si>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</si>
  <si>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</si>
  <si>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</si>
  <si>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</si>
  <si>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</si>
  <si>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</si>
  <si>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</si>
  <si>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</si>
  <si>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</si>
  <si>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</si>
  <si>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</si>
  <si>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</si>
  <si>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</si>
  <si>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</si>
  <si>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</si>
  <si>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</si>
  <si>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</si>
  <si>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</si>
  <si>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</si>
  <si>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</si>
  <si>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</si>
  <si>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</si>
  <si>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</si>
  <si>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</si>
  <si>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</si>
  <si>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</si>
  <si>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</si>
  <si>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</si>
  <si>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</si>
  <si>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</si>
  <si>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</si>
  <si>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</si>
  <si>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</si>
  <si>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</si>
  <si>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</si>
  <si>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</si>
  <si>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</si>
  <si>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</si>
  <si>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</si>
  <si>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</si>
  <si>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</si>
  <si>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</si>
  <si>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</si>
  <si>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</si>
  <si>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</si>
  <si>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</si>
  <si>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</si>
  <si>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</si>
  <si>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</si>
  <si>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</si>
  <si>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</si>
  <si>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</si>
  <si>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</si>
  <si>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</si>
  <si>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</si>
  <si>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</si>
  <si>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</si>
  <si>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</si>
  <si>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</si>
  <si>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</si>
  <si>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</si>
  <si>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</si>
  <si>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</si>
  <si>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</si>
  <si>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</si>
  <si>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</si>
  <si>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</si>
  <si>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</si>
  <si>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</si>
  <si>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</si>
  <si>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</si>
  <si>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</si>
  <si>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</si>
  <si>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</si>
  <si>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</si>
  <si>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</si>
  <si>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</si>
  <si>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</si>
  <si>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</si>
  <si>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</si>
  <si>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</si>
  <si>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</si>
  <si>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</si>
  <si>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</si>
  <si>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</si>
  <si>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</si>
  <si>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</si>
  <si>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</si>
  <si>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</si>
  <si>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</si>
  <si>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</si>
  <si>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</si>
  <si>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</si>
  <si>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</si>
  <si>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</si>
  <si>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</si>
  <si>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</si>
  <si>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</si>
  <si>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</si>
  <si>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</si>
  <si>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</si>
  <si>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</si>
  <si>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</si>
  <si>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</si>
  <si>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</si>
  <si>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</si>
  <si>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</si>
  <si>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</si>
  <si>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</si>
  <si>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</si>
  <si>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</si>
  <si>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</si>
  <si>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</si>
  <si>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</si>
  <si>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</si>
  <si>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</si>
  <si>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</si>
  <si>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</si>
  <si>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</si>
  <si>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</si>
  <si>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</si>
  <si>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</si>
  <si>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</si>
  <si>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</si>
  <si>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</si>
  <si>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</si>
  <si>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</si>
  <si>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</si>
  <si>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</si>
  <si>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</si>
  <si>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</si>
  <si>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</si>
  <si>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</si>
  <si>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</si>
  <si>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</si>
  <si>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</si>
  <si>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</si>
  <si>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</si>
  <si>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</si>
  <si>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</si>
  <si>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</si>
  <si>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</si>
  <si>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</si>
  <si>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</si>
  <si>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</si>
  <si>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</si>
  <si>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</si>
  <si>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</si>
  <si>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</si>
  <si>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</si>
  <si>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</si>
  <si>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</si>
  <si>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</si>
  <si>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</si>
  <si>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</si>
  <si>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</si>
  <si>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</si>
  <si>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</si>
  <si>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</si>
  <si>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</si>
  <si>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</si>
  <si>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</si>
  <si>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</si>
  <si>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</si>
  <si>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</si>
  <si>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</si>
  <si>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</si>
  <si>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</si>
  <si>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</si>
  <si>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</si>
  <si>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</si>
  <si>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</si>
  <si>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</si>
  <si>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</si>
  <si>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</si>
  <si>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</si>
  <si>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</si>
  <si>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</si>
  <si>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</si>
  <si>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</si>
  <si>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</si>
  <si>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</si>
  <si>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</si>
  <si>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</si>
  <si>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</si>
  <si>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</si>
  <si>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</si>
  <si>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</si>
  <si>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</si>
  <si>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</si>
  <si>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</si>
  <si>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</si>
  <si>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</si>
  <si>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</si>
  <si>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</si>
  <si>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</si>
  <si>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</si>
  <si>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</si>
  <si>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</si>
  <si>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</si>
  <si>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</si>
  <si>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</si>
  <si>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</si>
  <si>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</si>
  <si>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</si>
  <si>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</si>
  <si>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</si>
  <si>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</si>
  <si>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</si>
  <si>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</si>
  <si>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</si>
  <si>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</si>
  <si>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</si>
  <si>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</si>
  <si>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</si>
  <si>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</si>
  <si>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</si>
  <si>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</si>
  <si>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</si>
  <si>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</si>
  <si>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</si>
  <si>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</si>
  <si>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</si>
  <si>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</si>
  <si>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</si>
  <si>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</si>
  <si>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</si>
  <si>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</si>
  <si>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</si>
  <si>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</si>
  <si>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</si>
  <si>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</si>
  <si>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</si>
  <si>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</si>
  <si>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</si>
  <si>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</si>
  <si>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</si>
  <si>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</si>
  <si>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</si>
  <si>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</si>
  <si>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</si>
  <si>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</si>
  <si>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</si>
  <si>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</si>
  <si>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</si>
  <si>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</si>
  <si>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</si>
  <si>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</si>
  <si>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</si>
  <si>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</si>
  <si>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</si>
  <si>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</si>
  <si>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</si>
  <si>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</si>
  <si>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</si>
  <si>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</si>
  <si>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</si>
  <si>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</si>
  <si>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</si>
  <si>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</si>
  <si>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</si>
  <si>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</si>
  <si>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</si>
  <si>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</si>
  <si>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</si>
  <si>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</si>
  <si>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</si>
  <si>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</si>
  <si>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</si>
  <si>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</si>
  <si>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</si>
  <si>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</si>
  <si>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</si>
  <si>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</si>
  <si>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</si>
  <si>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</si>
  <si>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</si>
  <si>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</si>
  <si>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</si>
  <si>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</si>
  <si>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</si>
  <si>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</si>
  <si>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</si>
  <si>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</si>
  <si>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</si>
  <si>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</si>
  <si>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</si>
  <si>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</si>
  <si>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</si>
  <si>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</si>
  <si>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</si>
  <si>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</si>
  <si>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</si>
  <si>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</si>
  <si>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</si>
  <si>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</si>
  <si>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</si>
  <si>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</si>
  <si>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</si>
  <si>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</si>
  <si>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</si>
  <si>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</si>
  <si>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</si>
  <si>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</si>
  <si>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</si>
  <si>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</si>
  <si>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</si>
  <si>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</si>
  <si>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</si>
  <si>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</si>
  <si>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</si>
  <si>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</si>
  <si>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</si>
  <si>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</si>
  <si>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</si>
  <si>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</si>
  <si>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</si>
  <si>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</si>
  <si>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</si>
  <si>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</si>
  <si>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</si>
  <si>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</si>
  <si>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</si>
  <si>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</si>
  <si>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</si>
  <si>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</si>
  <si>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</si>
  <si>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</si>
  <si>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</si>
  <si>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</si>
  <si>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</si>
  <si>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</si>
  <si>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</si>
  <si>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</si>
  <si>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</si>
  <si>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</si>
  <si>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</si>
  <si>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</si>
  <si>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</si>
  <si>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</si>
  <si>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</si>
  <si>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</si>
  <si>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</si>
  <si>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</si>
  <si>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</si>
  <si>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</si>
  <si>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</si>
  <si>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</si>
  <si>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</si>
  <si>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</si>
  <si>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</si>
  <si>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</si>
  <si>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</si>
  <si>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</si>
  <si>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</si>
  <si>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</si>
  <si>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</si>
  <si>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</si>
  <si>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</si>
  <si>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</si>
  <si>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</si>
  <si>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</si>
  <si>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</si>
  <si>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</si>
  <si>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</si>
  <si>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</si>
  <si>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</si>
  <si>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</si>
  <si>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</si>
  <si>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</si>
  <si>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</si>
  <si>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</si>
  <si>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</si>
  <si>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</si>
  <si>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</si>
  <si>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</si>
  <si>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</si>
  <si>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</si>
  <si>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</si>
  <si>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</si>
  <si>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</si>
  <si>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</si>
  <si>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</si>
  <si>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</si>
  <si>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</si>
  <si>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</si>
  <si>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</si>
  <si>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</si>
  <si>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</si>
  <si>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</si>
  <si>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</si>
  <si>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</si>
  <si>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</si>
  <si>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</si>
  <si>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</si>
  <si>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</si>
  <si>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</si>
  <si>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</si>
  <si>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</si>
  <si>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</si>
  <si>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</si>
  <si>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</si>
  <si>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</si>
  <si>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</si>
  <si>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</si>
  <si>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</si>
  <si>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</si>
  <si>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</si>
  <si>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</si>
  <si>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</si>
  <si>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</si>
  <si>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</si>
  <si>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</si>
  <si>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</si>
  <si>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</si>
  <si>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</si>
  <si>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</si>
  <si>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</si>
  <si>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</si>
  <si>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</si>
  <si>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</si>
  <si>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</si>
  <si>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</si>
  <si>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</si>
  <si>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</si>
  <si>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</si>
  <si>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</si>
  <si>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</si>
  <si>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</si>
  <si>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</si>
  <si>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</si>
  <si>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</si>
  <si>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</si>
  <si>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</si>
  <si>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</si>
  <si>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</si>
  <si>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</si>
  <si>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</si>
  <si>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</si>
  <si>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</si>
  <si>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</si>
  <si>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</si>
  <si>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</si>
  <si>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</si>
  <si>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</si>
  <si>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</si>
  <si>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</si>
  <si>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</si>
  <si>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</si>
  <si>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</si>
  <si>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</si>
  <si>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</si>
  <si>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</si>
  <si>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</si>
  <si>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</si>
  <si>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</si>
  <si>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</si>
  <si>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</si>
  <si>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</si>
  <si>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</si>
  <si>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</si>
  <si>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</si>
  <si>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</si>
  <si>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</si>
  <si>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</si>
  <si>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</si>
  <si>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</si>
  <si>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</si>
  <si>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</si>
  <si>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</si>
  <si>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</si>
  <si>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</si>
  <si>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</si>
  <si>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</si>
  <si>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</si>
  <si>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</si>
  <si>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</si>
  <si>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</si>
  <si>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</si>
  <si>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</si>
  <si>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</si>
  <si>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</si>
  <si>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</si>
  <si>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</si>
  <si>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</si>
  <si>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</si>
  <si>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</si>
  <si>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</si>
  <si>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</si>
  <si>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</si>
  <si>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</si>
  <si>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</si>
  <si>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</si>
  <si>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</si>
  <si>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</si>
  <si>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</si>
  <si>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</si>
  <si>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</si>
  <si>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</si>
  <si>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</si>
  <si>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</si>
  <si>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</si>
  <si>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</si>
  <si>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</si>
  <si>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</si>
  <si>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</si>
  <si>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</si>
  <si>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</si>
  <si>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</si>
  <si>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</si>
  <si>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</si>
  <si>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</si>
  <si>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</si>
  <si>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</si>
  <si>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</si>
  <si>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</si>
  <si>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</si>
  <si>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</si>
  <si>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</si>
  <si>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</si>
  <si>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</si>
  <si>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</si>
  <si>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</si>
  <si>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</si>
  <si>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</si>
  <si>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</si>
  <si>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</si>
  <si>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</si>
  <si>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</si>
  <si>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</si>
  <si>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</si>
  <si>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</si>
  <si>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</si>
  <si>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</si>
  <si>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</si>
  <si>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</si>
  <si>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</si>
  <si>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</si>
  <si>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</si>
  <si>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</si>
  <si>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</si>
  <si>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</si>
  <si>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</si>
  <si>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</si>
  <si>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</si>
  <si>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</si>
  <si>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</si>
  <si>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</si>
  <si>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</si>
  <si>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</si>
  <si>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</si>
  <si>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</si>
  <si>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</si>
  <si>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</si>
  <si>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</si>
  <si>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</si>
  <si>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</si>
  <si>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</si>
  <si>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</si>
  <si>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</si>
  <si>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</si>
  <si>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</si>
  <si>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</si>
  <si>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</si>
  <si>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</si>
  <si>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</si>
  <si>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</si>
  <si>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</si>
  <si>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</si>
  <si>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</si>
  <si>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</si>
  <si>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</si>
  <si>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</si>
  <si>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</si>
  <si>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</si>
  <si>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</si>
  <si>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</si>
  <si>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</si>
  <si>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</si>
  <si>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</si>
  <si>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</si>
  <si>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</si>
  <si>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</si>
  <si>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</si>
  <si>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</si>
  <si>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</si>
  <si>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</si>
  <si>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</si>
  <si>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</si>
  <si>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</si>
  <si>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</si>
  <si>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</si>
  <si>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</si>
  <si>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</si>
  <si>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</si>
  <si>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</si>
  <si>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</si>
  <si>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</si>
  <si>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</si>
  <si>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</si>
  <si>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</si>
  <si>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</si>
  <si>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</si>
  <si>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</si>
  <si>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</si>
  <si>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</si>
  <si>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</si>
  <si>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</si>
  <si>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</si>
  <si>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</si>
  <si>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</si>
  <si>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</si>
  <si>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</si>
  <si>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</si>
  <si>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</si>
  <si>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</si>
  <si>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</si>
  <si>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</si>
  <si>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</si>
  <si>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</si>
  <si>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</si>
  <si>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</si>
  <si>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</si>
  <si>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</si>
  <si>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</si>
  <si>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</si>
  <si>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</si>
  <si>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</si>
  <si>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</si>
  <si>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</si>
  <si>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</si>
  <si>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</si>
  <si>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</si>
  <si>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</si>
  <si>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</si>
  <si>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</si>
  <si>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</si>
  <si>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</si>
  <si>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</si>
  <si>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</si>
  <si>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</si>
  <si>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</si>
  <si>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</si>
  <si>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</si>
  <si>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</si>
  <si>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</si>
  <si>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</si>
  <si>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</si>
  <si>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</si>
  <si>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</si>
  <si>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</si>
  <si>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</si>
  <si>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</si>
  <si>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</si>
  <si>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</si>
  <si>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</si>
  <si>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</si>
  <si>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</si>
  <si>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</si>
  <si>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</si>
  <si>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</si>
  <si>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</si>
  <si>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</si>
  <si>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</si>
  <si>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</si>
  <si>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</si>
  <si>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</si>
  <si>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</si>
  <si>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</si>
  <si>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</si>
  <si>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</si>
  <si>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</si>
  <si>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</si>
  <si>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</si>
  <si>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</si>
  <si>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</si>
  <si>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</si>
  <si>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</si>
  <si>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</si>
  <si>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</si>
  <si>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</si>
  <si>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</si>
  <si>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</si>
  <si>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</si>
  <si>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</si>
  <si>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</si>
  <si>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</si>
  <si>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</si>
  <si>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</si>
  <si>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</si>
  <si>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</si>
  <si>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</si>
  <si>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</si>
  <si>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</si>
  <si>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</si>
  <si>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</si>
  <si>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</si>
  <si>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</si>
  <si>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</si>
  <si>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</si>
  <si>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</si>
  <si>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</si>
  <si>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</si>
  <si>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</si>
  <si>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</si>
  <si>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</si>
  <si>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</si>
  <si>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</si>
  <si>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</si>
  <si>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</si>
  <si>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</si>
  <si>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</si>
  <si>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</si>
  <si>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</si>
  <si>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</si>
  <si>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</si>
  <si>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</si>
  <si>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</si>
  <si>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</si>
  <si>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</si>
  <si>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</si>
  <si>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</si>
  <si>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</si>
  <si>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</si>
  <si>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</si>
  <si>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</si>
  <si>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</si>
  <si>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</si>
  <si>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</si>
  <si>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</si>
  <si>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</si>
  <si>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</si>
  <si>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</si>
  <si>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</si>
  <si>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</si>
  <si>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</si>
  <si>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</si>
  <si>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</si>
  <si>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</si>
  <si>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</si>
  <si>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</si>
  <si>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</si>
  <si>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</si>
  <si>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</si>
  <si>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</si>
  <si>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</si>
  <si>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</si>
  <si>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</si>
  <si>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</si>
  <si>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</si>
  <si>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</si>
  <si>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</si>
  <si>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</si>
  <si>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</si>
  <si>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</si>
  <si>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</si>
  <si>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</si>
  <si>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</si>
  <si>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</si>
  <si>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</si>
  <si>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</si>
  <si>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</si>
  <si>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</si>
  <si>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</si>
  <si>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</si>
  <si>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</si>
  <si>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</si>
  <si>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</si>
  <si>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</si>
  <si>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</si>
  <si>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</si>
  <si>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Parent 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</si>
  <si>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</si>
  <si>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</si>
  <si>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</si>
  <si>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</si>
  <si>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</si>
  <si>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</si>
  <si>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</si>
  <si>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</si>
  <si>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</si>
  <si>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</si>
  <si>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</si>
  <si>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</si>
  <si>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</si>
  <si>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</si>
  <si>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</si>
  <si>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</si>
  <si>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</si>
  <si>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</si>
  <si>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</si>
  <si>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</si>
  <si>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</si>
  <si>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</si>
  <si>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</si>
  <si>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</si>
  <si>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</si>
  <si>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</si>
  <si>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</si>
  <si>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</si>
  <si>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</si>
  <si>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</si>
  <si>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</si>
  <si>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</si>
  <si>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</si>
  <si>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</si>
  <si>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</si>
  <si>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</si>
  <si>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</si>
  <si>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</si>
  <si>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</si>
  <si>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</si>
  <si>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</si>
  <si>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</si>
  <si>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</si>
  <si>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</si>
  <si>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</si>
  <si>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</si>
  <si>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</si>
  <si>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</si>
  <si>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</si>
  <si>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</si>
  <si>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</si>
  <si>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</si>
  <si>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</si>
  <si>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</si>
  <si>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</si>
  <si>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</si>
  <si>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</si>
  <si>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</si>
  <si>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</si>
  <si>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</si>
  <si>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</si>
  <si>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</si>
  <si>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</si>
  <si>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</si>
  <si>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</si>
  <si>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</si>
  <si>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</si>
  <si>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</si>
  <si>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</si>
  <si>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</si>
  <si>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</si>
  <si>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</si>
  <si>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</si>
  <si>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</si>
  <si>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</si>
  <si>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</si>
  <si>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</si>
  <si>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</si>
  <si>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</si>
  <si>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</si>
  <si>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</si>
  <si>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</si>
  <si>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</si>
  <si>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</si>
  <si>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</si>
  <si>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</si>
  <si>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</si>
  <si>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</si>
  <si>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</si>
  <si>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</si>
  <si>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</si>
  <si>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</si>
  <si>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</t>
  </si>
  <si>
    <t>max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</si>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</sst>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E1E1E"/>
      <name val="Helvetica Neue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Arial Unicode MS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4" fillId="0" borderId="0" xfId="0" applyFont="1" applyAlignment="1">
      <alignment horizontal="center" wrapText="1"/>
    </xf>
    <xf numFmtId="0" fontId="5" fillId="0" borderId="0" xfId="0" applyFont="1"/>
    <xf numFmtId="0" fontId="5" fillId="0" borderId="0" xfId="0" applyFont="1" applyAlignment="1">
      <alignment wrapText="1"/>
    </xf>
    <xf numFmtId="1" fontId="5" fillId="0" borderId="0" xfId="0" applyNumberFormat="1" applyFont="1"/>
    <xf numFmtId="2" fontId="5" fillId="0" borderId="0" xfId="0" applyNumberFormat="1" applyFont="1"/>
    <xf numFmtId="14" fontId="5" fillId="0" borderId="0" xfId="0" applyNumberFormat="1" applyFont="1" applyAlignment="1">
      <alignment wrapText="1"/>
    </xf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1" fontId="4" fillId="0" borderId="0" xfId="0" applyNumberFormat="1" applyFont="1" applyAlignment="1">
      <alignment horizontal="center" wrapText="1"/>
    </xf>
    <xf numFmtId="2" fontId="4" fillId="0" borderId="0" xfId="0" applyNumberFormat="1" applyFont="1" applyAlignment="1">
      <alignment horizontal="center" wrapText="1"/>
    </xf>
    <xf numFmtId="14" fontId="5" fillId="0" borderId="0" xfId="0" applyNumberFormat="1" applyFon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8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1" fillId="0" borderId="0" xfId="0" applyFont="1" applyAlignment="1">
      <alignment wrapText="1"/>
    </xf>
    <xf numFmtId="0" fontId="7" fillId="0" borderId="0" xfId="0" applyFont="1"/>
    <xf numFmtId="0" fontId="9" fillId="0" borderId="0" xfId="0" applyFont="1" applyAlignment="1">
      <alignment wrapText="1"/>
    </xf>
    <xf numFmtId="1" fontId="8" fillId="0" borderId="0" xfId="0" applyNumberFormat="1" applyFont="1" applyAlignment="1">
      <alignment vertical="top" wrapText="1"/>
    </xf>
    <xf numFmtId="1" fontId="0" fillId="0" borderId="0" xfId="0" applyNumberFormat="1"/>
    <xf numFmtId="1" fontId="7" fillId="0" borderId="0" xfId="0" applyNumberFormat="1" applyFont="1"/>
    <xf numFmtId="164" fontId="0" fillId="0" borderId="0" xfId="0" applyNumberFormat="1"/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1" fontId="4" fillId="0" borderId="0" xfId="0" applyNumberFormat="1" applyFont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1" fontId="7" fillId="0" borderId="1" xfId="0" applyNumberFormat="1" applyFont="1" applyBorder="1"/>
  </cellXfs>
  <cellStyles count="1">
    <cellStyle name="Normal" xfId="0" builtinId="0"/>
  </cellStyles>
  <dxfs count="58">
    <dxf>
      <fill>
        <patternFill>
          <bgColor rgb="FF00B855"/>
        </patternFill>
      </fill>
    </dxf>
    <dxf>
      <fill>
        <patternFill>
          <bgColor rgb="FFFF6774"/>
        </patternFill>
      </fill>
    </dxf>
    <dxf>
      <fill>
        <patternFill>
          <bgColor rgb="FF00B855"/>
        </patternFill>
      </fill>
    </dxf>
    <dxf>
      <fill>
        <patternFill>
          <bgColor rgb="FFFF6774"/>
        </patternFill>
      </fill>
    </dxf>
    <dxf>
      <fill>
        <patternFill>
          <bgColor rgb="FF00B855"/>
        </patternFill>
      </fill>
    </dxf>
    <dxf>
      <fill>
        <patternFill>
          <bgColor rgb="FFFF6774"/>
        </patternFill>
      </fill>
    </dxf>
    <dxf>
      <fill>
        <patternFill>
          <bgColor rgb="FF00B855"/>
        </patternFill>
      </fill>
    </dxf>
    <dxf>
      <fill>
        <patternFill>
          <bgColor rgb="FFFF6774"/>
        </patternFill>
      </fill>
    </dxf>
    <dxf>
      <fill>
        <patternFill>
          <bgColor rgb="FF7CFFAB"/>
        </patternFill>
      </fill>
    </dxf>
    <dxf>
      <fill>
        <patternFill>
          <bgColor rgb="FF8254A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CFFAB"/>
        </patternFill>
      </fill>
    </dxf>
    <dxf>
      <fill>
        <patternFill>
          <bgColor rgb="FF8254A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CFFAB"/>
        </patternFill>
      </fill>
    </dxf>
    <dxf>
      <fill>
        <patternFill>
          <bgColor rgb="FF8254A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CFFAB"/>
        </patternFill>
      </fill>
    </dxf>
    <dxf>
      <fill>
        <patternFill>
          <bgColor rgb="FF8254A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CFFAB"/>
        </patternFill>
      </fill>
    </dxf>
    <dxf>
      <fill>
        <patternFill>
          <bgColor rgb="FF8254A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CFFAB"/>
        </patternFill>
      </fill>
    </dxf>
    <dxf>
      <fill>
        <patternFill>
          <bgColor rgb="FF8254A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855"/>
        </patternFill>
      </fill>
    </dxf>
    <dxf>
      <fill>
        <patternFill>
          <bgColor rgb="FFFF6774"/>
        </patternFill>
      </fill>
    </dxf>
    <dxf>
      <fill>
        <patternFill>
          <bgColor rgb="FFFF6774"/>
        </patternFill>
      </fill>
    </dxf>
    <dxf>
      <fill>
        <patternFill>
          <bgColor rgb="FF00B855"/>
        </patternFill>
      </fill>
    </dxf>
    <dxf>
      <fill>
        <patternFill>
          <bgColor rgb="FFFF6774"/>
        </patternFill>
      </fill>
    </dxf>
    <dxf>
      <fill>
        <patternFill>
          <bgColor rgb="FF00B855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colors>
    <mruColors>
      <color rgb="FF0432FF"/>
      <color rgb="FFFF6774"/>
      <color rgb="FF00B855"/>
      <color rgb="FF4EA26C"/>
      <color rgb="FF1E67FF"/>
      <color rgb="FF168FFF"/>
      <color rgb="FF8254A0"/>
      <color rgb="FF7CFFAB"/>
      <color rgb="FF8EFA00"/>
      <color rgb="FFFF3B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[StarterBook-ExcelHM1-IG.xlsx]pivot_table_1!PivotTable1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A-7C4E-BEFC-7B0EDBE1394E}"/>
            </c:ext>
          </c:extLst>
        </c:ser>
        <c:ser>
          <c:idx val="1"/>
          <c:order val="1"/>
          <c:tx>
            <c:strRef>
              <c:f>pivot_table_1!$C$3:$C$4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A-7C4E-BEFC-7B0EDBE1394E}"/>
            </c:ext>
          </c:extLst>
        </c:ser>
        <c:ser>
          <c:idx val="2"/>
          <c:order val="2"/>
          <c:tx>
            <c:strRef>
              <c:f>pivot_table_1!$D$3:$D$4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A-7C4E-BEFC-7B0EDBE1394E}"/>
            </c:ext>
          </c:extLst>
        </c:ser>
        <c:ser>
          <c:idx val="3"/>
          <c:order val="3"/>
          <c:tx>
            <c:strRef>
              <c:f>pivot_table_1!$E$3:$E$4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pivot_table_1!$E$5:$E$14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A-7C4E-BEFC-7B0EDBE13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3204495"/>
        <c:axId val="372753919"/>
      </c:barChart>
      <c:catAx>
        <c:axId val="42320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53919"/>
        <c:crosses val="autoZero"/>
        <c:auto val="1"/>
        <c:lblAlgn val="ctr"/>
        <c:lblOffset val="100"/>
        <c:noMultiLvlLbl val="0"/>
      </c:catAx>
      <c:valAx>
        <c:axId val="37275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204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[StarterBook-ExcelHM1-IG.xlsx]pivot_table_2!PivotTable2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A-A84A-B240-83F57A67AD0A}"/>
            </c:ext>
          </c:extLst>
        </c:ser>
        <c:ser>
          <c:idx val="1"/>
          <c:order val="1"/>
          <c:tx>
            <c:strRef>
              <c:f>pivot_table_2!$C$4:$C$5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A-A84A-B240-83F57A67AD0A}"/>
            </c:ext>
          </c:extLst>
        </c:ser>
        <c:ser>
          <c:idx val="2"/>
          <c:order val="2"/>
          <c:tx>
            <c:strRef>
              <c:f>pivot_table_2!$D$4:$D$5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A-A84A-B240-83F57A67AD0A}"/>
            </c:ext>
          </c:extLst>
        </c:ser>
        <c:ser>
          <c:idx val="3"/>
          <c:order val="3"/>
          <c:tx>
            <c:strRef>
              <c:f>pivot_table_2!$E$4:$E$5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pivot_table_2!$E$6:$E$47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DA-A84A-B240-83F57A67A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4237407"/>
        <c:axId val="444239039"/>
      </c:barChart>
      <c:catAx>
        <c:axId val="44423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39039"/>
        <c:crosses val="autoZero"/>
        <c:auto val="1"/>
        <c:lblAlgn val="ctr"/>
        <c:lblOffset val="100"/>
        <c:noMultiLvlLbl val="0"/>
      </c:catAx>
      <c:valAx>
        <c:axId val="44423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23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[StarterBook-ExcelHM1-IG.xlsx]pivot_table_3!PivotTable2</c:name>
    <c:fmtId val="0"/>
  </c:pivotSource>
  <c:chart>
    <c:autoTitleDeleted val="0"/>
    <c:pivotFmts>
      <c:pivotFmt>
        <c:idx val="0"/>
        <c:spPr>
          <a:ln w="31750" cap="rnd">
            <a:solidFill>
              <a:srgbClr val="00B05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00B0F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rgbClr val="FFC000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7-C443-B896-78E90BE9507F}"/>
            </c:ext>
          </c:extLst>
        </c:ser>
        <c:ser>
          <c:idx val="1"/>
          <c:order val="1"/>
          <c:tx>
            <c:strRef>
              <c:f>pivot_table_3!$C$4:$C$5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00B0F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7-C443-B896-78E90BE9507F}"/>
            </c:ext>
          </c:extLst>
        </c:ser>
        <c:ser>
          <c:idx val="2"/>
          <c:order val="2"/>
          <c:tx>
            <c:strRef>
              <c:f>pivot_table_3!$D$4:$D$5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C00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pivot_table_3!$A$6:$A$18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pivot_table_3!$D$6:$D$18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7-C443-B896-78E90BE95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5513376"/>
        <c:axId val="1812636864"/>
      </c:lineChart>
      <c:catAx>
        <c:axId val="181551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636864"/>
        <c:crosses val="autoZero"/>
        <c:auto val="1"/>
        <c:lblAlgn val="ctr"/>
        <c:lblOffset val="100"/>
        <c:noMultiLvlLbl val="0"/>
      </c:catAx>
      <c:valAx>
        <c:axId val="181263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bg1">
                <a:lumMod val="6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5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66.052445074415317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6.5263157894736841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2.5031289111389237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8-E04F-8300-8F50CF7124FA}"/>
            </c:ext>
          </c:extLst>
        </c:ser>
        <c:ser>
          <c:idx val="1"/>
          <c:order val="1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29.695251594613747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92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96.745932415519391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8-E04F-8300-8F50CF7124FA}"/>
            </c:ext>
          </c:extLst>
        </c:ser>
        <c:ser>
          <c:idx val="2"/>
          <c:order val="2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4.2523033309709426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1.4736842105263157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0.75093867334167708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08-E04F-8300-8F50CF712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19999"/>
        <c:axId val="194860463"/>
      </c:lineChart>
      <c:catAx>
        <c:axId val="194119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0463"/>
        <c:crosses val="autoZero"/>
        <c:auto val="1"/>
        <c:lblAlgn val="ctr"/>
        <c:lblOffset val="100"/>
        <c:noMultiLvlLbl val="0"/>
      </c:catAx>
      <c:valAx>
        <c:axId val="19486046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Percentage,</a:t>
                </a:r>
                <a:r>
                  <a:rPr lang="en-US" sz="1200" baseline="0"/>
                  <a:t> %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1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957158887747727"/>
          <c:y val="0.91798899845463244"/>
          <c:w val="0.60653838107193125"/>
          <c:h val="5.20885826771653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_xlchart.v1.2</cx:f>
      </cx:numDim>
    </cx:data>
    <cx:data id="1">
      <cx:numDim type="val">
        <cx:f>_xlchart.v1.4</cx:f>
      </cx:numDim>
    </cx:data>
  </cx:chartData>
  <cx:chart>
    <cx:title pos="t" align="ctr" overlay="0"/>
    <cx:plotArea>
      <cx:plotAreaRegion>
        <cx:series layoutId="boxWhisker" uniqueId="{09273D58-7A39-0042-B39B-0003F59259BA}">
          <cx:tx>
            <cx:txData>
              <cx:f>_xlchart.v1.0</cx:f>
              <cx:v>successful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00000001-FA31-2E44-A771-2D78FDD2A3DA}">
          <cx:tx>
            <cx:txData>
              <cx:f>_xlchart.v1.3</cx:f>
              <cx:v>failed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 hidden="1">
        <cx:catScaling gapWidth="1.5"/>
        <cx:tickLabels/>
      </cx:axis>
      <cx:axis id="1">
        <cx:valScaling max="5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0</xdr:rowOff>
    </xdr:from>
    <xdr:to>
      <xdr:col>17</xdr:col>
      <xdr:colOff>406400</xdr:colOff>
      <xdr:row>29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4E7BD-9F97-0440-B255-B16B3C1FE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2</xdr:row>
      <xdr:rowOff>165100</xdr:rowOff>
    </xdr:from>
    <xdr:to>
      <xdr:col>19</xdr:col>
      <xdr:colOff>317500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714CB-2080-F642-B326-C823D304F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2</xdr:row>
      <xdr:rowOff>139700</xdr:rowOff>
    </xdr:from>
    <xdr:to>
      <xdr:col>15</xdr:col>
      <xdr:colOff>673100</xdr:colOff>
      <xdr:row>28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0B96A-2443-1148-9E46-CED8327FA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114300</xdr:rowOff>
    </xdr:from>
    <xdr:to>
      <xdr:col>11</xdr:col>
      <xdr:colOff>355600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DA5EA-E4DE-2544-8E45-7E45DFC3A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400050</xdr:colOff>
      <xdr:row>12</xdr:row>
      <xdr:rowOff>101600</xdr:rowOff>
    </xdr:from>
    <xdr:to>
      <xdr:col>7</xdr:col>
      <xdr:colOff>50800</xdr:colOff>
      <xdr:row>28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E1AC07-1DDB-0443-8947-2F07B7B0FB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7450" y="2768600"/>
              <a:ext cx="5810250" cy="3130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na Gurevitch" refreshedDate="43891.688376967591" createdVersion="6" refreshedVersion="6" minRefreshableVersion="3" recordCount="4114" xr:uid="{A779400E-1DE3-4C4B-A2B7-865A4DAB2E29}">
  <cacheSource type="worksheet">
    <worksheetSource ref="A1:T4115" sheet="original_table_cond_forma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na Gurevitch" refreshedDate="43891.852425925928" createdVersion="6" refreshedVersion="6" minRefreshableVersion="3" recordCount="4115" xr:uid="{47F98B85-41D3-B048-92F5-96838AA558E9}">
  <cacheSource type="worksheet">
    <worksheetSource ref="A1:T1048576" sheet="original_table_cond_forma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1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n v="136.85882352941178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n v="142.60827250608273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n v="105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n v="103.89999999999999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n v="122.99154545454545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n v="109.77744436109028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n v="106.4875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n v="101.22222222222221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n v="100.04342857142856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n v="125.998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n v="100.49999999999999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n v="120.5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n v="165.29333333333335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n v="159.97142857142856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n v="100.9333333333333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n v="106.60000000000001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n v="100.24166666666667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n v="100.66666666666666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n v="106.32110000000002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n v="145.29411764705881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n v="100.2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n v="109.13513513513513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n v="117.14285714285715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n v="118.5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n v="108.80768571428572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n v="133.33333333333331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n v="155.20000000000002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n v="111.72500000000001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n v="100.35000000000001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n v="123.33333333333334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n v="101.29975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n v="100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n v="100.24604569420035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n v="102.0952380952381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n v="130.46153846153845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n v="166.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n v="142.15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n v="183.44090909090909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n v="110.04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n v="130.98000000000002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n v="101.35000000000001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n v="100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n v="141.85714285714286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n v="308.65999999999997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n v="100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n v="120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n v="104.16666666666667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n v="107.61100000000002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n v="107.94999999999999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n v="100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n v="100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n v="128.0181818181818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n v="116.21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n v="109.63333333333334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n v="101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n v="128.95348837209301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n v="107.26249999999999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n v="101.89999999999999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n v="102.91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n v="100.12570000000001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n v="103.29622222222221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n v="148.3000000000000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n v="154.7333333333333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n v="113.51849999999999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n v="173.3333333333333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n v="107.52857142857141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n v="118.6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n v="116.2500000000000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n v="127.16666666666667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n v="110.9423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n v="127.2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n v="123.94444444444443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n v="108.40909090909091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n v="100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n v="112.93199999999999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n v="115.42857142857143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n v="153.33333333333334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n v="392.5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n v="2702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n v="127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n v="107.25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n v="198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n v="100.01249999999999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n v="102.49999999999999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n v="100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n v="125.49999999999999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n v="106.46666666666667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n v="104.60000000000001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n v="102.85714285714285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n v="115.06666666666668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n v="100.4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n v="120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n v="105.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n v="110.60000000000001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n v="10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n v="131.42857142857142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n v="114.66666666666667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n v="106.25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n v="106.25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n v="106.01933333333334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n v="100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n v="100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n v="127.75000000000001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n v="105.15384615384616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n v="120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n v="107.40909090909089"/>
    <n v="39.383333333333333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n v="100.49999999999999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n v="102.46666666666667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n v="246.66666666666669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n v="219.49999999999997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n v="130.76923076923077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n v="154.57142857142858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n v="104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n v="141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n v="103.33333333333334"/>
    <n v="88.571428571428569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n v="140.44444444444443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n v="113.6571428571428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n v="100.49377777777779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n v="113.03159999999998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n v="104.55692307692308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n v="1.4285714285714287E-2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n v="3.3333333333333333E-2"/>
    <n v="1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n v="0"/>
    <e v="#DIV/0!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n v="0.27454545454545454"/>
    <n v="25.166666666666668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n v="0"/>
    <e v="#DIV/0!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n v="14.000000000000002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n v="5.548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n v="2.375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n v="1.867"/>
    <n v="311.16666666666669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n v="0"/>
    <e v="#DIV/0!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n v="0"/>
    <e v="#DIV/0!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n v="0"/>
    <e v="#DIV/0!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n v="9.5687499999999996"/>
    <n v="94.506172839506178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n v="0"/>
    <e v="#DIV/0!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n v="0"/>
    <e v="#DIV/0!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n v="13.433333333333334"/>
    <n v="80.599999999999994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n v="0"/>
    <e v="#DIV/0!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n v="0"/>
    <e v="#DIV/0!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n v="3.1413333333333333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n v="100"/>
    <n v="500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n v="0"/>
    <e v="#DIV/0!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n v="10.775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n v="0.33333333333333337"/>
    <n v="10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n v="0"/>
    <e v="#DIV/0!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n v="27.6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n v="7.5111111111111111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n v="0.57499999999999996"/>
    <n v="38.333333333333336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n v="0"/>
    <e v="#DIV/0!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n v="0.08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n v="0.91999999999999993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n v="23.163076923076922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n v="5.5999999999999994E-2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n v="7.8947368421052634E-3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n v="0.71799999999999997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n v="2.666666666666667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n v="6.0000000000000001E-3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n v="5.0999999999999996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n v="0.26711185308848079"/>
    <n v="4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n v="0"/>
    <e v="#DIV/0!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n v="2E-3"/>
    <n v="10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n v="0"/>
    <e v="#DIV/0!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n v="0.01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n v="15.535714285714286"/>
    <n v="43.5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n v="0"/>
    <e v="#DIV/0!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n v="0.53333333333333333"/>
    <n v="91.42857142857143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n v="0"/>
    <e v="#DIV/0!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n v="60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n v="0.01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n v="4.0625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n v="22.400000000000002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n v="3.25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n v="2E-3"/>
    <n v="1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n v="0"/>
    <e v="#DIV/0!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n v="0"/>
    <e v="#DIV/0!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n v="0"/>
    <e v="#DIV/0!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n v="6.4850000000000003"/>
    <n v="49.884615384615387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n v="0"/>
    <e v="#DIV/0!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n v="40"/>
    <n v="25.714285714285715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n v="0"/>
    <e v="#DIV/0!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n v="20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n v="33.416666666666664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n v="21.092608822670172"/>
    <n v="180.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n v="0"/>
    <e v="#DIV/0!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n v="35.856000000000002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n v="3.4000000000000004"/>
    <n v="25.5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n v="5.5"/>
    <n v="220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n v="0"/>
    <e v="#DIV/0!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n v="16"/>
    <n v="16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n v="0"/>
    <e v="#DIV/0!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n v="6.8999999999999992E-2"/>
    <n v="69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n v="0.41666666666666669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n v="5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n v="1.6999999999999999E-3"/>
    <n v="5.666666666666667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n v="0"/>
    <e v="#DIV/0!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n v="0.12"/>
    <n v="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n v="0"/>
    <e v="#DIV/0!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n v="41.857142857142861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n v="10.48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n v="1.1159999999999999"/>
    <n v="46.5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n v="0"/>
    <e v="#DIV/0!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n v="26.192500000000003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n v="58.461538461538467"/>
    <n v="54.285714285714285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n v="0"/>
    <e v="#DIV/0!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n v="29.84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n v="50.721666666666664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n v="16.25"/>
    <n v="76.470588235294116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n v="0"/>
    <e v="#DIV/0!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n v="15.214285714285714"/>
    <n v="163.84615384615384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n v="0"/>
    <e v="#DIV/0!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n v="0"/>
    <e v="#DIV/0!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n v="25.25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n v="44.6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n v="1.5873015873015872E-2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n v="0.04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n v="8.0000000000000002E-3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n v="0.22727272727272727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n v="55.698440000000005"/>
    <n v="331.53833333333336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n v="11.943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n v="2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n v="17.630000000000003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n v="0.72"/>
    <n v="12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n v="0"/>
    <e v="#DIV/0!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n v="13"/>
    <n v="65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n v="0"/>
    <e v="#DIV/0!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n v="0"/>
    <e v="#DIV/0!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n v="0"/>
    <e v="#DIV/0!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n v="0.86206896551724133"/>
    <n v="125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n v="0"/>
    <e v="#DIV/0!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n v="0"/>
    <e v="#DIV/0!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n v="0"/>
    <e v="#DIV/0!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n v="0.4"/>
    <n v="30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n v="0"/>
    <e v="#DIV/0!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n v="2.75"/>
    <n v="15.714285714285714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n v="0"/>
    <e v="#DIV/0!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n v="40.1"/>
    <n v="80.2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n v="0"/>
    <e v="#DIV/0!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n v="0"/>
    <e v="#DIV/0!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n v="0.33333333333333337"/>
    <n v="50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n v="0"/>
    <e v="#DIV/0!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n v="25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n v="107.63413333333334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n v="112.63736263736264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n v="113.46153846153845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n v="102.592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n v="113.75714285714287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n v="103.71999999999998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n v="305.46000000000004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n v="134.1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n v="101.3329411764705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n v="112.92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n v="105.58333333333334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n v="125.57142857142858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n v="184.56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n v="100.73333333333335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n v="116.94725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n v="106.7332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n v="139.1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n v="106.72648571428572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n v="191.14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n v="131.93789333333334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n v="106.4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n v="107.4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n v="240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n v="118.08108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n v="118.19999999999999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n v="111.1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n v="145.5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n v="131.62883248730967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n v="111.4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n v="147.23376999999999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n v="152.60869565217391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n v="104.67999999999999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n v="177.43366666666668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n v="107.7758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n v="156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n v="108.39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n v="147.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n v="110.38153846153847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n v="150.34814814814814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n v="157.31829411764707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n v="156.14400000000001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n v="120.58763636363636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n v="101.18888888888888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n v="114.27249999999999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n v="104.62615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n v="228.82507142857142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n v="109.15333333333332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n v="176.29999999999998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n v="103.21061999999999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n v="104.82000000000001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n v="106.68444444444445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n v="120.02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n v="101.50693333333334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n v="101.38461538461539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n v="100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n v="133.10911999999999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n v="118.72620000000001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n v="100.64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n v="108.93241269841269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n v="178.95250000000001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n v="101.72264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n v="118.73499999999999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n v="100.46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n v="137.46666666666667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n v="231.64705882352939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n v="130.33333333333331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n v="292.89999999999998"/>
    <n v="36.612499999999997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n v="111.31818181818183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n v="105.5666666666666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n v="118.94444444444446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n v="104.129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n v="104.10165000000001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n v="111.87499999999999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n v="104.73529411764706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n v="385.15000000000003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n v="101.248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n v="113.77333333333333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n v="100.80333333333333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n v="283.32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n v="112.68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n v="106.58000000000001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n v="102.66285714285715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n v="107.91200000000001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n v="123.07407407407408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n v="101.6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n v="104.396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n v="112.92973333333333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n v="136.4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n v="103.61439999999999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n v="105.5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n v="101.82857142857142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n v="106.60499999999999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n v="113.015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n v="125.22750000000001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n v="101.19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n v="102.76470588235294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n v="116.83911999999998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n v="101.16833333333335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n v="110.13360000000002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n v="108.08333333333333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n v="125.02285714285715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n v="106.71428571428572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n v="100.36639999999998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n v="102.02863333333335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n v="102.0835820895522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n v="123.27586206896552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n v="170.28880000000001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n v="111.59049999999999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n v="103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n v="106.63570159857905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n v="114.75999999999999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n v="127.34117647058822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n v="116.56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n v="108.61819426615318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n v="103.9428571428571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n v="116.25714285714285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n v="102.69239999999999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n v="174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n v="103.08800000000001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n v="104.85537190082646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n v="101.375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n v="111.07699999999998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n v="124.15933781686496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n v="101.33333333333334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n v="110.16142857142856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n v="103.97333333333334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n v="101.31578947368421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n v="103.3501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n v="104.11200000000001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n v="110.15569230769231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n v="122.02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n v="114.16866666666667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n v="125.33333333333334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n v="106.66666666666667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n v="130.65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n v="120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n v="105.9591836734694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n v="114.39999999999999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n v="111.76666666666665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n v="116.08000000000001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n v="141.5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n v="104.72999999999999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n v="255.83333333333331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n v="206.70670670670671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n v="112.105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n v="105.982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n v="100.16666666666667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n v="213.98947368421051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n v="126.16000000000001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n v="181.53547058823528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n v="100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n v="100.6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n v="100.9027027027027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n v="110.446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n v="111.8936170212766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n v="108.04450000000001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n v="106.66666666666667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n v="103.90027322404372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n v="125.16000000000001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n v="106.804999999999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n v="112.30249999999999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n v="103.812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n v="141.65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n v="105.25999999999999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n v="103.09142857142857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n v="107.65957446808511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n v="107.70464285714286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n v="101.55000000000001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n v="101.43766666666667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n v="136.80000000000001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n v="128.29999999999998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n v="101.05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n v="126.84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n v="105.0859375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n v="102.85405405405406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n v="102.14714285714285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n v="120.21700000000001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n v="100.24761904761905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n v="100.63392857142857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n v="100.4375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n v="0.43939393939393934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n v="2.0066666666666668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n v="1.075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n v="0.76500000000000001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n v="6.7966666666666677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n v="1.2E-2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n v="1.3299999999999998"/>
    <n v="16.625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n v="0"/>
    <e v="#DIV/0!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n v="5.6333333333333329"/>
    <n v="52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n v="0"/>
    <e v="#DIV/0!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n v="2.4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n v="13.833333333333334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n v="9.5"/>
    <n v="71.25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n v="0"/>
    <e v="#DIV/0!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n v="5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n v="2.7272727272727275E-3"/>
    <n v="1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n v="0"/>
    <e v="#DIV/0!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n v="0"/>
    <e v="#DIV/0!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n v="9.379999999999999"/>
    <n v="170.54545454545453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n v="0"/>
    <e v="#DIV/0!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n v="0.1"/>
    <n v="5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n v="0"/>
    <e v="#DIV/0!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n v="39.358823529411765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n v="0.1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n v="5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n v="3.3333333333333335E-3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n v="7.2952380952380951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n v="1.6666666666666666E-2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n v="3.2804000000000002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n v="2.25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n v="0.79200000000000004"/>
    <n v="56.571428571428569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n v="0"/>
    <e v="#DIV/0!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n v="64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n v="2.7404479578392621E-2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n v="0.82000000000000006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n v="6.9230769230769221E-2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n v="0.68631863186318631"/>
    <n v="20.333333333333332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n v="0"/>
    <e v="#DIV/0!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n v="8.2100000000000009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n v="6.4102564102564097E-2"/>
    <n v="25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n v="0.29411764705882354"/>
    <n v="12.5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n v="0"/>
    <e v="#DIV/0!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n v="0"/>
    <e v="#DIV/0!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n v="2.2727272727272729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n v="9.9009900990099015E-2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n v="26.95312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n v="0.76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n v="21.574999999999999"/>
    <n v="110.6410256410256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n v="0"/>
    <e v="#DIV/0!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n v="0"/>
    <e v="#DIV/0!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n v="1.02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n v="11.892727272727273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n v="17.625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n v="2.87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n v="3.0303030303030304E-2"/>
    <n v="1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n v="0"/>
    <e v="#DIV/0!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n v="2.230268181818182"/>
    <n v="39.569274193548388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n v="0"/>
    <e v="#DIV/0!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n v="0"/>
    <e v="#DIV/0!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n v="32.56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n v="19.41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n v="6.1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n v="0.1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n v="50.2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n v="0.18625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n v="21.906971229845084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n v="9.0909090909090905E-3"/>
    <n v="50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n v="0"/>
    <e v="#DIV/0!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n v="0"/>
    <e v="#DIV/0!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n v="0.28667813379201834"/>
    <n v="71.666666666666671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n v="0"/>
    <e v="#DIV/0!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n v="0"/>
    <e v="#DIV/0!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n v="0"/>
    <e v="#DIV/0!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n v="0"/>
    <e v="#DIV/0!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n v="0.155"/>
    <n v="10.333333333333334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n v="0"/>
    <e v="#DIV/0!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n v="1.6666666666666668E-3"/>
    <n v="1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n v="0.6696428571428571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n v="4.5985132395404564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n v="9.5500000000000007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n v="3.3076923076923079"/>
    <n v="53.75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n v="0"/>
    <e v="#DIV/0!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n v="1.1499999999999999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n v="1.7538461538461538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n v="1.3673469387755102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n v="0.43333333333333329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n v="0.125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n v="3.2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n v="0.8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n v="0.2"/>
    <n v="1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n v="0"/>
    <e v="#DIV/0!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n v="3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n v="0.13749999999999998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n v="13.923999999999999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n v="3.3333333333333335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n v="25.41340206185567"/>
    <n v="725.02941176470586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n v="0"/>
    <e v="#DIV/0!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n v="1.3666666666666667"/>
    <n v="68.333333333333329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n v="0"/>
    <e v="#DIV/0!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n v="22.881426547787683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n v="102.1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n v="104.64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n v="114.66666666666667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n v="120.6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n v="108.67285714285715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n v="100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n v="113.99999999999999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n v="100.85"/>
    <n v="63.829113924050631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n v="115.65217391304347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n v="130.41666666666666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n v="107.78267254038178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n v="100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n v="123.25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n v="100.2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n v="104.66666666666666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n v="102.49999999999999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n v="118.2575757575757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n v="120.5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n v="302.42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n v="100.64400000000001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n v="6.6666666666666671E-3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n v="0.55555555555555558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n v="3.9999999999999996E-4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n v="0.31818181818181818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n v="1.2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n v="27.383999999999997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n v="8.666666666666667E-2"/>
    <n v="26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n v="0"/>
    <e v="#DIV/0!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n v="0.09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n v="2.7199999999999998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n v="0.70000000000000007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n v="5.0413333333333332"/>
    <n v="135.03571428571428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n v="0"/>
    <e v="#DIV/0!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n v="0.49199999999999999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n v="36.589147286821706"/>
    <n v="64.36363636363636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n v="0"/>
    <e v="#DIV/0!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n v="2.5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n v="0.91066666666666674"/>
    <n v="68.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n v="0"/>
    <e v="#DIV/0!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n v="2.0833333333333336E-2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n v="1.2E-2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n v="0.36666666666666664"/>
    <n v="27.5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n v="0"/>
    <e v="#DIV/0!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n v="9.0666666666666659E-2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n v="5.5555555555555558E-3"/>
    <n v="1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n v="0"/>
    <e v="#DIV/0!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n v="0.02"/>
    <n v="1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n v="0"/>
    <e v="#DIV/0!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n v="1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n v="0.8"/>
    <n v="20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n v="0.16705882352941176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n v="0.42399999999999999"/>
    <n v="53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n v="0"/>
    <e v="#DIV/0!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n v="0.38925389253892539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n v="0.7155635062611807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n v="0.43166666666666664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n v="1.25E-3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n v="0.2"/>
    <n v="10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n v="1.12E-2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n v="1.4583333333333333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n v="3.3333333333333333E-2"/>
    <n v="1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n v="0"/>
    <e v="#DIV/0!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n v="0"/>
    <e v="#DIV/0!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n v="1.1111111111111112E-2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n v="1"/>
    <n v="5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n v="0"/>
    <e v="#DIV/0!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n v="0.55999999999999994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n v="9.0833333333333339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n v="3.3444444444444441"/>
    <n v="150.5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n v="1.3333333333333334E-2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n v="4.46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n v="6.0999999999999999E-2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n v="3.3333333333333335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n v="23"/>
    <n v="16.428571428571427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n v="0.104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n v="0.42599999999999999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n v="0.03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n v="0.26666666666666666"/>
    <n v="1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n v="34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n v="6.2E-2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n v="2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n v="1.4000000000000001"/>
    <n v="23.333333333333332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n v="0"/>
    <e v="#DIV/0!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n v="3.9334666666666664"/>
    <n v="45.386153846153846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n v="0"/>
    <e v="#DIV/0!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n v="2.62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n v="0.2"/>
    <n v="1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n v="0"/>
    <e v="#DIV/0!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n v="0.97400000000000009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n v="0.64102564102564097"/>
    <n v="5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n v="0"/>
    <e v="#DIV/0!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n v="0"/>
    <e v="#DIV/0!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n v="0"/>
    <e v="#DIV/0!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n v="21.363333333333333"/>
    <n v="105.93388429752066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n v="0"/>
    <e v="#DIV/0!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n v="0"/>
    <e v="#DIV/0!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n v="0"/>
    <e v="#DIV/0!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n v="3"/>
    <n v="20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n v="0"/>
    <e v="#DIV/0!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n v="3.9999999999999996E-5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n v="1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n v="1.044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n v="5.6833333333333336"/>
    <n v="37.888888888888886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n v="0"/>
    <e v="#DIV/0!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n v="0"/>
    <e v="#DIV/0!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n v="0"/>
    <e v="#DIV/0!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n v="17.380000000000003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n v="0.02"/>
    <n v="9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n v="0"/>
    <e v="#DIV/0!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n v="0.17500000000000002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n v="8.3340278356529712E-2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n v="1.38"/>
    <n v="76.666666666666671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n v="0"/>
    <e v="#DIV/0!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n v="12.45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n v="0.02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n v="8.0000000000000002E-3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n v="0.2"/>
    <n v="4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n v="0"/>
    <e v="#DIV/0!"/>
    <s v="technology/web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n v="9.0000000000000011E-3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n v="9.9999999999999991E-5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n v="144.28571428571428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n v="119.16249999999999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n v="1460.4850000000001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n v="105.80799999999999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n v="300.11791999999997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n v="278.7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n v="131.87625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n v="107.05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n v="126.82285714285715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n v="139.96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n v="112.4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n v="100.52799999999999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n v="100.46666666666665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n v="141.446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n v="267.29166666666669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n v="146.88749999999999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n v="213.56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n v="125.69999999999999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n v="104.46206037108834"/>
    <n v="109.33695652173913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n v="100.56666666666668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n v="3.0579999999999998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n v="0.95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n v="0.4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n v="0.3500000000000000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n v="7.5333333333333332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n v="18.64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n v="4.0000000000000001E-3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n v="10.02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n v="4.5600000000000005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n v="21.5075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n v="29.276666666666667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n v="39.426666666666662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n v="21.628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n v="0.20500000000000002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n v="0.03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n v="14.85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n v="1.4710000000000001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n v="25.584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n v="3.8206896551724134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n v="15.485964912280703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n v="25.912000000000003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n v="0.04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n v="0.106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n v="0.85142857142857142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n v="7.4837500000000006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n v="27.650000000000002"/>
    <n v="55.3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n v="0"/>
    <e v="#DIV/0!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n v="3.55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n v="72.989999999999995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n v="57.648750000000007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n v="12.34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n v="0.52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n v="6.5299999999999994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n v="35.338000000000001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n v="0.39333333333333331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n v="1.06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n v="5.7142857142857147E-4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n v="46.379999999999995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n v="15.39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n v="82.422107692307705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n v="2.6866666666666665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n v="26.6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n v="30.813400000000001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n v="5.58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n v="0.87454545454545463"/>
    <n v="120.25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n v="0.97699999999999987"/>
    <n v="195.4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n v="0"/>
    <e v="#DIV/0!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n v="78.927352941176466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n v="22.092500000000001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n v="0.40666666666666662"/>
    <n v="30.5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n v="0"/>
    <e v="#DIV/0!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n v="33.790999999999997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n v="0.21649484536082475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n v="0.79600000000000004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n v="14.99333333333333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n v="5.0509090909090908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n v="10.214285714285715"/>
    <n v="44.6875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n v="0.30499999999999999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n v="0.75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n v="1.2933333333333332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n v="143.94736842105263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n v="122.10975609756099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n v="132.024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n v="109.38000000000001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n v="105.4715714285714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n v="100.35000000000001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n v="101.4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n v="155.51428571428571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n v="105.566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n v="130.65"/>
    <n v="43.55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n v="132.19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n v="126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n v="160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n v="120.48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n v="125.52941176470588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n v="114.40638297872341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n v="315.13888888888891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n v="122.39999999999999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n v="106.73333333333332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n v="158.33333333333331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n v="107.4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n v="102.25999999999999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n v="110.7142857142857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n v="148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n v="102.32000000000001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n v="179.09909909909908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n v="111.08135252761969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n v="100.04285714285714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n v="100.25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n v="105.56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n v="102.58775877587757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n v="118.5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n v="111.7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n v="128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n v="103.75000000000001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n v="101.9076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n v="117.71428571428571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n v="238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n v="102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n v="101.92000000000002"/>
    <n v="51.474747474747474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n v="0"/>
    <e v="#DIV/0!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n v="4.7"/>
    <n v="39.166666666666664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n v="0"/>
    <e v="#DIV/0!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n v="0.11655011655011654"/>
    <n v="5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n v="0"/>
    <e v="#DIV/0!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n v="36.014285714285712"/>
    <n v="57.295454545454547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n v="0"/>
    <e v="#DIV/0!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n v="3.54"/>
    <n v="59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n v="0"/>
    <e v="#DIV/0!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n v="41.4"/>
    <n v="31.846153846153847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n v="0"/>
    <e v="#DIV/0!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n v="2.6315789473684209E-2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n v="3.3333333333333335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n v="0.85129023676509719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n v="70.199999999999989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n v="1.7000000000000002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n v="51.4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n v="0.70000000000000007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n v="0.4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n v="2.666666666666667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n v="104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n v="133.15375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n v="100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n v="148.13333333333333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n v="102.49999999999999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n v="180.62799999999999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n v="142.79999999999998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n v="114.16666666666666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n v="203.505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n v="109.41176470588236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n v="144.37459999999999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n v="103.86666666666666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n v="100.44440000000002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n v="102.77927272727271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n v="105.31250000000001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n v="111.78571428571429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n v="101.35000000000001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n v="107.53333333333333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n v="114.88571428571429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n v="100.02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n v="152.13333333333335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n v="111.52149999999999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n v="101.33333333333334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n v="123.2608695652174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n v="100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n v="105"/>
    <n v="58.333333333333336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n v="104.4375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n v="105.125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n v="100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n v="103.77499999999999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n v="105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n v="104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n v="151.83333333333334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n v="159.99600000000001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n v="127.3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n v="107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n v="115.1221428571428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n v="137.11066666666665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n v="155.71428571428572"/>
    <n v="28.684210526315791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n v="108.7499999999999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n v="134.05000000000001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n v="100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n v="119.16666666666667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n v="179.5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n v="134.38124999999999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n v="100.43200000000002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n v="101.45454545454547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n v="103.33333333333334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n v="107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n v="104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n v="107.83333333333334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n v="233.33333333333334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n v="100.60706666666665"/>
    <n v="97.993896103896105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n v="101.66666666666666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n v="131.0181818181818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n v="117.25000000000001"/>
    <n v="58.625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n v="100.93039999999999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n v="121.8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n v="145.4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n v="116.61660000000001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n v="120.4166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n v="101.3200000000000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n v="104.32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n v="267.13333333333333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n v="194.13333333333333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n v="120.3802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n v="122.00090909090908"/>
    <n v="28.553404255319148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n v="100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n v="100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n v="119.9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n v="155.17499999999998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n v="130.44999999999999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n v="104.97142857142859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n v="100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n v="118.2205035971223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n v="103.44827586206897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n v="218.00000000000003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n v="100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n v="144.00583333333333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n v="104.67500000000001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n v="18.142857142857142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n v="2.2444444444444445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n v="0.33999999999999997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n v="4.5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n v="41.53846153846154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n v="2.0454545454545454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n v="18.285714285714285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n v="24.02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n v="0.1111111111111111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n v="11.818181818181818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n v="0.31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n v="5.416666666666667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n v="0.8125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n v="1.2857142857142856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n v="24.333333333333336"/>
    <n v="34.761904761904759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n v="0"/>
    <e v="#DIV/0!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n v="40.799492385786799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n v="67.55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n v="1.3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n v="30.666666666666664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n v="2.9894179894179893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n v="0.8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n v="20.133333333333333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n v="40.020000000000003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n v="1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n v="7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n v="41"/>
    <n v="29.285714285714285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n v="0"/>
    <e v="#DIV/0!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n v="7.1999999999999993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n v="9.4412800000000008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n v="4.1666666666666661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n v="3.25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n v="40.75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n v="10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n v="39.17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n v="2.4375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n v="40"/>
    <n v="44.444444444444443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n v="0"/>
    <e v="#DIV/0!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n v="2.8000000000000003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n v="37.333333333333336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n v="0.42"/>
    <n v="10.5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n v="0"/>
    <e v="#DIV/0!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n v="0.3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n v="3.2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n v="0.30199999999999999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n v="3.0153846153846153"/>
    <n v="32.666666666666664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n v="0"/>
    <e v="#DIV/0!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n v="0"/>
    <e v="#DIV/0!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n v="0"/>
    <e v="#DIV/0!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n v="3.25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n v="22.363636363636363"/>
    <n v="24.6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n v="0"/>
    <e v="#DIV/0!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n v="0.85714285714285721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n v="6.6066666666666665"/>
    <n v="82.58333333333332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n v="0"/>
    <e v="#DIV/0!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n v="5.7692307692307692"/>
    <n v="41.666666666666664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n v="0"/>
    <e v="#DIV/0!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n v="0.6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n v="5.0256410256410255"/>
    <n v="19.60000000000000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n v="0.5"/>
    <n v="100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n v="0"/>
    <e v="#DIV/0!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n v="30.9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n v="21.037037037037038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n v="2.1999999999999997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n v="10.9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n v="2.666666666666667"/>
    <n v="32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n v="0"/>
    <e v="#DIV/0!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n v="0"/>
    <e v="#DIV/0!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n v="10.86206896551724"/>
    <n v="56.25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n v="0"/>
    <e v="#DIV/0!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n v="38.333333333333336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n v="6.5500000000000007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n v="14.536842105263158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n v="6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n v="30.4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n v="1.4285714285714286"/>
    <n v="25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n v="0"/>
    <e v="#DIV/0!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n v="1.1428571428571428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n v="0.35714285714285715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n v="1.4545454545454546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n v="17.155555555555555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n v="2.3220000000000001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n v="8.9066666666666663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n v="9.6333333333333346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n v="13.325999999999999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n v="2.484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n v="1.9066666666666665"/>
    <n v="57.2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n v="0"/>
    <e v="#DIV/0!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n v="12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n v="1.365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n v="28.04"/>
    <n v="58.416666666666664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n v="38.39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n v="39.942857142857143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n v="0.84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n v="43.406666666666666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n v="5.6613333333333333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n v="1.722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n v="1.9416666666666664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n v="11.328275684711327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n v="38.86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n v="46.100628930817614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n v="42.188421052631583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n v="28.48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n v="1.077142857142857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n v="0.79909090909090907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n v="1.1919999999999999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n v="14.799999999999999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n v="17.810000000000002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n v="1.325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n v="46.666666666666664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n v="45.92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n v="0.22599999999999998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n v="34.625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n v="2.0549999999999997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n v="0.55999999999999994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n v="2.6069999999999998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n v="1.9259999999999999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n v="33.666666666666664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n v="56.263267182990241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n v="82.817599999999999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n v="14.860000000000001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n v="1.2375123751237513E-2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n v="1.7142857142857144E-2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n v="29.506136117214709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n v="1.06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n v="6.293333333333333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n v="12.75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n v="13.22"/>
    <n v="161.21951219512195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n v="0"/>
    <e v="#DIV/0!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n v="16.77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n v="0.104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n v="4.24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n v="0.46699999999999997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n v="25.087142857142858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n v="2.3345000000000002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n v="7.26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n v="1.625"/>
    <n v="13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n v="1.3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n v="58.558333333333337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n v="7.7886666666666677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n v="2.2157147647256061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n v="104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n v="29.6029602960296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n v="16.055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n v="82.207999999999998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n v="75.051000000000002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n v="5.8500000000000005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n v="44.32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n v="0.26737967914438499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n v="13.13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n v="0.19088937093275488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n v="0.375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n v="21535.021000000001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n v="34.527999999999999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n v="30.599999999999998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n v="2.666666666666667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n v="2.8420000000000001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n v="22.878799999999998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n v="3.105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n v="47.333333333333336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n v="205.54838709677421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n v="351.80366666666669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n v="114.9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n v="237.15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n v="118.63774999999998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n v="109.92831428571431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n v="100.00828571428571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n v="103.09292094387415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n v="117.27000000000001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n v="111.7599999999999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n v="342.09999999999997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n v="107.4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n v="108.49703703703703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n v="102.86144578313252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n v="130.0018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n v="107.65217391304347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n v="112.36044444444444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n v="102.1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n v="145.33333333333334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n v="128.19999999999999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n v="0.29411764705882354"/>
    <n v="250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n v="0"/>
    <e v="#DIV/0!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n v="1.5384615384615385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n v="8.5370000000000008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n v="8.5714285714285715E-2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n v="2.6599999999999997"/>
    <n v="33.25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n v="0"/>
    <e v="#DIV/0!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n v="0.05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n v="1.4133333333333333"/>
    <n v="53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n v="0"/>
    <e v="#DIV/0!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n v="0"/>
    <e v="#DIV/0!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n v="0"/>
    <e v="#DIV/0!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n v="0"/>
    <e v="#DIV/0!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n v="1"/>
    <n v="15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n v="0"/>
    <e v="#DIV/0!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n v="0"/>
    <e v="#DIV/0!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n v="0"/>
    <e v="#DIV/0!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n v="0"/>
    <e v="#DIV/0!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n v="0"/>
    <e v="#DIV/0!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n v="0"/>
    <e v="#DIV/0!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n v="1"/>
    <n v="50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n v="0"/>
    <e v="#DIV/0!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n v="95.477386934673376"/>
    <n v="47.5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n v="0"/>
    <e v="#DIV/0!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n v="8.974444444444444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n v="2.7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n v="3.3673333333333333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n v="26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n v="0.15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n v="38.636363636363633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n v="0.70000000000000007"/>
    <n v="35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n v="0"/>
    <e v="#DIV/0!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n v="6.8000000000000005E-2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n v="1.3333333333333335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n v="6.3092592592592585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n v="4.5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n v="62.765333333333331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n v="29.376000000000001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n v="7.5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n v="2.6076923076923078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n v="9.1050000000000004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n v="1.7647058823529412E-2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n v="0.55999999999999994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n v="0.82000000000000006"/>
    <n v="410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n v="0"/>
    <e v="#DIV/0!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n v="3.42"/>
    <n v="114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n v="8.3333333333333343E-2"/>
    <n v="7.5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n v="0"/>
    <e v="#DIV/0!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n v="14.182977777777777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n v="7.8266666666666662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n v="3.8464497269020695E-2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n v="12.5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n v="1.05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n v="14.083333333333334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n v="18.300055555555556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n v="5.0347999999999997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n v="17.933333333333334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n v="4.7E-2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n v="7.2120000000000006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n v="0.5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n v="2.5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n v="4.1000000000000002E-2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n v="5.3125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n v="1.6199999999999999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n v="4.9516666666666671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n v="0.159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n v="41.25"/>
    <n v="23.571428571428573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n v="0"/>
    <e v="#DIV/0!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n v="2.93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n v="0.44999999999999996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n v="0.51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n v="0.04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n v="35.537409090909087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n v="0.5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n v="0.16666666666666669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n v="0.13250000000000001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n v="3.5704000000000007E-2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n v="8.3000000000000007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n v="2.4222222222222221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n v="0.23809523809523811"/>
    <n v="5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n v="0"/>
    <e v="#DIV/0!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n v="1.1599999999999999E-2"/>
    <n v="5.8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n v="0"/>
    <e v="#DIV/0!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n v="0.22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n v="0.47222222222222221"/>
    <n v="60.714285714285715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n v="0"/>
    <e v="#DIV/0!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n v="0.5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n v="1.6714285714285713"/>
    <n v="25.434782608695652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n v="0.1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n v="0.105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n v="0.22"/>
    <n v="3.6666666666666665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n v="0"/>
    <e v="#DIV/0!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n v="14.38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n v="0.66666666666666674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n v="4.0000000000000001E-3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n v="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n v="6.4439140811455857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n v="39.5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n v="0.35714285714285715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n v="6.25E-2"/>
    <n v="5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n v="0"/>
    <e v="#DIV/0!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n v="0"/>
    <e v="#DIV/0!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n v="0"/>
    <e v="#DIV/0!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n v="0.41333333333333333"/>
    <n v="23.25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n v="0"/>
    <e v="#DIV/0!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n v="0.125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n v="8.8333333333333339"/>
    <n v="44.166666666666664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n v="0"/>
    <e v="#DIV/0!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n v="0.48666666666666669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n v="0.15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n v="10.08"/>
    <n v="42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n v="0"/>
    <e v="#DIV/0!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n v="5.6937500000000005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n v="0.625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n v="6.5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n v="0.752"/>
    <n v="23.5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n v="0"/>
    <e v="#DIV/0!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n v="1.51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n v="0.46666666666666673"/>
    <n v="11.666666666666666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n v="0"/>
    <e v="#DIV/0!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n v="3.85"/>
    <n v="60.789473684210527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n v="0"/>
    <e v="#DIV/0!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n v="5.8333333333333341E-2"/>
    <n v="17.5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n v="0"/>
    <e v="#DIV/0!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n v="0"/>
    <e v="#DIV/0!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n v="20.705000000000002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n v="19.139999999999997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n v="1.6316666666666666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n v="5.6666666666666661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n v="0.16999999999999998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n v="0.4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n v="0.1"/>
    <n v="25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n v="0"/>
    <e v="#DIV/0!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n v="2.4E-2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n v="5.9066666666666672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n v="2.9250000000000003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n v="5.7142857142857143E-3"/>
    <n v="1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n v="0"/>
    <e v="#DIV/0!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n v="6.6666666666666671E-3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n v="5.3333333333333339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n v="11.75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n v="8.0000000000000002E-3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n v="4.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n v="4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n v="104.93636363636362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n v="105.44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n v="106.73333333333332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n v="104.12571428571428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n v="160.54999999999998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n v="107.77777777777777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n v="135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n v="109.07407407407408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n v="290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n v="103.95714285714286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n v="322.24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n v="13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n v="269.91034482758624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n v="253.29333333333332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n v="260.59999999999997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n v="101.31677953348381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n v="125.60416666666667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n v="102.43783333333334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n v="199.244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n v="102.45398773006136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n v="102.94615384615385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n v="100.86153846153847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n v="114.99999999999999"/>
    <n v="32.34375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n v="104.16766467065868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n v="155.29999999999998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n v="106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n v="254.31499999999997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n v="101.1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n v="129.04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n v="102.23076923076924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n v="131.80000000000001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n v="786.0802000000001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n v="145.70000000000002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n v="102.60000000000001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n v="172.27777777777777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n v="159.16819571865443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n v="103.76666666666668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n v="111.40954545454547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n v="280.375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n v="112.10606060606061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n v="7.0666666666666673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n v="4.3999999999999995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n v="3.8739999999999997"/>
    <n v="48.424999999999997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n v="0"/>
    <e v="#DIV/0!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n v="29.299999999999997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n v="0.90909090909090906"/>
    <n v="25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n v="0"/>
    <e v="#DIV/0!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n v="0"/>
    <e v="#DIV/0!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n v="0.8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n v="11.600000000000001"/>
    <n v="19.333333333333332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n v="0"/>
    <e v="#DIV/0!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n v="2.7873639500929119"/>
    <n v="35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n v="0"/>
    <e v="#DIV/0!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n v="0"/>
    <e v="#DIV/0!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n v="17.8"/>
    <n v="59.33333333333333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n v="0"/>
    <e v="#DIV/0!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n v="3.0124999999999997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n v="50.739999999999995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n v="0.54884742041712409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n v="14.091666666666667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n v="103.8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n v="120.24999999999999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n v="117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n v="122.14285714285715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n v="151.63999999999999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n v="104.44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n v="200.15333333333331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n v="101.8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n v="137.65714285714284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n v="303833.2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n v="198.85074626865671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n v="202.36666666666667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n v="117.9637666666666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n v="294.72727272727275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n v="213.14633333333336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n v="104.24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n v="113.66666666666667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n v="101.25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n v="125.415384615384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n v="119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n v="166.46153846153845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n v="119.14771428571429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n v="100.47368421052632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n v="101.8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n v="116.66666666666667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n v="108.64893617021276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n v="114.72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n v="101.8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n v="106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n v="103.49999999999999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n v="154.97535999999999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n v="162.14066666666668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n v="104.42100000000001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n v="106.12433333333333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n v="154.93846153846152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n v="110.77157238734421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n v="110.91186666666665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n v="110.71428571428572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n v="123.61333333333333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n v="211.05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n v="101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n v="101.64999999999999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n v="108.33333333333333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n v="242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n v="100.44999999999999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n v="125.06666666666666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n v="108.57142857142857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n v="145.70000000000002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n v="110.00000000000001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n v="102.2333333333333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n v="122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n v="101.96000000000001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n v="141.1764705882353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n v="109.52500000000001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n v="104.65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n v="124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n v="135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n v="102.750000000000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n v="100"/>
    <n v="50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n v="130.26085714285716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n v="39.627499999999998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n v="25.976666666666663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n v="65.24636363636364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n v="11.514000000000001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n v="11.360000000000001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n v="111.991304347826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n v="15.5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n v="32.027999999999999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n v="0.60869565217391308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n v="31.114999999999998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n v="1.1266666666666667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n v="40.404000000000003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n v="1.3333333333333333E-3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n v="5.7334999999999994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n v="15.324999999999999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n v="15.10344827586206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n v="0.503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n v="1.3028138528138529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n v="0.30285714285714288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n v="8.8800000000000008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n v="9.84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n v="2.4299999999999997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n v="1.1299999999999999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n v="3.5520833333333335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n v="2.3306666666666667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n v="0.81600000000000006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n v="22.494285714285713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n v="1.3668"/>
    <n v="100.5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n v="0"/>
    <e v="#DIV/0!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n v="0"/>
    <e v="#DIV/0!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n v="10.754135338345865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n v="19.759999999999998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n v="84.946999999999989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n v="49.381999999999998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n v="3.3033333333333332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n v="6.6339999999999995"/>
    <n v="89.648648648648646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n v="0"/>
    <e v="#DIV/0!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n v="70.36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n v="0.2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n v="102.298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n v="377.73333333333335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n v="12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n v="147.32653061224491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n v="102.2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n v="101.8723404255319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n v="204.2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n v="104.05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n v="101.265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n v="136.13999999999999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n v="133.6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n v="130.25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n v="122.67999999999999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n v="182.81058823529412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n v="125.29999999999998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n v="111.66666666666667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n v="115.75757575757575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n v="173.2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n v="125.98333333333333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n v="109.1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n v="100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n v="118.6428571428571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n v="100.26666666666667"/>
    <n v="81.739130434782609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n v="126.48920000000001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n v="114.26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n v="110.7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n v="105.34805315203954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n v="103.66666666666666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n v="107.08672667523933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n v="124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n v="105.01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n v="189.46666666666667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n v="171.32499999999999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n v="252.48648648648651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n v="116.15384615384616"/>
    <n v="48.70967741935484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n v="203.35000000000002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n v="111.60000000000001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n v="424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n v="107.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n v="104.3625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n v="212.40909090909091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n v="124.08571428571429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n v="110.40612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n v="218.75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n v="136.625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n v="134.8074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n v="145.4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n v="109.10714285714285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n v="110.2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n v="113.64000000000001"/>
    <n v="27.317307692307693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n v="102.35000000000001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n v="122.13333333333334"/>
    <n v="53.882352941176471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n v="111.88571428571427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n v="107.3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n v="113.85000000000001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n v="109.68181818181819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n v="126.14444444444443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n v="167.42857142857144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n v="496.52000000000004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n v="109.16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n v="102.57499999999999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n v="1.6620689655172414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n v="0.42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n v="0.125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n v="0.5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n v="7.1999999999999993"/>
    <n v="12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n v="0"/>
    <e v="#DIV/0!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n v="1.6666666666666666E-2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n v="0.23333333333333336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n v="4.571428571428571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n v="5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n v="0.2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n v="18.181818181818183"/>
    <n v="88.888888888888886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n v="0"/>
    <e v="#DIV/0!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n v="1.2222222222222223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n v="0.2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n v="7.0634920634920633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n v="2.7272727272727271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n v="0.1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n v="0.104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n v="0.33333333333333337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n v="20.36"/>
    <n v="109.07142857142857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n v="0"/>
    <e v="#DIV/0!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n v="0"/>
    <e v="#DIV/0!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n v="8.3800000000000008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n v="4.5"/>
    <n v="15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n v="0"/>
    <e v="#DIV/0!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n v="8.06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n v="31.94705882352941"/>
    <n v="115.55319148936171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n v="0"/>
    <e v="#DIV/0!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n v="6.708333333333333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n v="9.9878048780487809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n v="0.1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n v="0.77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n v="26.900000000000002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n v="3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n v="6.6055045871559637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n v="7.6923076923076927E-3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n v="1.1222222222222222"/>
    <n v="673.33333333333337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n v="0"/>
    <e v="#DIV/0!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n v="0"/>
    <e v="#DIV/0!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n v="0"/>
    <e v="#DIV/0!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n v="0"/>
    <e v="#DIV/0!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n v="0"/>
    <e v="#DIV/0!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n v="1.4999999999999999E-2"/>
    <n v="25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n v="0"/>
    <e v="#DIV/0!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n v="0"/>
    <e v="#DIV/0!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n v="1E-3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n v="1.0554089709762533E-2"/>
    <n v="1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n v="0"/>
    <e v="#DIV/0!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n v="0"/>
    <e v="#DIV/0!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n v="0.85714285714285721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n v="10.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n v="2.9000000000000004"/>
    <n v="48.333333333333336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n v="0"/>
    <e v="#DIV/0!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n v="0"/>
    <e v="#DIV/0!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n v="0"/>
    <e v="#DIV/0!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n v="0"/>
    <e v="#DIV/0!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n v="101.24459999999999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n v="108.5175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n v="147.66666666666666"/>
    <n v="35.44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n v="163.19999999999999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n v="456.41449999999998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n v="107.87731249999999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n v="115.08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n v="102.3684210526315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n v="108.42485875706214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n v="125.13333333333334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n v="103.840625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n v="138.70400000000001"/>
    <n v="103.20238095238095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n v="120.51600000000001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n v="112.26666666666667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n v="188.66966666666667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n v="661.55466666666666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n v="111.31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n v="1181.6142199999999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n v="137.375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n v="117.04040000000001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n v="2.1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n v="0.1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n v="0.7142857142857143"/>
    <n v="2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n v="0"/>
    <e v="#DIV/0!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n v="2.2388059701492535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n v="0.24"/>
    <n v="16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n v="0"/>
    <e v="#DIV/0!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n v="2.4"/>
    <n v="6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n v="0"/>
    <e v="#DIV/0!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n v="30.862068965517242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n v="8.3333333333333321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n v="0.75"/>
    <n v="15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n v="0"/>
    <e v="#DIV/0!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n v="8.9"/>
    <n v="40.454545454545453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n v="0"/>
    <e v="#DIV/0!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n v="0"/>
    <e v="#DIV/0!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n v="6.6666666666666671E-3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n v="1.9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n v="0.25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n v="25.035714285714285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n v="166.33076923076925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n v="101.44545454545455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n v="107.89146666666667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n v="277.93846153846158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n v="103.5812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n v="111.4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n v="215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n v="110.76216216216217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n v="123.64125714285714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n v="101.03500000000001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n v="111.79285714285714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n v="558.7714285714286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n v="150.01875000000001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n v="106.476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n v="157.18899999999999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n v="108.6588235294117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n v="161.97999999999999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n v="205.36666666666665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n v="103.3638888888888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n v="103.47222222222223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n v="106.81333333333333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n v="138.96574712643678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n v="124.84324324324325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n v="206.99999999999997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n v="174.00576923076923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n v="120.32608695652173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n v="110.44428571428573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n v="281.56666666666666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n v="100.67894736842105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n v="134.82571428571427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n v="175.95744680851064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n v="484.02000000000004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n v="145.14000000000001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n v="417.73333333333335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n v="132.42499999999998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n v="250.3084166666666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n v="179.9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n v="102.62857142857142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n v="135.98609999999999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n v="117.86666666666667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n v="3.3333333333333333E-2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n v="4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n v="0.44444444444444442"/>
    <n v="10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n v="0"/>
    <e v="#DIV/0!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n v="3.3333333333333333E-2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n v="28.9"/>
    <n v="26.272727272727273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n v="0"/>
    <e v="#DIV/0!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n v="8.5714285714285712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n v="34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n v="13.466666666666665"/>
    <n v="14.428571428571429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n v="0"/>
    <e v="#DIV/0!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n v="49.186046511627907"/>
    <n v="132.1875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n v="0"/>
    <e v="#DIV/0!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n v="0"/>
    <e v="#DIV/0!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n v="0"/>
    <e v="#DIV/0!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n v="45.133333333333333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n v="4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n v="4.666666666666667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n v="0.33333333333333337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n v="3.7600000000000002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n v="0.67"/>
    <n v="67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n v="0"/>
    <e v="#DIV/0!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n v="1.4166666666666665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n v="0.1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n v="2.5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n v="21.25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n v="4.117647058823529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n v="13.639999999999999"/>
    <n v="15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n v="0"/>
    <e v="#DIV/0!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n v="41.4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n v="0.66115702479338845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n v="5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n v="2.4777777777777779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n v="5.0599999999999996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n v="22.91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n v="13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n v="0.54999999999999993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n v="10.806536636794938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n v="0.84008400840084008"/>
    <n v="14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n v="0"/>
    <e v="#DIV/0!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n v="0.5"/>
    <n v="5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n v="9.3000000000000007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n v="7.4999999999999997E-2"/>
    <n v="15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n v="0"/>
    <e v="#DIV/0!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n v="79"/>
    <n v="131.66666666666666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n v="0"/>
    <e v="#DIV/0!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n v="1.3333333333333334E-2"/>
    <n v="1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n v="0"/>
    <e v="#DIV/0!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n v="0"/>
    <e v="#DIV/0!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n v="1.7000000000000002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n v="29.228571428571428"/>
    <n v="44.478260869565219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n v="0"/>
    <e v="#DIV/0!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n v="1.3636363636363637E-2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n v="20.5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n v="0.27999999999999997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n v="2.3076923076923079"/>
    <n v="25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n v="0"/>
    <e v="#DIV/0!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n v="0.125"/>
    <n v="1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n v="0"/>
    <e v="#DIV/0!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n v="7.3400000000000007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n v="108.2492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n v="100.16666666666667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n v="100.03299999999999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n v="122.10714285714286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n v="100.69333333333334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n v="101.00412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n v="145.11000000000001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n v="101.25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n v="118.33333333333333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n v="271.85000000000002"/>
    <n v="48.544642857142854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n v="125.125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n v="110.0000000000000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n v="101.49999999999999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n v="102.69999999999999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n v="114.12500000000001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n v="104.2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n v="145.8571428571428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n v="105.06666666666666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n v="133.33333333333331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n v="112.9999999999999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n v="121.2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n v="101.72463768115942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n v="101.06666666666666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n v="118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n v="155.33333333333331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n v="101.18750000000001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n v="117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n v="100.925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n v="103.66666666666666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n v="265.25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n v="155.91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n v="101.6250000000000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n v="100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n v="100.49999999999999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n v="125.29999999999998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n v="103.55555555555556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n v="103.8"/>
    <n v="34.6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n v="105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n v="100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n v="169.86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n v="101.4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n v="100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n v="124.70000000000002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n v="109.5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n v="110.80000000000001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n v="110.2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n v="104.71999999999998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n v="125.26086956521738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n v="100.58763157894737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n v="141.55000000000001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n v="100.75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n v="100.66666666666666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n v="174.2304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n v="119.90909090909089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n v="142.86666666666667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n v="100.33493333333334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n v="104.93380000000001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n v="132.23333333333335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n v="112.79999999999998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n v="1253.75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n v="102.50632911392405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n v="102.6375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n v="108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n v="122.40879999999999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n v="119.45714285714286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n v="160.88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n v="126.85294117647059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n v="102.6375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n v="139.75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n v="102.60000000000001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n v="100.67349999999999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n v="112.94117647058823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n v="128.09523809523807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n v="201.7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n v="137.416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n v="115.33333333333333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n v="111.66666666666667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n v="118.39999999999999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n v="175"/>
    <n v="62.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n v="117.5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n v="101.42212307692309"/>
    <n v="74.575090497737563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n v="0"/>
    <e v="#DIV/0!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n v="21.714285714285715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n v="109.125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n v="102.85714285714285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n v="0.36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n v="31.25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n v="44.3"/>
    <n v="253.1428571428571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n v="100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n v="25.4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n v="33.473333333333329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n v="47.8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n v="9.3333333333333339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n v="0.05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n v="11.708333333333334"/>
    <n v="61.086956521739133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n v="0"/>
    <e v="#DIV/0!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n v="20.208000000000002"/>
    <n v="114.81818181818181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n v="0"/>
    <e v="#DIV/0!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n v="4.2311459353574925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n v="26.06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n v="0.19801980198019803"/>
    <n v="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n v="6.0606060606060606E-3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n v="1.0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n v="65.100000000000009"/>
    <n v="118.36363636363636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n v="0"/>
    <e v="#DIV/0!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n v="0"/>
    <e v="#DIV/0!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n v="9.74"/>
    <n v="54.111111111111114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n v="0"/>
    <e v="#DIV/0!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n v="4.8571428571428568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n v="0.67999999999999994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n v="10.5"/>
    <n v="525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n v="0"/>
    <e v="#DIV/0!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n v="1.6666666666666667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n v="7.8680000000000003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n v="0.22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n v="7.5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n v="42.725880551301685"/>
    <n v="34.024390243902438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n v="0.2142857142857143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n v="0.87500000000000011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n v="5.625"/>
    <n v="28.125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n v="0"/>
    <e v="#DIV/0!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n v="3.4722222222222224E-2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n v="6.5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n v="0.58333333333333337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n v="10.181818181818182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n v="33.78461538461538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n v="3.3333333333333333E-2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n v="68.400000000000006"/>
    <n v="122.142857142857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n v="0"/>
    <e v="#DIV/0!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n v="0"/>
    <e v="#DIV/0!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n v="0"/>
    <e v="#DIV/0!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n v="0"/>
    <e v="#DIV/0!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n v="0"/>
    <e v="#DIV/0!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n v="2.2222222222222223E-2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n v="11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n v="0.73333333333333328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n v="21.25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n v="0.4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n v="0.1"/>
    <n v="1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n v="0"/>
    <e v="#DIV/0!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n v="110.83333333333334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n v="108.74999999999999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n v="100.41666666666667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n v="118.45454545454545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n v="114.01428571428571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n v="148.10000000000002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n v="104.9555555555555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n v="129.94800000000001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n v="123.48756218905473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n v="201.62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n v="102.89999999999999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n v="260.16666666666663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n v="108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n v="110.52941176470587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n v="120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n v="102.82909090909091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n v="115.99999999999999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n v="114.7"/>
    <n v="42.481481481481481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n v="106.60000000000001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n v="165.44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n v="155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n v="885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n v="101.90833333333333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n v="19.600000000000001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n v="59.467839999999995"/>
    <n v="72.16970873786407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n v="0"/>
    <e v="#DIV/0!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n v="45.72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n v="3.74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n v="2.7025000000000001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n v="56.51428571428572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n v="21.30952380952381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n v="15.6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n v="6.2566666666666677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n v="45.92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n v="65.101538461538468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n v="6.7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n v="13.5625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n v="1.9900000000000002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n v="36.236363636363642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n v="39.743333333333339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n v="25.763636363636365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n v="15.491428571428573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n v="23.692499999999999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n v="39.76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n v="20.220833333333331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n v="47.631578947368418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n v="15.329999999999998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n v="1.3818181818181818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n v="0.5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n v="4.957575757575758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n v="3.5666666666666664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n v="61.124000000000002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n v="1.3333333333333335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n v="11.077777777777778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n v="38.735714285714288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n v="22.05263157894737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n v="67.55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n v="13.637499999999999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n v="1.7457500000000001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n v="20.44963251188932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n v="13.852941176470587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n v="48.485714285714288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n v="30.8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n v="35.174193548387095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n v="36.404444444444444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n v="2.9550000000000001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n v="11.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n v="41.407142857142858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n v="10.857142857142858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n v="3.3333333333333335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n v="7.407407407407407E-2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n v="13.307692307692307"/>
    <n v="37.608695652173914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n v="0"/>
    <e v="#DIV/0!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n v="49.183333333333337"/>
    <n v="42.157142857142858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n v="0"/>
    <e v="#DIV/0!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n v="2.036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n v="52.327777777777776"/>
    <n v="94.19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n v="0"/>
    <e v="#DIV/0!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n v="2.083333333333333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n v="6.565384615384616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n v="134.88999999999999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n v="100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n v="115.85714285714286"/>
    <n v="24.575757575757574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n v="100.06666666666666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n v="105.05"/>
    <n v="42.02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n v="101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n v="100.66250000000001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n v="100.16000000000001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n v="166.68333333333334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n v="101.53333333333335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n v="103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n v="142.85714285714286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n v="262.5"/>
    <n v="42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n v="118.05000000000001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n v="104"/>
    <n v="47.272727272727273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n v="200.34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n v="306.83333333333331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n v="100.149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n v="205.29999999999998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n v="108.88888888888889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n v="101.75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n v="125.25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n v="124.0061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n v="101.4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n v="100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n v="137.92666666666668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n v="120.88000000000001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n v="107.36666666666667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n v="100.33333333333334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n v="101.52222222222223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n v="100.07692307692308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n v="116.96666666666667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n v="101.875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n v="102.12366666666665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n v="154.05897142857143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n v="101.2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n v="100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n v="108.74800874800874"/>
    <n v="40.54731543624161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n v="131.83333333333334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n v="133.46666666666667"/>
    <n v="52.684210526315788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n v="0"/>
    <e v="#DIV/0!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n v="8.0833333333333321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n v="0.4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n v="42.892307692307689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n v="3.6363636363636364E-3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n v="0.5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n v="0.05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n v="4.8680000000000003"/>
    <n v="71.588235294117652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n v="0"/>
    <e v="#DIV/0!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n v="10.314285714285715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n v="71.784615384615378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n v="1.06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n v="0.44999999999999996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n v="1.6250000000000001E-2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n v="0.51"/>
    <n v="17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n v="0"/>
    <e v="#DIV/0!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n v="0"/>
    <e v="#DIV/0!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n v="0"/>
    <e v="#DIV/0!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n v="0.12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n v="20.080000000000002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n v="172.68449999999999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n v="100.8955223880597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n v="104.8048048048048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n v="135.1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n v="116.32786885245903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n v="102.08333333333333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n v="111.1666666666666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n v="166.08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n v="106.60000000000001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n v="144.58441666666667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n v="105.55000000000001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n v="136.60000000000002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n v="104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n v="114.5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n v="101.71957671957672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n v="123.94678492239468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n v="102.45669291338582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n v="144.5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n v="133.33333333333331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n v="109.3644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n v="2.6969696969696968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n v="1.2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n v="46.6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n v="0.1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n v="0.16800000000000001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n v="42.76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n v="0.28333333333333333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n v="1.7319999999999998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n v="14.111428571428572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n v="39.395294117647055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n v="2.3529411764705882E-2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n v="59.3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n v="1.3270833333333334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n v="9.0090090090090094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n v="1.6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n v="0.51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n v="52.570512820512818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n v="1.04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n v="47.4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n v="43.03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n v="136.80000000000001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n v="115.55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n v="240.79999999999998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n v="114.39999999999999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n v="110.33333333333333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n v="195.37933333333334"/>
    <n v="27.3896261682243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n v="103.33333333333334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n v="103.1372549019608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n v="100.3125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n v="127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n v="120.601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n v="106.99047619047619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n v="172.43333333333334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n v="123.61999999999999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n v="108.4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n v="116.52013333333333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n v="187.245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n v="115.93333333333334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n v="110.7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n v="170.92307692307693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n v="126.11835600000001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n v="138.44033333333334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n v="1705.2499999999998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n v="788.05550000000005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n v="348.01799999999997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n v="149.74666666666667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n v="100.63375000000001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n v="800.21100000000001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n v="106.00260000000002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n v="200.5186666666666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n v="212.44399999999999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n v="198.47237142857145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n v="225.94666666666666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n v="698.94800000000009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n v="398.59528571428569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n v="294.0333333333333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n v="167.50470000000001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n v="1435.5717142857143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n v="156.73439999999999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n v="117.90285714285716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n v="1105.3811999999998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n v="192.92499999999998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n v="126.8842105263158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n v="259.57748878923763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n v="262.27999999999997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n v="206.74309000000002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n v="370.13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n v="284.96600000000001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n v="579.08000000000004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n v="1131.8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n v="263.02771750000005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n v="674.48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n v="256.83081313131316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n v="375.49599999999998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n v="208.70837499999996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n v="346.6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n v="402.33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n v="1026.8451399999999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n v="114.901155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n v="354.82402000000002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n v="5.08"/>
    <n v="31.7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n v="0"/>
    <e v="#DIV/0!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n v="4.3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n v="21.146666666666665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n v="3.1875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n v="0.05"/>
    <n v="1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n v="42.472727272727276"/>
    <n v="83.428571428571431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n v="0.41666666666666669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n v="1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n v="16.966666666666665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n v="7.0000000000000009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n v="0.13333333333333333"/>
    <n v="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n v="0"/>
    <e v="#DIV/0!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n v="0"/>
    <e v="#DIV/0!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n v="7.8"/>
    <n v="2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n v="0"/>
    <e v="#DIV/0!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n v="0"/>
    <e v="#DIV/0!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n v="26.200000000000003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n v="0.76129032258064511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n v="12.5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n v="382.12909090909091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n v="216.79422000000002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n v="31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n v="234.42048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n v="123.68010000000001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n v="247.84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n v="115.7092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n v="117.07484768810599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n v="305.15800000000002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n v="320.05299999999994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n v="819.56399999999996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n v="234.90000000000003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n v="494.91374999999999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n v="7813.7822333333334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n v="113.00013888888888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n v="921.54219999999998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n v="125.10239999999999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n v="102.2434307692307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n v="484.90975000000003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n v="192.33333333333334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n v="281.10000000000002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n v="125.1370000000000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n v="161.459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n v="585.35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n v="201.14999999999998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n v="133.48307999999997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n v="120.24900000000001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n v="126.1666666666666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n v="361.2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n v="226.239013671875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n v="120.35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n v="304.18799999999999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n v="178.67599999999999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n v="386.81998717948721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n v="211.0364250000000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n v="131.66833333333335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n v="300.47639999999996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n v="420.51249999999999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n v="136.21680000000001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n v="248.17133333333334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n v="181.86315789473684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n v="123.53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n v="506.20938628158842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n v="108.21333333333334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n v="819.18387755102037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n v="121.10000000000001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n v="102.99897959183673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n v="148.33229411764705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n v="120.19070000000001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n v="473.27000000000004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n v="130.36250000000001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n v="353.048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n v="101.0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n v="113.59142857142857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n v="167.41666666666666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n v="153.452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n v="202.23220000000001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n v="168.28125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n v="143.4566666666666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n v="196.4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n v="107.91999999999999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n v="114.97699999999999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n v="148.04999999999998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n v="191.1667608279063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n v="199.215125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n v="218.6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n v="126.8686868686868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n v="105.22388000000001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n v="128.40666000000002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n v="317.3272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n v="280.73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n v="110.73146853146854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n v="152.60429999999999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n v="102.49999999999999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n v="1678.373837383738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n v="543.349156424581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n v="115.50800000000001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n v="131.20499999999998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n v="288.17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n v="507.8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n v="114.57142857142857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n v="110.73333333333333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n v="113.33333333333333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n v="108.3333333333333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n v="123.53333333333335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n v="100.69999999999999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n v="103.53333333333335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n v="115.51066666666668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n v="120.4004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n v="115.040375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n v="120.46777777777777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n v="101.28333333333333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n v="102.46666666666667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n v="120.54285714285714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n v="100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n v="101.66666666666666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n v="100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n v="100.33333333333334"/>
    <n v="188.12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n v="132.36666666666667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n v="136.66666666666666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n v="113.25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n v="136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n v="146.12318374694613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n v="129.5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n v="25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n v="107.04545454545456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n v="107.73299999999999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n v="107.31250000000001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n v="106.52500000000001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n v="100.35000000000001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n v="106.5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n v="100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n v="104.85714285714285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n v="104.69999999999999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n v="225.66666666666669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n v="100.90416666666667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n v="147.75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n v="134.61099999999999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n v="100.75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n v="100.880375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n v="0.56800000000000006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n v="0.38750000000000001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n v="10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n v="10.454545454545453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n v="1.4200000000000002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n v="0.05"/>
    <n v="5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n v="28.842857142857142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n v="0.16666666666666669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n v="11.799999999999999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n v="0.20238095238095236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n v="5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n v="2.1129899999999995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n v="1.6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n v="1.7333333333333332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n v="9.56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n v="5.9612499999999999E-2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n v="28.405999999999999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n v="12.8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n v="5.42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n v="0.11199999999999999"/>
    <n v="50.909090909090907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n v="0"/>
    <e v="#DIV/0!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n v="5.7238095238095239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n v="11.25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n v="1.7098591549295776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n v="30.43333333333333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n v="0.02"/>
    <n v="1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n v="0.69641025641025645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n v="2"/>
    <n v="1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n v="0"/>
    <e v="#DIV/0!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n v="0.80999999999999994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n v="0.26222222222222225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n v="0.16666666666666669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n v="9.124454880912446E-3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n v="0.8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n v="2.2999999999999998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n v="2.6660714285714282"/>
    <n v="17.987951807228917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n v="28.192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n v="6.5900366666666672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n v="0.72222222222222221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n v="0.85000000000000009"/>
    <n v="5.312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n v="115.75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n v="112.26666666666667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n v="132.20000000000002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n v="102.63636363636364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n v="138.64000000000001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n v="146.6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n v="120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n v="121.5816111111111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n v="100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n v="180.85714285714286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n v="106.075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n v="100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n v="126.92857142857143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n v="102.97499999999999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n v="250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n v="126.02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n v="100.12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n v="138.64000000000001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n v="161.4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n v="107.18419999999999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n v="153.1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n v="524.16666666666663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n v="489.27777777777777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n v="284.74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n v="1856.97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n v="109.67499999999998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n v="1014.6425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n v="412.17692027666544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n v="503.25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n v="184.61052631578946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n v="119.73333333333333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n v="1081.2401666666667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n v="452.37333333333333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n v="537.37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n v="120.32608695652173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n v="113.83571428571429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n v="951.03109999999992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n v="132.89249999999998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n v="146.97777777777779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n v="542.15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n v="382.71818181818185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n v="704.18124999999998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n v="109.55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n v="132.86666666666667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n v="152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n v="102.72727272727273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n v="100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n v="101.6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n v="150.80000000000001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n v="111.425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n v="195.6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n v="114.38333333333333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n v="200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n v="292.50166666666667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n v="156.36363636363637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n v="105.66666666666666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n v="101.19047619047619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n v="122.833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n v="101.49999999999999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n v="101.14285714285714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n v="108.11999999999999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n v="162.6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n v="105.80000000000001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n v="243.15000000000003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n v="944.83338095238094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n v="108.46283333333334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n v="157.37692307692308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n v="1174.49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n v="171.04755366949576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n v="125.95294117647057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n v="1212.1296000000002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n v="495.8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n v="332.03999999999996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n v="1165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n v="153.3153846153846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n v="537.10714285714289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n v="352.92777777777775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n v="137.4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n v="128.02668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n v="270.68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n v="806.4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n v="1360.097600000000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n v="930250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n v="377.02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n v="2647.0250000000001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n v="100.12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n v="104.45405405405405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n v="107.21428571428571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n v="168.77142857142857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n v="975.11200000000008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n v="134.44929411764704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n v="272.27777777777777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n v="112.6875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n v="459.8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n v="286.65822784810126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n v="222.70833333333334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n v="636.14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n v="146.5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n v="1867.1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n v="326.92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n v="779.5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n v="154.15151515151516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n v="115.54666666666667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n v="180.0333333333333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n v="298.5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n v="320.26666666666665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n v="380.52499999999998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n v="102.60000000000001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n v="1801.64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n v="720.24800000000005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n v="283.09000000000003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n v="1356.600000000000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n v="220.35999999999999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n v="119.6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n v="407.76923076923077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n v="105.8182610590542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n v="141.08235294117648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n v="270.7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n v="153.80000000000001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n v="403.57653061224488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n v="185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n v="185.33333333333331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n v="100.8553333333333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n v="106.22116666666668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n v="121.36666666666667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n v="100.06666666666666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n v="119.97755555555555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n v="100.1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n v="107.4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n v="104.06666666666666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n v="172.8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n v="107.2505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n v="108.23529411764706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n v="146.08079999999998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n v="125.25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n v="149.07142857142856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n v="100.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n v="105.07333333333332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n v="350.16666666666663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n v="101.25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n v="133.6044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n v="170.65217391304347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n v="109.35829457364341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n v="100.70033333333335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n v="101.22777777777779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n v="106.75857142857143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n v="106.65777537961894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n v="101.30622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n v="106.67450000000001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n v="428.83978378378379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n v="104.11111111111111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n v="107.86666666666666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n v="175.84040000000002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n v="156.97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n v="102.60000000000001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n v="104.04266666666666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n v="104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n v="121.05999999999999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n v="107.69999999999999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n v="108.66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n v="39.120962394619681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n v="3.1481481481481479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n v="48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n v="20.733333333333334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n v="8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n v="0.72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n v="526.09431428571429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n v="254.45000000000002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n v="105.91999999999999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n v="102.42285714285715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n v="144.31375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n v="106.30800000000001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n v="212.16666666666666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n v="101.95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n v="102.27200000000001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n v="520.73254999999995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n v="110.65833333333333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n v="101.14333333333335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n v="294.20799999999997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n v="105.77749999999999"/>
    <n v="104.99007444168734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n v="0"/>
    <e v="#DIV/0!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n v="0"/>
    <e v="#DIV/0!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n v="3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n v="0.1"/>
    <n v="1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n v="0"/>
    <e v="#DIV/0!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n v="6.5000000000000002E-2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n v="1.5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n v="0.38571428571428573"/>
    <n v="54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n v="0"/>
    <e v="#DIV/0!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n v="0"/>
    <e v="#DIV/0!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n v="0.5714285714285714"/>
    <n v="15.42857142857142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n v="0"/>
    <e v="#DIV/0!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n v="0"/>
    <e v="#DIV/0!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n v="7.1428571428571425E-2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n v="0.6875"/>
    <n v="27.5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n v="0"/>
    <e v="#DIV/0!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n v="0"/>
    <e v="#DIV/0!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n v="0"/>
    <e v="#DIV/0!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n v="14.680000000000001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n v="0.04"/>
    <n v="2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n v="0"/>
    <e v="#DIV/0!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n v="28.571428571428569"/>
    <n v="6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n v="0"/>
    <e v="#DIV/0!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n v="0"/>
    <e v="#DIV/0!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n v="0"/>
    <e v="#DIV/0!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n v="10.52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n v="1.34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n v="0.25"/>
    <n v="50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n v="0"/>
    <e v="#DIV/0!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n v="0.32800000000000001"/>
    <n v="20.5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n v="0"/>
    <e v="#DIV/0!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n v="3.2727272727272729"/>
    <n v="30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n v="5.8823529411764705E-3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n v="4.5454545454545456E-2"/>
    <n v="1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n v="0"/>
    <e v="#DIV/0!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n v="10.877666666666666"/>
    <n v="81.58249999999999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n v="0"/>
    <e v="#DIV/0!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n v="0"/>
    <e v="#DIV/0!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n v="0"/>
    <e v="#DIV/0!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n v="0.36666666666666664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n v="1.8193398957730169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n v="2.5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n v="4.3499999999999996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n v="0.8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n v="1.2123076923076923"/>
    <n v="112.57142857142857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n v="0"/>
    <e v="#DIV/0!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n v="0.68399999999999994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n v="1.2513513513513512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n v="0.1875"/>
    <n v="3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n v="0"/>
    <e v="#DIV/0!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n v="0.125"/>
    <n v="25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n v="0"/>
    <e v="#DIV/0!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n v="0.05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n v="0.06"/>
    <n v="1.5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n v="0"/>
    <e v="#DIV/0!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n v="0.2"/>
    <n v="10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n v="0"/>
    <e v="#DIV/0!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n v="0"/>
    <e v="#DIV/0!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n v="0"/>
    <e v="#DIV/0!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n v="0"/>
    <e v="#DIV/0!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n v="0.71785714285714286"/>
    <n v="22.333333333333332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n v="0.43333333333333329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n v="16.833333333333332"/>
    <n v="16.833333333333332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n v="0"/>
    <e v="#DIV/0!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n v="22.52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n v="41.384615384615387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n v="25.259090909090908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n v="0.2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n v="1.8399999999999999"/>
    <n v="76.666666666666671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n v="0"/>
    <e v="#DIV/0!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n v="0.60399999999999998"/>
    <n v="50.333333333333336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n v="0"/>
    <e v="#DIV/0!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n v="0.83333333333333337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n v="3.0666666666666664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n v="0.55833333333333335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n v="2.5000000000000001E-2"/>
    <n v="5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n v="0"/>
    <e v="#DIV/0!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n v="0.02"/>
    <n v="1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n v="0"/>
    <e v="#DIV/0!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n v="14.825133372851216"/>
    <n v="69.472222222222229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n v="1.6666666666666666E-2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n v="0.2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n v="1.3333333333333334E-2"/>
    <n v="8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n v="1.24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n v="2.8571428571428574E-2"/>
    <n v="1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n v="0"/>
    <e v="#DIV/0!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n v="2E-3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n v="2.8571428571428571E-3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n v="1.4321428571428572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n v="0.70000000000000007"/>
    <n v="10.5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n v="2E-3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n v="1.4285714285714287E-2"/>
    <n v="1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n v="0"/>
    <e v="#DIV/0!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n v="0.13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n v="0.48960000000000004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n v="3.8461538461538464E-2"/>
    <n v="22.5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n v="0"/>
    <e v="#DIV/0!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n v="0.33333333333333337"/>
    <n v="50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n v="0"/>
    <e v="#DIV/0!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n v="0.2"/>
    <n v="5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n v="107.88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n v="125.94166666666666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n v="202.51495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n v="108.60000000000001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n v="172.8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n v="167.98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n v="427.20000000000005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n v="107.5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n v="108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n v="101.53353333333335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n v="115.45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n v="133.5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n v="154.69999999999999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n v="100.84571428571429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n v="182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n v="180.86666666666667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n v="102.3043478260869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n v="110.17999999999999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n v="102.25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n v="100.78823529411764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n v="103.8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n v="110.70833333333334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n v="116.25000000000001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n v="111.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n v="180.14285714285714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n v="100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n v="118.5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n v="107.21700000000001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n v="113.66666666666667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n v="103.16400000000002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n v="12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n v="135.76026666666667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n v="100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n v="100.00360000000002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n v="104.71999999999998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n v="105.02249999999999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n v="171.3333333333333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n v="127.49999999999999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n v="133.44333333333333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n v="100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n v="112.91099999999999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n v="100.1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n v="113.72727272727272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n v="119.31742857142855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n v="103.25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n v="265.66666666666669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n v="100.05066666666667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n v="106.69999999999999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n v="133.67142857142858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n v="121.39999999999999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n v="103.2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n v="125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n v="128.69999999999999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n v="101.00533333333333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n v="127.53666666666665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n v="100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n v="112.7715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n v="105.60000000000001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n v="202.625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n v="113.33333333333333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n v="2.5545454545454547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n v="7.8181818181818186E-2"/>
    <n v="17.2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n v="0"/>
    <e v="#DIV/0!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n v="0"/>
    <e v="#DIV/0!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n v="0"/>
    <e v="#DIV/0!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n v="0.6"/>
    <n v="15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n v="0"/>
    <e v="#DIV/0!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n v="0"/>
    <e v="#DIV/0!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n v="1.0526315789473684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n v="0.15"/>
    <n v="37.5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n v="0"/>
    <e v="#DIV/0!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n v="0"/>
    <e v="#DIV/0!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n v="0"/>
    <e v="#DIV/0!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n v="1.7500000000000002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n v="18.600000000000001"/>
    <n v="77.5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n v="0"/>
    <e v="#DIV/0!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n v="9.8166666666666664"/>
    <n v="53.545454545454547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n v="0"/>
    <e v="#DIV/0!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n v="4.3333333333333335E-2"/>
    <n v="16.25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n v="0"/>
    <e v="#DIV/0!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n v="109.48792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n v="100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n v="156.44444444444446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n v="101.6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n v="100.325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n v="112.94999999999999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n v="102.125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n v="107.24974999999999"/>
    <n v="52.962839506172834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n v="104.28333333333333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n v="100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n v="100.4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n v="126.125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n v="110.66666666666667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n v="105"/>
    <n v="15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n v="103.77499999999999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n v="115.99999999999999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n v="110.00000000000001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n v="113.01761111111111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n v="100.25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n v="103.4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n v="107.02857142857142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n v="103.57142857142858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n v="156.4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n v="100.82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n v="195.3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n v="111.71428571428572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n v="119.85454545454546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n v="101.8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n v="102.80254777070064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n v="100.84615384615385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n v="102.73469387755102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n v="106.5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n v="155.53333333333333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n v="122.8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n v="107.35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n v="105.50335570469798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n v="118.4444444444444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n v="108.88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n v="111.25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n v="100.1"/>
    <n v="143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n v="0"/>
    <e v="#DIV/0!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n v="0.75"/>
    <n v="25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n v="0"/>
    <e v="#DIV/0!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n v="0"/>
    <e v="#DIV/0!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n v="1"/>
    <n v="1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n v="0"/>
    <e v="#DIV/0!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n v="0.26666666666666666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n v="0.5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n v="2.2307692307692308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n v="0.84285714285714297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n v="0.25"/>
    <n v="62.5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n v="0"/>
    <e v="#DIV/0!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n v="0"/>
    <e v="#DIV/0!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n v="0"/>
    <e v="#DIV/0!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n v="0"/>
    <e v="#DIV/0!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n v="0"/>
    <e v="#DIV/0!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n v="0"/>
    <e v="#DIV/0!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n v="0"/>
    <e v="#DIV/0!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n v="0.13849999999999998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n v="0.6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n v="10.6"/>
    <n v="48.1818181818181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n v="1.1111111111111111E-3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n v="0.5"/>
    <n v="1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n v="0"/>
    <e v="#DIV/0!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n v="0.16666666666666669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n v="0.16666666666666669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n v="2.4340000000000002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n v="3.8833333333333329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n v="0.01"/>
    <n v="5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n v="0"/>
    <e v="#DIV/0!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n v="1.7333333333333332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n v="0.16666666666666669"/>
    <n v="50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n v="0"/>
    <e v="#DIV/0!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n v="1.25E-3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n v="12.166666666666668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n v="23.588571428571427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n v="5.6666666666666661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n v="39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n v="0.99546510341776351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n v="6.9320000000000004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n v="661.4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n v="326.0916666666667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n v="101.48571428571429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n v="104.21799999999999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n v="107.42157000000002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n v="110.05454545454545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n v="407.7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n v="223.92500000000001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n v="303.80111428571428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n v="141.3251043268175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n v="2790.6363636363635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n v="171.76130000000001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n v="101.01333333333334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n v="102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n v="169.76511744127936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n v="114.53400000000001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n v="877.6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n v="105.38666666666667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n v="188.39999999999998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n v="143.65230769230772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n v="145.88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n v="131.184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n v="113.99999999999999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n v="1379.4206249999997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n v="956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n v="112.00000000000001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n v="646.66666666666663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n v="110.36948748510132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n v="127.74000000000001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n v="157.9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n v="114.66525000000001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n v="137.00934579439252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n v="354.62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n v="106.02150537634409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n v="100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n v="187.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n v="166.2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n v="101.72910662824208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n v="164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n v="105.66666666666666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n v="1"/>
    <n v="15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n v="0"/>
    <e v="#DIV/0!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n v="33.559730999999999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n v="2.0529999999999999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n v="10.5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n v="8.4172840000000004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n v="1.44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n v="0.88333333333333341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n v="9.920000000000001E-2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n v="0.59666666666666668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n v="1.8689285714285715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n v="0.88500000000000001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n v="11.52156862745098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n v="5.1000000000000004E-2"/>
    <n v="8.5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n v="21.033333333333335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n v="11.436666666666667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n v="18.737933333333334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n v="9.285714285714286E-2"/>
    <n v="22.75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n v="2.7204081632653061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n v="9.5000000000000001E-2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n v="102.89999999999999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n v="106.80000000000001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n v="104.59625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n v="103.42857142857143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n v="123.14285714285715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n v="159.29509999999999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n v="110.66666666666667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n v="170.70000000000002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n v="125.12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n v="6.4158609339642041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n v="11.343999999999999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n v="33.19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n v="27.58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n v="62.839999999999996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n v="7.5880000000000001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n v="50.38095238095238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n v="17.512820512820511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n v="1.375E-2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n v="0.33"/>
    <n v="4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n v="0.86250000000000004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n v="0.6875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n v="28.299999999999997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n v="0.24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n v="1.1428571428571428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n v="0.02"/>
    <n v="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n v="0"/>
    <e v="#DIV/0!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n v="0"/>
    <e v="#DIV/0!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n v="0.14799999999999999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n v="2.8571428571428571E-3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n v="10.7325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n v="5.3846153846153842E-2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n v="0.7142857142857143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n v="0.8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n v="3.3333333333333335E-3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n v="0.47333333333333333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n v="5.65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n v="26.35217391304348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n v="0.325125"/>
    <n v="13.005000000000001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n v="0"/>
    <e v="#DIV/0!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n v="0.7000700070007001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n v="46.1764705882352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n v="34.410000000000004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n v="103.75000000000001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n v="6.0263157894736841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n v="10.539393939393939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n v="112.29714285714284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n v="350.84462500000001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n v="233.21535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n v="101.60599999999999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n v="153.90035000000003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n v="100.7161125319693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n v="131.3818181818181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n v="102.24133333333334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n v="116.35599999999999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n v="264.62241666666665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n v="119.98010000000001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n v="120.10400000000001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n v="103.5833333333333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n v="108.83333333333334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n v="118.12400000000001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n v="1462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n v="252.54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n v="140.05000000000001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n v="296.87520259319291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n v="144.54249999999999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n v="105.745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n v="493.21000000000004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n v="201.82666666666668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n v="104.44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n v="170.29262962962963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n v="104.30333333333333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n v="118.25000000000001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n v="107.538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n v="2260300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n v="978.13466666666682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n v="122.9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n v="246.0608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n v="147.9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n v="384.09090909090907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n v="103.33333333333334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n v="0.43750000000000006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n v="29.24"/>
    <n v="40.611111111111114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n v="0"/>
    <e v="#DIV/0!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n v="5.21875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n v="21.887499999999999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n v="26.700000000000003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n v="28.000000000000004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n v="1.06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n v="1.0999999999999999"/>
    <n v="55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n v="0"/>
    <e v="#DIV/0!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n v="0"/>
    <e v="#DIV/0!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n v="11.458333333333332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n v="19"/>
    <n v="47.5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n v="0"/>
    <e v="#DIV/0!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n v="52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n v="10.48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n v="0.66666666666666674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n v="11.700000000000001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n v="10.5"/>
    <n v="52.5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n v="0"/>
    <e v="#DIV/0!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n v="0.72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n v="0.76923076923076927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n v="0.22842639593908631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n v="1.125"/>
    <n v="11.25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n v="0"/>
    <e v="#DIV/0!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n v="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n v="0.85000000000000009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n v="14.314285714285715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n v="0.25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n v="10.411249999999999"/>
    <n v="63.098484848484851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n v="0"/>
    <e v="#DIV/0!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n v="0"/>
    <e v="#DIV/0!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n v="0.18867924528301888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n v="14.249999999999998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n v="3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n v="7.8809523809523814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n v="0.33333333333333337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n v="25.545454545454543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n v="2.12"/>
    <n v="53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n v="0"/>
    <e v="#DIV/0!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n v="105.28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n v="120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n v="114.5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n v="119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n v="104.67999999999999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n v="117.83999999999999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n v="119.7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n v="102.49999999999999"/>
    <n v="102.5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n v="101.16666666666667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n v="105.33333333333333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n v="102.49999999999999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n v="107.60000000000001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n v="110.5675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n v="150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n v="104.28571428571429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n v="115.5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n v="102.64512500000001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n v="101.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n v="116.6348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n v="133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n v="133.20000000000002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n v="101.83333333333333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n v="127.95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n v="114.99999999999999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n v="110.000000000000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n v="112.1"/>
    <n v="44.25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n v="126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n v="100.24444444444444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n v="102.4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n v="108.2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n v="100.27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n v="113.3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n v="127.57571428571428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n v="107.73333333333332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n v="242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n v="141.56666666666666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n v="130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n v="106.03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n v="104.80000000000001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n v="13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n v="100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n v="100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n v="124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n v="116.92307692307693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n v="103.33333333333334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n v="107.74999999999999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n v="120.24999999999999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n v="100.37894736842105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n v="106.52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n v="100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n v="110.6666666666666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n v="114.71959999999999"/>
    <n v="30.189368421052631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n v="108.25925925925925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n v="170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n v="187.09899999999999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n v="107.77777777777777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n v="100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n v="120.24999999999999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n v="111.42857142857143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n v="104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n v="1"/>
    <n v="10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n v="0"/>
    <e v="#DIV/0!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n v="0"/>
    <e v="#DIV/0!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n v="5.4545454545454541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n v="31.546666666666667"/>
    <n v="60.666666666666664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n v="0"/>
    <e v="#DIV/0!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n v="0"/>
    <e v="#DIV/0!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n v="0.2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n v="1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n v="3.8875000000000002"/>
    <n v="23.923076923076923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n v="0"/>
    <e v="#DIV/0!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n v="1.9"/>
    <n v="15.833333333333334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n v="0"/>
    <e v="#DIV/0!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n v="41.699999999999996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n v="50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n v="4.8666666666666663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n v="19.736842105263158"/>
    <n v="5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n v="0"/>
    <e v="#DIV/0!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n v="1.7500000000000002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n v="6.65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n v="32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n v="0.43307086614173229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n v="0.04"/>
    <n v="20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n v="1.6"/>
    <n v="13.333333333333334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n v="0"/>
    <e v="#DIV/0!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n v="0.89999999999999991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n v="20.16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n v="42.011733333333332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n v="0.88500000000000001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n v="15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n v="4.67"/>
    <n v="35.92307692307692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n v="0"/>
    <e v="#DIV/0!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n v="38.119999999999997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n v="5.42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n v="3.4999999999999996E-2"/>
    <n v="2.3333333333333335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n v="0"/>
    <e v="#DIV/0!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n v="10.833333333333334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n v="2.1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n v="0.2589285714285714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n v="23.333333333333332"/>
    <n v="96.551724137931032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n v="0"/>
    <e v="#DIV/0!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n v="33.6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n v="19.079999999999998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n v="0.41111111111111115"/>
    <n v="46.2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n v="32.5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n v="5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n v="0.16666666666666669"/>
    <n v="5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n v="0"/>
    <e v="#DIV/0!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n v="38.066666666666663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n v="1.05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n v="2.73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n v="9.0909090909090917"/>
    <n v="29.411764705882351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n v="0.5"/>
    <n v="12.5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n v="0"/>
    <e v="#DIV/0!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n v="4.5999999999999996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n v="20.833333333333336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n v="4.583333333333333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n v="4.2133333333333338"/>
    <n v="26.333333333333332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n v="0"/>
    <e v="#DIV/0!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n v="61.909090909090914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n v="0.8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n v="1.6666666666666666E-2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n v="0.77999999999999992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n v="5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n v="17.771428571428572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n v="9.4166666666666661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n v="0.08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n v="2.75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n v="1.1111111111111112E-2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n v="3.3333333333333335E-3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n v="36.5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n v="14.058171745152354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n v="0.02"/>
    <n v="1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n v="4.0000000000000001E-3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n v="61.1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n v="7.8378378378378386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n v="21.85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n v="27.24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n v="8.5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n v="26.840000000000003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n v="129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n v="100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n v="100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n v="103.2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n v="102.44597777777777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n v="125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n v="130.83333333333334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n v="100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n v="102.06937499999999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n v="100.92000000000002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n v="106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n v="105.0967741935484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n v="102.76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n v="108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n v="100.88571428571429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n v="128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n v="133.33333333333331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n v="101.375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n v="102.875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n v="107.24000000000001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n v="4.0000000000000001E-3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n v="20.424999999999997"/>
    <n v="202.22772277227722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n v="0"/>
    <e v="#DIV/0!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n v="1"/>
    <n v="100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n v="0"/>
    <e v="#DIV/0!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n v="0.1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n v="4.2880000000000003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n v="4.8000000000000004E-3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n v="2.5"/>
    <n v="12.5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n v="0"/>
    <e v="#DIV/0!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n v="2.1919999999999997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n v="8.0250000000000004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n v="0.15125"/>
    <n v="201.66666666666666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n v="0"/>
    <e v="#DIV/0!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n v="59.583333333333336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n v="16.734177215189874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n v="1.8666666666666669"/>
    <n v="93.333333333333329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n v="0"/>
    <e v="#DIV/0!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n v="0"/>
    <e v="#DIV/0!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n v="0"/>
    <e v="#DIV/0!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n v="109.62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n v="121.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n v="106.85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n v="100.71379999999999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n v="109.0000000000000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n v="113.63000000000001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n v="113.92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n v="106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n v="162.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n v="10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n v="100.15624999999999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n v="105.35000000000001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n v="174.8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n v="102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n v="100.125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n v="171.4285714285714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n v="113.56666666666666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n v="129.46666666666667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n v="101.4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n v="109.1666666666666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n v="128.92500000000001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n v="102.06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n v="146.53957758620692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n v="100.352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n v="121.64999999999999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n v="105.5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n v="110.4008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n v="100"/>
    <n v="35.714285714285715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n v="176.53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n v="100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n v="103.29411764705883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n v="104.5"/>
    <n v="48.984375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n v="100.29999999999998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n v="457.74666666666673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n v="104.9600000000000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n v="171.94285714285715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n v="103.73000000000002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n v="103.029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n v="118.88888888888889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n v="100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n v="318.69988910451895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n v="108.50614285714286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n v="101.16666666666667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n v="112.815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n v="120.49622641509434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n v="107.74999999999999"/>
    <n v="88.865979381443296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n v="180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n v="101.16666666666667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n v="119.756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n v="158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n v="123.6666666666666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n v="117.12499999999999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n v="156.96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n v="113.104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n v="103.17647058823529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n v="102.61176470588236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n v="105.84090909090908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n v="100.71428571428571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n v="121.23333333333332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n v="100.57142857142858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n v="116.02222222222223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n v="100.88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n v="103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n v="246.42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n v="302.2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n v="143.33333333333334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n v="131.44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n v="168.01999999999998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n v="109.67666666666666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n v="106.6857142857143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n v="100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n v="127.2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n v="146.53333333333333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n v="112.5359999999999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n v="108.78684000000001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n v="126.732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n v="213.20000000000002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n v="100.49999999999999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n v="108.71389999999998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n v="107.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n v="110.48192771084338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n v="128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n v="110.00666666666667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n v="109.34166666666667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n v="132.70650000000001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n v="190.84810126582278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n v="149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n v="166.4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n v="106.66666666666667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n v="106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n v="23.62857142857143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n v="0.15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n v="0.4"/>
    <n v="13.333333333333334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n v="0"/>
    <e v="#DIV/0!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n v="5.0000000000000001E-3"/>
    <n v="1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n v="0"/>
    <e v="#DIV/0!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n v="0"/>
    <e v="#DIV/0!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n v="1.6666666666666666E-2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n v="3.0066666666666664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n v="0.15227272727272728"/>
    <n v="55.833333333333336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n v="0"/>
    <e v="#DIV/0!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n v="66.84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n v="19.566666666666666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n v="11.294666666666666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n v="0.04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n v="11.985714285714286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n v="2.5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n v="6.9999999999999993E-2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n v="14.099999999999998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n v="3.34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n v="59.774999999999999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n v="1.6666666666666666E-2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n v="2.3035714285714284E-2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n v="8.8000000000000009E-2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n v="8.64"/>
    <n v="64.8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n v="15.06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n v="0.47727272727272729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n v="0.1183333333333333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n v="0.8417399858735245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n v="1.8799999999999997E-2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n v="0.21029999999999999"/>
    <n v="420.6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n v="0"/>
    <e v="#DIV/0!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n v="0.27999999999999997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n v="11.57920670115792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n v="2.44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n v="0.25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n v="0.625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n v="0.1938461538461538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n v="23.416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n v="5.0808888888888886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n v="15.920000000000002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n v="1.1831900000000002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n v="22.75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n v="2.5000000000000001E-2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n v="0.33512064343163539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n v="3.9750000000000001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n v="17.150000000000002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n v="3.608004104669061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n v="13.900000000000002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n v="15.225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n v="12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n v="39.112499999999997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n v="0.26829268292682928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n v="29.625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n v="42.360992301112063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n v="4.1000000000000005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n v="19.762499999999999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n v="5.1999999999999998E-2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n v="25.030188679245285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n v="0.0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n v="26.640000000000004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n v="4.7363636363636363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n v="4.2435339894712749"/>
    <n v="125.27027027027027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n v="0"/>
    <e v="#DIV/0!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n v="3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n v="57.333333333333336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n v="0.1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n v="0.31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n v="0.05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n v="9.8461538461538465E-3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n v="0.66666666666666674"/>
    <n v="10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n v="58.291457286432156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n v="68.153599999999997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n v="3.2499999999999999E-3"/>
    <n v="6.5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n v="0"/>
    <e v="#DIV/0!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n v="4.16"/>
    <n v="61.176470588235297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n v="0"/>
    <e v="#DIV/0!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n v="108.60666666666667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n v="0.8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n v="3.75"/>
    <n v="93.75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n v="15.731707317073171"/>
    <n v="53.7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n v="3.3333333333333333E-2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n v="108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n v="22.5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n v="20.84942084942084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n v="127.8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n v="3.3333333333333335"/>
    <n v="5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n v="0"/>
    <e v="#DIV/0!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n v="5.4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n v="0.96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n v="51.6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n v="1.6363636363636365"/>
    <n v="15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n v="0"/>
    <e v="#DIV/0!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n v="75.400000000000006"/>
    <n v="251.33333333333334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n v="0"/>
    <e v="#DIV/0!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n v="10.5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n v="117.52499999999999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n v="131.16666666666669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n v="104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n v="101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n v="100.4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n v="105.95454545454545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n v="335.58333333333337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n v="112.92857142857142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n v="188.50460000000001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n v="101.81818181818181"/>
    <n v="62.921348314606739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n v="101"/>
    <n v="98.536585365853654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n v="113.99999999999999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n v="133.48133333333334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n v="101.53333333333335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n v="105.1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n v="127.15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n v="111.15384615384616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n v="106.76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n v="162.66666666666666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n v="160.22808571428573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n v="116.16666666666666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n v="124.2"/>
    <n v="50.901639344262293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n v="103.01249999999999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n v="112.25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n v="108.8142857142857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n v="114.99999999999999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n v="103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n v="101.13333333333334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n v="109.55999999999999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n v="114.842105263157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n v="117.39999999999999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n v="171.73333333333335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n v="114.16238095238094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n v="119.75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n v="109.00000000000001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n v="100.88571428571429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n v="109.00000000000001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n v="107.20930232558139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n v="100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n v="102.18750000000001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n v="116.29333333333334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n v="65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n v="12.327272727272726"/>
    <n v="356.8421052631579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n v="0"/>
    <e v="#DIV/0!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n v="4.0266666666666664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n v="1.02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n v="11.74"/>
    <n v="24.458333333333332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n v="0"/>
    <e v="#DIV/0!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n v="59.142857142857139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n v="0.06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n v="11.450000000000001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n v="0.36666666666666664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n v="52.16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n v="2E-3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n v="1.25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n v="54.52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n v="25"/>
    <n v="41.666666666666664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n v="0"/>
    <e v="#DIV/0!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n v="3.4125000000000001"/>
    <n v="22.75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n v="0"/>
    <e v="#DIV/0!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n v="46.36363636363636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n v="103.49999999999999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n v="119.32315789473684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n v="125.76666666666667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n v="119.74347826086958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n v="126.2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n v="100.11666666666667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n v="102.13333333333334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n v="100.3514285714285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n v="100.05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n v="116.02222222222223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n v="102.1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n v="100.11000000000001"/>
    <n v="168.25210084033614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n v="100.84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n v="103.42499999999998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n v="124.8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n v="109.51612903225806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n v="102.03333333333333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n v="102.35000000000001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n v="104.16666666666667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n v="125"/>
    <n v="50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n v="102.34285714285714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n v="107.86500000000001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n v="109.88461538461539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n v="161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n v="131.20000000000002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n v="118.8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n v="100.39275000000001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n v="103.20666666666666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n v="100.6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n v="100.78754285714287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n v="112.32142857142857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n v="105.91914022517912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n v="100.56666666666668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n v="115.30588235294117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n v="127.30419999999999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n v="102.83750000000001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n v="102.9375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n v="104.3047619047619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n v="111.22000000000001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n v="105.86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n v="100.79166666666666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n v="104.92727272727274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n v="101.55199999999999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n v="110.7333333333333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n v="127.82222222222221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n v="101.82500000000002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n v="101.25769230769231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n v="175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n v="128.06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n v="106.2994999999999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n v="105.21428571428571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n v="106.16782608695652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n v="109.24000000000001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n v="100.45454545454547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n v="103.04098360655738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n v="112.1664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n v="103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n v="164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n v="131.28333333333333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n v="102.1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n v="128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n v="101.49999999999999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n v="101.66666666666666"/>
    <n v="61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n v="130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n v="154.43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n v="107.4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n v="101.32258064516128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n v="100.27777777777777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n v="116.84444444444443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n v="108.60000000000001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n v="103.4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n v="114.27586206896552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n v="103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n v="121.6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n v="102.646774193548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n v="104.75000000000001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n v="101.6"/>
    <n v="203.2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n v="112.10242048409683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n v="101.76666666666667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n v="100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n v="100.26489999999998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n v="133.04200000000003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n v="121.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n v="113.99999999999999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n v="286.13861386138615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n v="170.44444444444446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n v="118.33333333333333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n v="102.85857142857142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n v="144.06666666666666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n v="100.07272727272726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n v="101.73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n v="116.19999999999999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n v="136.16666666666666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n v="133.46666666666667"/>
    <n v="57.2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n v="103.39285714285715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n v="115.88888888888889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n v="104.51666666666665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n v="102.02500000000001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n v="175.33333333333334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n v="106.67999999999999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n v="122.28571428571429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n v="159.42857142857144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n v="100.07692307692308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n v="109.84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n v="100.03999999999999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n v="116.05000000000001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n v="210.75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n v="110.00000000000001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n v="100.08673425918037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n v="106.1904761904761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n v="125.6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n v="108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n v="101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n v="107.4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n v="101.51515151515152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n v="125.89999999999999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n v="101.6666666666666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n v="112.5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n v="101.375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n v="101.25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n v="146.38888888888889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n v="116.8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n v="106.26666666666667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n v="104.52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n v="100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n v="104.57142857142858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n v="138.62051149573753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n v="100.32000000000001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n v="100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n v="110.2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n v="102.18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n v="104.3500000000000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n v="138.16666666666666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n v="100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n v="101.66666666666666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n v="171.42857142857142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n v="101.44444444444444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n v="130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n v="110.00000000000001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n v="119.4499999999999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n v="100.2909090909091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n v="153.4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n v="104.42857142857143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n v="101.1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n v="107.52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n v="31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n v="101.93333333333334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n v="126.28571428571429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n v="101.4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n v="101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n v="102.99000000000001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n v="106.25"/>
    <n v="184.78260869565219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n v="101.37777777777779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n v="113.46000000000001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n v="218.00000000000003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n v="101.41935483870968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n v="105.93333333333332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n v="104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n v="221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n v="118.66666666666667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n v="104.60000000000001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n v="103.89999999999999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n v="117.73333333333333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n v="138.5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n v="103.49999999999999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n v="100.25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n v="106.57142857142856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n v="100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n v="100.01249999999999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n v="101.05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n v="107.63636363636364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n v="103.64999999999999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n v="104.43333333333334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n v="102.25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n v="100.74285714285713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n v="111.71428571428572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n v="100.01100000000001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n v="100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n v="105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n v="116.8666666666666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n v="103.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n v="114.5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n v="102.4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n v="223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n v="100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n v="105.80000000000001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n v="142.36363636363635"/>
    <n v="29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n v="184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n v="104.33333333333333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n v="112.00000000000001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n v="111.07499999999999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n v="103.75000000000001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n v="100.41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n v="101.86206896551724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n v="109.76666666666665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n v="100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n v="122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n v="137.57142857142856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n v="100.31000000000002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n v="107.1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n v="211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n v="123.6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n v="108.5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n v="103.56666666666668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n v="100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n v="130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n v="103.49999999999999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n v="100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n v="119.6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n v="100.00058823529412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n v="100.875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n v="106.54545454545455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n v="138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n v="101.15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n v="109.1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n v="140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n v="103.58333333333334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n v="102.97033333333331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n v="108.13333333333333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n v="100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n v="102.75000000000001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n v="130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n v="108.54949999999999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n v="100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n v="109.65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n v="100.26315789473684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n v="105.55000000000001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n v="112.00000000000001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n v="105.89999999999999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n v="101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n v="104.2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n v="134.67833333333334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n v="105.2184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n v="102.60000000000001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n v="100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n v="185.5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n v="289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n v="100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n v="108.2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n v="107.80000000000001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n v="109.76190476190477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n v="170.625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n v="152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n v="101.23076923076924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n v="153.19999999999999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n v="128.33333333333334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n v="100.71428571428571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n v="100.64999999999999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n v="191.3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n v="140.19999999999999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n v="124.33537832310839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n v="126.2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n v="190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n v="13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n v="202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n v="103.3800000000000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n v="102.3236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n v="10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n v="127.14285714285714"/>
    <n v="72.950819672131146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n v="101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n v="121.78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n v="113.39285714285714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n v="150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n v="214.6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n v="102.05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n v="100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n v="101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n v="113.3333333333333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n v="10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n v="115.33333333333333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n v="112.85000000000001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n v="127.86666666666666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n v="142.66666666666669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n v="118.8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n v="138.33333333333334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n v="159.9402985074627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n v="114.24000000000001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n v="100.60606060606061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n v="155.20000000000002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n v="127.75000000000001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n v="121.2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n v="112.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n v="127.49999999999999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n v="158.20000000000002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n v="105.26894736842105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n v="100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n v="100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n v="106.86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n v="124.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n v="108.70406189555126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n v="102.42424242424242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n v="105.5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n v="106.3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n v="100.66666666666666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n v="105.4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n v="107.55999999999999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n v="100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n v="103.76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n v="101.49999999999999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n v="104.4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n v="180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n v="106.33333333333333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n v="100.55555555555556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n v="101.2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n v="100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n v="118.39285714285714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n v="110.00000000000001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n v="102.66666666666666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n v="100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n v="100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n v="110.04599999999999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n v="101.35000000000001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n v="100.75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n v="169.42857142857144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n v="100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n v="113.65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n v="101.56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n v="106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n v="102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n v="116.91666666666667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n v="101.15151515151514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n v="132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n v="100"/>
    <n v="125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n v="12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n v="118.95833333333334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n v="126.2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n v="156.20000000000002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n v="103.15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n v="153.33333333333334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n v="180.44444444444446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n v="128.44999999999999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n v="119.66666666666667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n v="123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n v="105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n v="102.23636363636363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n v="104.66666666666666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n v="100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n v="100.4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n v="102.27272727272727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n v="114.40928571428573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n v="101.9047619047619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n v="102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n v="104.80000000000001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n v="101.83333333333333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n v="100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n v="106.27272727272728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n v="113.42219999999999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n v="100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n v="100.45454545454547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n v="100.03599999999999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n v="1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n v="103.49999999999999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n v="108.43750000000001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n v="102.4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n v="148.88888888888889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n v="105.49000000000002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n v="100.49999999999999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n v="130.55555555555557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n v="104.75000000000001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n v="108.80000000000001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n v="111.00000000000001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n v="100.47999999999999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n v="114.35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n v="122.06666666666666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n v="100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n v="102.8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n v="106.12068965517241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n v="101.3300000000000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n v="100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n v="130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n v="100.01333333333334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n v="100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n v="113.88888888888889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n v="100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n v="287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n v="108.5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n v="115.5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n v="119.11764705882352"/>
    <n v="176.08695652173913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n v="109.42666666666668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n v="126.6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n v="100.49999999999999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n v="127.49999999999999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n v="100.05999999999999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n v="175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n v="127.25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n v="110.63333333333334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n v="125.93749999999999"/>
    <n v="55.972222222222221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n v="118.5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n v="107.72727272727273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n v="102.60000000000001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n v="110.1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n v="202"/>
    <n v="59.411764705882355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n v="130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n v="104.35000000000001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n v="100.05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n v="170.66666666666669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n v="112.83333333333334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n v="184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n v="130.26666666666665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n v="105.45454545454544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n v="100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n v="153.31632653061226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n v="162.30000000000001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n v="136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n v="144.4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n v="100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n v="100.8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n v="106.800000000000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n v="124.8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n v="118.91891891891892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n v="101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n v="112.99999999999999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n v="105.19047619047619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n v="109.73333333333332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n v="100.099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n v="120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n v="104.93333333333332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n v="102.66666666666666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n v="101.82500000000002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n v="100"/>
    <n v="68.965517241379317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n v="0"/>
    <e v="#DIV/0!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n v="1.9999999999999998E-4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n v="3.3333333333333333E-2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n v="51.023391812865491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n v="20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n v="35.24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n v="4.246666666666667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n v="36.457142857142856"/>
    <n v="127.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n v="0"/>
    <e v="#DIV/0!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n v="30.866666666666664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n v="6.5454545454545459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n v="4.0000000000000001E-3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n v="5.5"/>
    <n v="18.333333333333332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n v="0"/>
    <e v="#DIV/0!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n v="2.1428571428571428"/>
    <n v="7.5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n v="0"/>
    <e v="#DIV/0!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n v="16.420000000000002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n v="0.1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n v="4.8099999999999996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n v="6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n v="100.38249999999999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n v="104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n v="100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n v="104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n v="250.66666666666669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n v="100.4999999999999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n v="174.4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n v="116.26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n v="105.82000000000001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n v="110.75"/>
    <n v="110.75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n v="100.66666666666666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n v="102.03333333333333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n v="100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n v="111.00000000000001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n v="101.42500000000001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n v="104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n v="109.375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n v="115.16129032258064"/>
    <n v="51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n v="100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n v="103.17033333333335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n v="103.49999999999999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n v="138.19999999999999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n v="109.54545454545455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n v="100.85714285714286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n v="101.53333333333335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n v="113.625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n v="100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n v="140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n v="128.75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n v="102.90416666666667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n v="102.49999999999999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n v="110.1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n v="112.76666666666667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n v="111.9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n v="139.19999999999999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n v="110.85714285714286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n v="139.06666666666666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n v="105.69999999999999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n v="101.4285714285714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n v="100.245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n v="109.16666666666666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n v="118.33333333333333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n v="120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n v="127.96000000000001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n v="126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n v="129.12912912912913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n v="107.42857142857143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n v="100.125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n v="155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n v="108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n v="110.52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n v="100.8"/>
    <n v="63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n v="121.2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n v="100.33333333333334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n v="109.16666666666666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n v="123.42857142857142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n v="136.33666666666667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n v="103.46657233816768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n v="121.33333333333334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n v="186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n v="300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n v="108.2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n v="141.1538461538461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n v="113.99999999999999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n v="153.73333333333335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n v="101.49999999999999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n v="102.35000000000001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n v="102.57142857142858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n v="155.75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n v="100.75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n v="239.4"/>
    <n v="26.021739130434781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n v="210"/>
    <n v="105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n v="104.51515151515152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n v="100.8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n v="111.20000000000002"/>
    <n v="47.657142857142858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n v="102.04444444444445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n v="102.54767441860466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n v="127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n v="338.70588235294122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n v="100.75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n v="9.31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n v="7.24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n v="10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n v="11.272727272727273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n v="15.411764705882353"/>
    <n v="32.75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n v="0"/>
    <e v="#DIV/0!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n v="28.466666666666669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n v="13.333333333333334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n v="0.66666666666666674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n v="21.428571428571427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n v="18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n v="20.125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n v="17.899999999999999"/>
    <n v="25.571428571428573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n v="0"/>
    <e v="#DIV/0!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n v="2"/>
    <n v="25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n v="0"/>
    <e v="#DIV/0!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n v="0"/>
    <e v="#DIV/0!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n v="10"/>
    <n v="10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n v="2.3764705882352941"/>
    <n v="202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n v="1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n v="103.52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n v="105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n v="100.44999999999999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n v="132.6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n v="112.99999999999999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n v="103.34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n v="120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n v="129.63636363636363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n v="101.1111111111111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n v="108.51428571428572"/>
    <n v="75.959999999999994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n v="102.33333333333334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n v="110.24425000000002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n v="101.0154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n v="100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n v="106.24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n v="100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n v="100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n v="113.45714285714286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n v="102.6501000000000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n v="116.75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n v="107.65274999999998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n v="100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n v="100"/>
    <n v="10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n v="146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n v="110.2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n v="108.2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n v="100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n v="100.25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n v="106.71250000000001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n v="143.19999999999999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n v="105.04166666666667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n v="103.98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n v="120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n v="109.66666666666667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n v="101.75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n v="128.91666666666666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n v="114.99999999999999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n v="150.75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n v="110.96666666666665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n v="100.28571428571429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n v="0.66666666666666674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n v="3.267605633802817"/>
    <n v="29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n v="0"/>
    <e v="#DIV/0!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n v="0"/>
    <e v="#DIV/0!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n v="0.27999999999999997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n v="59.657142857142851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n v="1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n v="1.6666666666666667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n v="4.4444444444444444E-3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n v="89.666666666666657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n v="1.4642857142857144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n v="4.0199999999999996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n v="4.004545454545454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n v="8.52"/>
    <n v="47.3333333333333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n v="0"/>
    <e v="#DIV/0!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n v="19.650000000000002"/>
    <n v="58.95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n v="0"/>
    <e v="#DIV/0!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n v="2E-3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n v="6.6666666666666666E-2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n v="30.333333333333336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n v="100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n v="101.25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n v="121.73333333333333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n v="330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n v="109.55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n v="100.95190476190474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n v="140.13333333333333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n v="100.001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n v="119.238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n v="107.25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n v="227.99999999999997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n v="106.4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n v="143.33333333333334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n v="104.54285714285714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n v="110.02000000000001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n v="106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n v="108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n v="105.42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n v="119.1666666666666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n v="152.66666666666666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n v="100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n v="100.2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n v="225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n v="106.02199999999999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n v="104.66666666666666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n v="116.66666666666667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n v="109.03333333333333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n v="160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n v="112.5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n v="102.1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n v="100.824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n v="101.25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n v="6500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n v="8.7200000000000006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n v="21.94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n v="21.3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n v="41.489795918367342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n v="2.105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n v="2.7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n v="16.161904761904761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n v="16.376923076923077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n v="7.043333333333333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n v="3.8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n v="34.08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n v="0.2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n v="2.5999999999999999E-2"/>
    <n v="13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n v="16.254545454545454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n v="2.5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n v="0.02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n v="5.2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n v="2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n v="0.04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n v="17.666666666666668"/>
    <n v="81.538461538461533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n v="5"/>
    <n v="1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n v="1.3333333333333334E-2"/>
    <n v="1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n v="0"/>
    <e v="#DIV/0!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n v="1.2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n v="26.937422295897225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n v="0.54999999999999993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n v="12.55"/>
    <n v="50.2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n v="0.2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n v="3.4474868431088401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n v="15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n v="2.666666666666667"/>
    <n v="13.333333333333334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n v="0"/>
    <e v="#DIV/0!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n v="0"/>
    <e v="#DIV/0!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n v="0"/>
    <e v="#DIV/0!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n v="0"/>
    <e v="#DIV/0!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n v="52.794871794871788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n v="4.9639999999999995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n v="5.5555555555555552E-2"/>
    <n v="1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n v="0"/>
    <e v="#DIV/0!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n v="13.066666666666665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n v="5"/>
    <n v="25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n v="0"/>
    <e v="#DIV/0!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n v="0"/>
    <e v="#DIV/0!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n v="0"/>
    <e v="#DIV/0!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n v="0"/>
    <e v="#DIV/0!"/>
    <s v="theater/musical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n v="0"/>
    <e v="#DIV/0!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n v="1.7500000000000002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n v="27.1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n v="1.4749999999999999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n v="16.826666666666668"/>
    <n v="315.5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n v="32.5"/>
    <n v="37.142857142857146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n v="0"/>
    <e v="#DIV/0!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n v="21.55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n v="3.4666666666666663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n v="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n v="10.625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n v="17.599999999999998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n v="32.56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n v="1.25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n v="5.4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n v="0.83333333333333337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n v="48.833333333333336"/>
    <n v="47.25806451612903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n v="0"/>
    <e v="#DIV/0!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n v="0.03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n v="11.533333333333333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n v="67.333333333333329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n v="15.299999999999999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n v="8.6666666666666679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n v="0.22499999999999998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n v="3.0833333333333335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n v="37.412500000000001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n v="6.6666666666666671E-3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n v="10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n v="36.36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n v="0.33333333333333337"/>
    <n v="5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n v="0"/>
    <e v="#DIV/0!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n v="0.2857142857142857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n v="0.2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n v="1.7999999999999998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n v="5.4"/>
    <n v="45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n v="0"/>
    <e v="#DIV/0!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n v="8.1333333333333329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n v="12.034782608695652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n v="15.266666666666667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n v="10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n v="0.3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n v="1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n v="13.020000000000001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n v="2.2650000000000001"/>
    <n v="32.357142857142854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n v="0"/>
    <e v="#DIV/0!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n v="0"/>
    <e v="#DIV/0!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n v="8.3333333333333332E-3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n v="15.742857142857142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n v="11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n v="43.833333333333336"/>
    <n v="57.173913043478258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n v="0"/>
    <e v="#DIV/0!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n v="86.135181975736558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n v="12.196620583717358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n v="0.1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n v="0.22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n v="0.90909090909090906"/>
    <n v="25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n v="0"/>
    <e v="#DIV/0!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n v="35.64"/>
    <n v="137.07692307692307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n v="0"/>
    <e v="#DIV/0!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n v="0.25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n v="3.25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n v="3.3666666666666663"/>
    <n v="50.5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n v="0"/>
    <e v="#DIV/0!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n v="15.770000000000001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n v="0.625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n v="5.0000000000000001E-4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n v="9.6153846153846159E-2"/>
    <n v="25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n v="0"/>
    <e v="#DIV/0!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n v="0"/>
    <e v="#DIV/0!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n v="24.285714285714285"/>
    <n v="53.125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n v="0"/>
    <e v="#DIV/0!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n v="2.5000000000000001E-2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n v="32.049999999999997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n v="24.333333333333336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n v="1.5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n v="0.42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n v="3.214285714285714"/>
    <n v="15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n v="0"/>
    <e v="#DIV/0!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n v="6.3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n v="14.249999999999998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n v="0.6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n v="24.117647058823529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n v="10.54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n v="7.4690265486725664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n v="7.3333333333333334E-2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n v="0.97142857142857131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n v="21.099999999999998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n v="78.100000000000009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n v="32"/>
    <n v="29.09090909090909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n v="0"/>
    <e v="#DIV/0!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n v="47.692307692307693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n v="1.4500000000000002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n v="10.7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n v="1.8333333333333333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n v="18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n v="4.083333333333333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n v="20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n v="34.802513464991023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n v="6.3333333333333339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n v="32.049999999999997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n v="9.76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n v="37.75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n v="2.1333333333333333"/>
    <n v="8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n v="0"/>
    <e v="#DIV/0!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n v="4.1818181818181817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n v="20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n v="5.41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n v="6.0000000000000001E-3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n v="0.25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n v="3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n v="16.566666666666666"/>
    <n v="29.235294117647058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n v="0"/>
    <e v="#DIV/0!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n v="57.199999999999996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n v="16.514285714285716"/>
    <n v="82.57142857142856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n v="0.125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n v="37.75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n v="1.8399999999999999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n v="10.050000000000001"/>
    <n v="100.5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n v="0.2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n v="1.3333333333333335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n v="6.6666666666666671E-3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n v="0.25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n v="6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n v="3.8860103626943006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n v="24.194444444444443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n v="7.6"/>
    <n v="4.75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n v="0"/>
    <e v="#DIV/0!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n v="1.3"/>
    <n v="1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n v="0"/>
    <e v="#DIV/0!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n v="1.4285714285714287E-2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n v="14.000000000000002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n v="1.05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n v="8.6666666666666679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n v="0.82857142857142851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n v="16.666666666666664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n v="0.83333333333333337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n v="69.561111111111103"/>
    <n v="63.558375634517766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n v="0"/>
    <e v="#DIV/0!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n v="1.25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n v="5"/>
    <n v="62.5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n v="0"/>
    <e v="#DIV/0!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n v="7.166666666666667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n v="28.050000000000004"/>
    <n v="51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n v="0"/>
    <e v="#DIV/0!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n v="16"/>
    <n v="66.666666666666671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n v="0"/>
    <e v="#DIV/0!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n v="6.8287037037037033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n v="25.698702928870294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n v="1.4814814814814816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n v="36.85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n v="47.05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n v="11.428571428571429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n v="12.04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n v="60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n v="31.25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n v="0.42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n v="0.21"/>
    <n v="7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n v="0"/>
    <e v="#DIV/0!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n v="37.5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n v="0.02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n v="8.2142857142857135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n v="2.1999999999999997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n v="17.652941176470588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n v="0.08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n v="6.6666666666666666E-2"/>
    <n v="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n v="0"/>
    <e v="#DIV/0!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n v="37.533333333333339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n v="22"/>
    <n v="55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n v="0"/>
    <e v="#DIV/0!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n v="17.62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n v="53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n v="22.142857142857142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n v="2.5333333333333332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n v="2.5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n v="2.85"/>
    <n v="57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n v="0"/>
    <e v="#DIV/0!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n v="2.4500000000000002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n v="1.4210526315789473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n v="19.25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n v="0.67500000000000004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n v="0.16666666666666669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n v="60.9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n v="1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n v="34.4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n v="16.5"/>
    <n v="27.5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n v="0"/>
    <e v="#DIV/0!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n v="0.4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n v="1.0571428571428572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n v="26.727272727272727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n v="28.799999999999997"/>
    <n v="44.307692307692307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n v="0"/>
    <e v="#DIV/0!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n v="8.9"/>
    <n v="222.5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n v="0"/>
    <e v="#DIV/0!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n v="0.16666666666666669"/>
    <n v="5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n v="0"/>
    <e v="#DIV/0!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n v="15.737410071942445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n v="2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n v="21.685714285714287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n v="0.33333333333333337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n v="0.2857142857142857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n v="4.7"/>
    <n v="9.4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n v="0"/>
    <e v="#DIV/0!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n v="10.8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n v="4.8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n v="3.2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n v="12.75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n v="1.8181818181818181E-2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n v="2.4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n v="36.5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n v="2.666666666666667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n v="11.428571428571429"/>
    <n v="8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n v="0"/>
    <e v="#DIV/0!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n v="0"/>
    <e v="#DIV/0!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n v="1.1111111111111112"/>
    <n v="50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n v="0"/>
    <e v="#DIV/0!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n v="0"/>
    <e v="#DIV/0!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n v="27.400000000000002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n v="10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n v="21.366666666666667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n v="6.9696969696969706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n v="70.599999999999994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n v="2.0500000000000003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n v="1.9666666666666666"/>
    <n v="59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n v="0"/>
    <e v="#DIV/0!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n v="28.66666666666666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n v="3.1333333333333333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n v="0.04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n v="0.2"/>
    <n v="1"/>
    <s v="theater/plays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6F879-87B1-8C45-94AA-2E845EAF22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57">
      <pivotArea type="all" dataOnly="0" outline="0" fieldPosition="0"/>
    </format>
    <format dxfId="56">
      <pivotArea outline="0" collapsedLevelsAreSubtotals="1" fieldPosition="0"/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6" type="button" dataOnly="0" labelOnly="1" outline="0" axis="axisRow" fieldPosition="0"/>
    </format>
    <format dxfId="51">
      <pivotArea dataOnly="0" labelOnly="1" fieldPosition="0">
        <references count="1">
          <reference field="16" count="0"/>
        </references>
      </pivotArea>
    </format>
    <format dxfId="50">
      <pivotArea dataOnly="0" labelOnly="1" grandRow="1" outline="0" fieldPosition="0"/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7C60D-F6B9-6C46-A1DE-76F241D8F3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4F2FB-81B9-E740-90FA-5CD16C383BA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10">
    <format dxfId="47">
      <pivotArea type="all" dataOnly="0" outline="0" fieldPosition="0"/>
    </format>
    <format dxfId="46">
      <pivotArea outline="0" collapsedLevelsAreSubtotals="1" fieldPosition="0"/>
    </format>
    <format dxfId="45">
      <pivotArea type="origin" dataOnly="0" labelOnly="1" outline="0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field="10" type="button" dataOnly="0" labelOnly="1" outline="0" axis="axisRow" fieldPosition="0"/>
    </format>
    <format dxfId="41">
      <pivotArea dataOnly="0" labelOnly="1" fieldPosition="0">
        <references count="1">
          <reference field="1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1">
          <reference field="5" count="0"/>
        </references>
      </pivotArea>
    </format>
    <format dxfId="3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1D3-7A06-6B4B-ABC0-EAB86087C627}">
  <dimension ref="A1:F14"/>
  <sheetViews>
    <sheetView zoomScaleNormal="100" workbookViewId="0">
      <selection activeCell="D21" sqref="D21"/>
    </sheetView>
  </sheetViews>
  <sheetFormatPr baseColWidth="10" defaultRowHeight="16"/>
  <cols>
    <col min="1" max="1" width="13" style="12" bestFit="1" customWidth="1"/>
    <col min="2" max="2" width="15.5" style="12" bestFit="1" customWidth="1"/>
    <col min="3" max="3" width="9" style="12" customWidth="1"/>
    <col min="4" max="4" width="9.6640625" style="12" customWidth="1"/>
    <col min="5" max="5" width="9.1640625" style="12" customWidth="1"/>
    <col min="6" max="6" width="10.83203125" style="12" bestFit="1" customWidth="1"/>
    <col min="7" max="16384" width="10.83203125" style="12"/>
  </cols>
  <sheetData>
    <row r="1" spans="1:6">
      <c r="A1" s="11" t="s">
        <v>8223</v>
      </c>
      <c r="B1" s="12" t="s">
        <v>8312</v>
      </c>
    </row>
    <row r="3" spans="1:6">
      <c r="A3" s="11" t="s">
        <v>8322</v>
      </c>
      <c r="B3" s="11" t="s">
        <v>8323</v>
      </c>
    </row>
    <row r="4" spans="1:6">
      <c r="A4" s="11" t="s">
        <v>8310</v>
      </c>
      <c r="B4" s="12" t="s">
        <v>8219</v>
      </c>
      <c r="C4" s="12" t="s">
        <v>8222</v>
      </c>
      <c r="D4" s="12" t="s">
        <v>8221</v>
      </c>
      <c r="E4" s="12" t="s">
        <v>8220</v>
      </c>
      <c r="F4" s="12" t="s">
        <v>8311</v>
      </c>
    </row>
    <row r="5" spans="1:6">
      <c r="A5" s="13" t="s">
        <v>8313</v>
      </c>
      <c r="B5" s="14">
        <v>300</v>
      </c>
      <c r="C5" s="14"/>
      <c r="D5" s="14">
        <v>180</v>
      </c>
      <c r="E5" s="14">
        <v>40</v>
      </c>
      <c r="F5" s="14">
        <v>520</v>
      </c>
    </row>
    <row r="6" spans="1:6">
      <c r="A6" s="13" t="s">
        <v>8314</v>
      </c>
      <c r="B6" s="14">
        <v>34</v>
      </c>
      <c r="C6" s="14">
        <v>6</v>
      </c>
      <c r="D6" s="14">
        <v>140</v>
      </c>
      <c r="E6" s="14">
        <v>20</v>
      </c>
      <c r="F6" s="14">
        <v>200</v>
      </c>
    </row>
    <row r="7" spans="1:6">
      <c r="A7" s="13" t="s">
        <v>8315</v>
      </c>
      <c r="B7" s="14">
        <v>80</v>
      </c>
      <c r="C7" s="14"/>
      <c r="D7" s="14">
        <v>140</v>
      </c>
      <c r="E7" s="14"/>
      <c r="F7" s="14">
        <v>220</v>
      </c>
    </row>
    <row r="8" spans="1:6">
      <c r="A8" s="13" t="s">
        <v>8316</v>
      </c>
      <c r="B8" s="14"/>
      <c r="C8" s="14"/>
      <c r="D8" s="14"/>
      <c r="E8" s="14">
        <v>24</v>
      </c>
      <c r="F8" s="14">
        <v>24</v>
      </c>
    </row>
    <row r="9" spans="1:6">
      <c r="A9" s="13" t="s">
        <v>8317</v>
      </c>
      <c r="B9" s="14">
        <v>540</v>
      </c>
      <c r="C9" s="14">
        <v>20</v>
      </c>
      <c r="D9" s="14">
        <v>120</v>
      </c>
      <c r="E9" s="14">
        <v>20</v>
      </c>
      <c r="F9" s="14">
        <v>700</v>
      </c>
    </row>
    <row r="10" spans="1:6">
      <c r="A10" s="13" t="s">
        <v>8318</v>
      </c>
      <c r="B10" s="14">
        <v>103</v>
      </c>
      <c r="C10" s="14"/>
      <c r="D10" s="14">
        <v>117</v>
      </c>
      <c r="E10" s="14"/>
      <c r="F10" s="14">
        <v>220</v>
      </c>
    </row>
    <row r="11" spans="1:6">
      <c r="A11" s="13" t="s">
        <v>8319</v>
      </c>
      <c r="B11" s="14">
        <v>80</v>
      </c>
      <c r="C11" s="14"/>
      <c r="D11" s="14">
        <v>127</v>
      </c>
      <c r="E11" s="14">
        <v>30</v>
      </c>
      <c r="F11" s="14">
        <v>237</v>
      </c>
    </row>
    <row r="12" spans="1:6">
      <c r="A12" s="13" t="s">
        <v>8320</v>
      </c>
      <c r="B12" s="14">
        <v>209</v>
      </c>
      <c r="C12" s="14"/>
      <c r="D12" s="14">
        <v>213</v>
      </c>
      <c r="E12" s="14">
        <v>178</v>
      </c>
      <c r="F12" s="14">
        <v>600</v>
      </c>
    </row>
    <row r="13" spans="1:6">
      <c r="A13" s="13" t="s">
        <v>8321</v>
      </c>
      <c r="B13" s="14">
        <v>839</v>
      </c>
      <c r="C13" s="14">
        <v>24</v>
      </c>
      <c r="D13" s="14">
        <v>493</v>
      </c>
      <c r="E13" s="14">
        <v>37</v>
      </c>
      <c r="F13" s="14">
        <v>1393</v>
      </c>
    </row>
    <row r="14" spans="1:6">
      <c r="A14" s="13" t="s">
        <v>8311</v>
      </c>
      <c r="B14" s="14">
        <v>2185</v>
      </c>
      <c r="C14" s="14">
        <v>50</v>
      </c>
      <c r="D14" s="14">
        <v>1530</v>
      </c>
      <c r="E14" s="14">
        <v>349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DB601-C84A-5547-9622-9C4D57C1AF5C}">
  <dimension ref="A1:F47"/>
  <sheetViews>
    <sheetView topLeftCell="B1" zoomScaleNormal="100" workbookViewId="0">
      <selection activeCell="Q1" sqref="Q1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7" customWidth="1"/>
    <col min="4" max="4" width="7.83203125" customWidth="1"/>
    <col min="5" max="5" width="8.1640625" bestFit="1" customWidth="1"/>
    <col min="6" max="6" width="10" bestFit="1" customWidth="1"/>
  </cols>
  <sheetData>
    <row r="1" spans="1:6">
      <c r="A1" s="8" t="s">
        <v>8223</v>
      </c>
      <c r="B1" t="s">
        <v>8312</v>
      </c>
    </row>
    <row r="2" spans="1:6">
      <c r="A2" s="8" t="s">
        <v>8309</v>
      </c>
      <c r="B2" t="s">
        <v>8312</v>
      </c>
    </row>
    <row r="4" spans="1:6">
      <c r="A4" s="8" t="s">
        <v>8322</v>
      </c>
      <c r="B4" s="8" t="s">
        <v>8323</v>
      </c>
    </row>
    <row r="5" spans="1:6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>
      <c r="A6" s="9" t="s">
        <v>8324</v>
      </c>
      <c r="B6" s="10"/>
      <c r="C6" s="10"/>
      <c r="D6" s="10">
        <v>100</v>
      </c>
      <c r="E6" s="10"/>
      <c r="F6" s="10">
        <v>100</v>
      </c>
    </row>
    <row r="7" spans="1:6">
      <c r="A7" s="9" t="s">
        <v>8325</v>
      </c>
      <c r="B7" s="10"/>
      <c r="C7" s="10"/>
      <c r="D7" s="10"/>
      <c r="E7" s="10">
        <v>20</v>
      </c>
      <c r="F7" s="10">
        <v>20</v>
      </c>
    </row>
    <row r="8" spans="1:6">
      <c r="A8" s="9" t="s">
        <v>8326</v>
      </c>
      <c r="B8" s="10"/>
      <c r="C8" s="10"/>
      <c r="D8" s="10"/>
      <c r="E8" s="10">
        <v>24</v>
      </c>
      <c r="F8" s="10">
        <v>24</v>
      </c>
    </row>
    <row r="9" spans="1:6">
      <c r="A9" s="9" t="s">
        <v>8327</v>
      </c>
      <c r="B9" s="10"/>
      <c r="C9" s="10"/>
      <c r="D9" s="10">
        <v>40</v>
      </c>
      <c r="E9" s="10"/>
      <c r="F9" s="10">
        <v>40</v>
      </c>
    </row>
    <row r="10" spans="1:6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8330</v>
      </c>
      <c r="B12" s="10"/>
      <c r="C12" s="10"/>
      <c r="D12" s="10">
        <v>80</v>
      </c>
      <c r="E12" s="10"/>
      <c r="F12" s="10">
        <v>80</v>
      </c>
    </row>
    <row r="13" spans="1:6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>
      <c r="A15" s="9" t="s">
        <v>8333</v>
      </c>
      <c r="B15" s="10"/>
      <c r="C15" s="10"/>
      <c r="D15" s="10">
        <v>40</v>
      </c>
      <c r="E15" s="10"/>
      <c r="F15" s="10">
        <v>40</v>
      </c>
    </row>
    <row r="16" spans="1:6">
      <c r="A16" s="9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>
      <c r="A17" s="9" t="s">
        <v>8335</v>
      </c>
      <c r="B17" s="10"/>
      <c r="C17" s="10"/>
      <c r="D17" s="10">
        <v>20</v>
      </c>
      <c r="E17" s="10"/>
      <c r="F17" s="10">
        <v>20</v>
      </c>
    </row>
    <row r="18" spans="1:6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>
      <c r="A20" s="9" t="s">
        <v>8338</v>
      </c>
      <c r="B20" s="10"/>
      <c r="C20" s="10"/>
      <c r="D20" s="10">
        <v>60</v>
      </c>
      <c r="E20" s="10"/>
      <c r="F20" s="10">
        <v>60</v>
      </c>
    </row>
    <row r="21" spans="1:6">
      <c r="A21" s="9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8341</v>
      </c>
      <c r="B23" s="10"/>
      <c r="C23" s="10"/>
      <c r="D23" s="10">
        <v>40</v>
      </c>
      <c r="E23" s="10"/>
      <c r="F23" s="10">
        <v>40</v>
      </c>
    </row>
    <row r="24" spans="1:6">
      <c r="A24" s="9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8345</v>
      </c>
      <c r="B27" s="10"/>
      <c r="C27" s="10"/>
      <c r="D27" s="10">
        <v>20</v>
      </c>
      <c r="E27" s="10"/>
      <c r="F27" s="10">
        <v>20</v>
      </c>
    </row>
    <row r="28" spans="1:6">
      <c r="A28" s="9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>
      <c r="A29" s="9" t="s">
        <v>8347</v>
      </c>
      <c r="B29" s="10"/>
      <c r="C29" s="10"/>
      <c r="D29" s="10">
        <v>20</v>
      </c>
      <c r="E29" s="10"/>
      <c r="F29" s="10">
        <v>20</v>
      </c>
    </row>
    <row r="30" spans="1:6">
      <c r="A30" s="9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8351</v>
      </c>
      <c r="B33" s="10"/>
      <c r="C33" s="10"/>
      <c r="D33" s="10">
        <v>20</v>
      </c>
      <c r="E33" s="10"/>
      <c r="F33" s="10">
        <v>20</v>
      </c>
    </row>
    <row r="34" spans="1:6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8353</v>
      </c>
      <c r="B35" s="10"/>
      <c r="C35" s="10"/>
      <c r="D35" s="10"/>
      <c r="E35" s="10">
        <v>40</v>
      </c>
      <c r="F35" s="10">
        <v>40</v>
      </c>
    </row>
    <row r="36" spans="1:6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>
      <c r="A38" s="9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>
      <c r="A47" s="9" t="s">
        <v>8311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0ED07-A0F7-9347-BDB8-444F623A412B}">
  <dimension ref="A1:G21"/>
  <sheetViews>
    <sheetView workbookViewId="0">
      <selection activeCell="D31" sqref="D31"/>
    </sheetView>
  </sheetViews>
  <sheetFormatPr baseColWidth="10" defaultRowHeight="15"/>
  <cols>
    <col min="1" max="1" width="14.1640625" bestFit="1" customWidth="1"/>
    <col min="2" max="2" width="15.5" bestFit="1" customWidth="1"/>
    <col min="3" max="3" width="5.83203125" bestFit="1" customWidth="1"/>
    <col min="4" max="4" width="8.33203125" bestFit="1" customWidth="1"/>
    <col min="5" max="5" width="10.83203125" bestFit="1" customWidth="1"/>
    <col min="6" max="7" width="10" bestFit="1" customWidth="1"/>
  </cols>
  <sheetData>
    <row r="1" spans="1:7" ht="16">
      <c r="A1" s="18" t="s">
        <v>8309</v>
      </c>
      <c r="B1" s="19" t="s">
        <v>8312</v>
      </c>
      <c r="C1" s="19"/>
      <c r="D1" s="19"/>
      <c r="E1" s="19"/>
      <c r="F1" s="19"/>
      <c r="G1" s="19"/>
    </row>
    <row r="2" spans="1:7" ht="16">
      <c r="A2" s="18" t="s">
        <v>8379</v>
      </c>
      <c r="B2" s="19" t="s">
        <v>8312</v>
      </c>
      <c r="C2" s="19"/>
      <c r="D2" s="19"/>
      <c r="E2" s="19"/>
      <c r="F2" s="19"/>
      <c r="G2" s="19"/>
    </row>
    <row r="3" spans="1:7" ht="16">
      <c r="A3" s="19"/>
      <c r="B3" s="19"/>
      <c r="C3" s="19"/>
      <c r="D3" s="19"/>
      <c r="E3" s="19"/>
      <c r="F3" s="19"/>
      <c r="G3" s="19"/>
    </row>
    <row r="4" spans="1:7" ht="16">
      <c r="A4" s="18" t="s">
        <v>8322</v>
      </c>
      <c r="B4" s="18" t="s">
        <v>8323</v>
      </c>
      <c r="C4" s="19"/>
      <c r="D4" s="19"/>
      <c r="E4" s="19"/>
      <c r="G4" s="19"/>
    </row>
    <row r="5" spans="1:7" ht="16">
      <c r="A5" s="18" t="s">
        <v>8310</v>
      </c>
      <c r="B5" s="19" t="s">
        <v>8219</v>
      </c>
      <c r="C5" s="19" t="s">
        <v>8221</v>
      </c>
      <c r="D5" s="19" t="s">
        <v>8220</v>
      </c>
      <c r="E5" s="19" t="s">
        <v>8311</v>
      </c>
      <c r="G5" s="19"/>
    </row>
    <row r="6" spans="1:7" ht="16">
      <c r="A6" s="20" t="s">
        <v>8373</v>
      </c>
      <c r="B6" s="21">
        <v>182</v>
      </c>
      <c r="C6" s="21">
        <v>149</v>
      </c>
      <c r="D6" s="21">
        <v>34</v>
      </c>
      <c r="E6" s="21">
        <v>365</v>
      </c>
      <c r="G6" s="19"/>
    </row>
    <row r="7" spans="1:7" ht="16">
      <c r="A7" s="20" t="s">
        <v>8374</v>
      </c>
      <c r="B7" s="21">
        <v>202</v>
      </c>
      <c r="C7" s="21">
        <v>106</v>
      </c>
      <c r="D7" s="21">
        <v>27</v>
      </c>
      <c r="E7" s="21">
        <v>335</v>
      </c>
      <c r="G7" s="19"/>
    </row>
    <row r="8" spans="1:7" ht="16">
      <c r="A8" s="20" t="s">
        <v>8375</v>
      </c>
      <c r="B8" s="21">
        <v>180</v>
      </c>
      <c r="C8" s="21">
        <v>108</v>
      </c>
      <c r="D8" s="21">
        <v>28</v>
      </c>
      <c r="E8" s="21">
        <v>316</v>
      </c>
      <c r="G8" s="19"/>
    </row>
    <row r="9" spans="1:7" ht="16">
      <c r="A9" s="20" t="s">
        <v>8376</v>
      </c>
      <c r="B9" s="21">
        <v>192</v>
      </c>
      <c r="C9" s="21">
        <v>102</v>
      </c>
      <c r="D9" s="21">
        <v>27</v>
      </c>
      <c r="E9" s="21">
        <v>321</v>
      </c>
      <c r="G9" s="19"/>
    </row>
    <row r="10" spans="1:7" ht="16">
      <c r="A10" s="20" t="s">
        <v>8367</v>
      </c>
      <c r="B10" s="21">
        <v>234</v>
      </c>
      <c r="C10" s="21">
        <v>126</v>
      </c>
      <c r="D10" s="21">
        <v>26</v>
      </c>
      <c r="E10" s="21">
        <v>386</v>
      </c>
      <c r="G10" s="19"/>
    </row>
    <row r="11" spans="1:7" ht="16">
      <c r="A11" s="20" t="s">
        <v>8377</v>
      </c>
      <c r="B11" s="21">
        <v>211</v>
      </c>
      <c r="C11" s="21">
        <v>147</v>
      </c>
      <c r="D11" s="21">
        <v>27</v>
      </c>
      <c r="E11" s="21">
        <v>385</v>
      </c>
      <c r="G11" s="19"/>
    </row>
    <row r="12" spans="1:7" ht="16">
      <c r="A12" s="20" t="s">
        <v>8368</v>
      </c>
      <c r="B12" s="21">
        <v>194</v>
      </c>
      <c r="C12" s="21">
        <v>150</v>
      </c>
      <c r="D12" s="21">
        <v>43</v>
      </c>
      <c r="E12" s="21">
        <v>387</v>
      </c>
      <c r="G12" s="19"/>
    </row>
    <row r="13" spans="1:7" ht="16">
      <c r="A13" s="20" t="s">
        <v>8369</v>
      </c>
      <c r="B13" s="21">
        <v>166</v>
      </c>
      <c r="C13" s="21">
        <v>134</v>
      </c>
      <c r="D13" s="21">
        <v>33</v>
      </c>
      <c r="E13" s="21">
        <v>333</v>
      </c>
      <c r="G13" s="19"/>
    </row>
    <row r="14" spans="1:7" ht="16">
      <c r="A14" s="20" t="s">
        <v>8370</v>
      </c>
      <c r="B14" s="21">
        <v>147</v>
      </c>
      <c r="C14" s="21">
        <v>127</v>
      </c>
      <c r="D14" s="21">
        <v>24</v>
      </c>
      <c r="E14" s="21">
        <v>298</v>
      </c>
      <c r="G14" s="19"/>
    </row>
    <row r="15" spans="1:7" ht="16">
      <c r="A15" s="20" t="s">
        <v>8371</v>
      </c>
      <c r="B15" s="21">
        <v>183</v>
      </c>
      <c r="C15" s="21">
        <v>149</v>
      </c>
      <c r="D15" s="21">
        <v>20</v>
      </c>
      <c r="E15" s="21">
        <v>352</v>
      </c>
      <c r="G15" s="19"/>
    </row>
    <row r="16" spans="1:7" ht="16">
      <c r="A16" s="20" t="s">
        <v>8372</v>
      </c>
      <c r="B16" s="21">
        <v>183</v>
      </c>
      <c r="C16" s="21">
        <v>114</v>
      </c>
      <c r="D16" s="21">
        <v>37</v>
      </c>
      <c r="E16" s="21">
        <v>334</v>
      </c>
      <c r="G16" s="19"/>
    </row>
    <row r="17" spans="1:7" ht="16">
      <c r="A17" s="20" t="s">
        <v>8378</v>
      </c>
      <c r="B17" s="21">
        <v>111</v>
      </c>
      <c r="C17" s="21">
        <v>118</v>
      </c>
      <c r="D17" s="21">
        <v>23</v>
      </c>
      <c r="E17" s="21">
        <v>252</v>
      </c>
      <c r="G17" s="19"/>
    </row>
    <row r="18" spans="1:7" ht="16">
      <c r="A18" s="20" t="s">
        <v>8311</v>
      </c>
      <c r="B18" s="21">
        <v>2185</v>
      </c>
      <c r="C18" s="21">
        <v>1530</v>
      </c>
      <c r="D18" s="21">
        <v>349</v>
      </c>
      <c r="E18" s="21">
        <v>4064</v>
      </c>
      <c r="G18" s="19"/>
    </row>
    <row r="19" spans="1:7" ht="16">
      <c r="A19" s="19"/>
      <c r="B19" s="19"/>
      <c r="C19" s="19"/>
      <c r="D19" s="19"/>
      <c r="E19" s="19"/>
      <c r="F19" s="19"/>
      <c r="G19" s="19"/>
    </row>
    <row r="20" spans="1:7" ht="16">
      <c r="A20" s="19"/>
      <c r="B20" s="19"/>
      <c r="C20" s="19"/>
      <c r="D20" s="19"/>
      <c r="E20" s="19"/>
      <c r="F20" s="19"/>
      <c r="G20" s="19"/>
    </row>
    <row r="21" spans="1:7" ht="16">
      <c r="A21" s="19"/>
      <c r="B21" s="19"/>
      <c r="C21" s="19"/>
      <c r="D21" s="19"/>
      <c r="E21" s="19"/>
      <c r="F21" s="19"/>
      <c r="G21" s="1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1753-0C8C-4444-8B0F-1BD907293539}">
  <dimension ref="A1:M4115"/>
  <sheetViews>
    <sheetView workbookViewId="0">
      <selection activeCell="I2" sqref="I2"/>
    </sheetView>
  </sheetViews>
  <sheetFormatPr baseColWidth="10" defaultRowHeight="15"/>
  <cols>
    <col min="1" max="1" width="15.6640625" customWidth="1"/>
    <col min="6" max="6" width="14.5" style="28" customWidth="1"/>
    <col min="7" max="7" width="13" style="28" customWidth="1"/>
    <col min="8" max="8" width="13.5" style="28" customWidth="1"/>
    <col min="9" max="9" width="14" customWidth="1"/>
  </cols>
  <sheetData>
    <row r="1" spans="1:13" s="23" customFormat="1" ht="57" customHeight="1">
      <c r="A1" s="22" t="s">
        <v>8380</v>
      </c>
      <c r="B1" s="22" t="s">
        <v>8381</v>
      </c>
      <c r="C1" s="22" t="s">
        <v>8382</v>
      </c>
      <c r="D1" s="22" t="s">
        <v>8383</v>
      </c>
      <c r="E1" s="22" t="s">
        <v>8384</v>
      </c>
      <c r="F1" s="27" t="s">
        <v>8385</v>
      </c>
      <c r="G1" s="27" t="s">
        <v>8386</v>
      </c>
      <c r="H1" s="27" t="s">
        <v>8387</v>
      </c>
      <c r="L1" s="1" t="s">
        <v>8216</v>
      </c>
      <c r="M1" s="1" t="s">
        <v>8218</v>
      </c>
    </row>
    <row r="2" spans="1:13" ht="19">
      <c r="A2" s="24" t="s">
        <v>8388</v>
      </c>
      <c r="B2">
        <f>COUNTIFS(M2:M4115,  "=successful", L2:L4115, "&lt; 1000" )</f>
        <v>322</v>
      </c>
      <c r="C2">
        <f>COUNTIFS(M2:M4115,  "=failed", L2:L4115, "&lt; 1000" )</f>
        <v>113</v>
      </c>
      <c r="D2">
        <f>COUNTIFS(M2:M4115,  "=canceled", L2:L4115, "&lt; 1000" )</f>
        <v>18</v>
      </c>
      <c r="E2">
        <f>SUM(B2:D2)</f>
        <v>453</v>
      </c>
      <c r="F2" s="28">
        <f>B2/E2*100</f>
        <v>71.081677704194263</v>
      </c>
      <c r="G2" s="28">
        <f>C2/E2*100</f>
        <v>24.944812362030905</v>
      </c>
      <c r="H2" s="28">
        <f>D2/E2*100</f>
        <v>3.9735099337748347</v>
      </c>
      <c r="I2" s="30"/>
      <c r="L2" s="2">
        <v>8500</v>
      </c>
      <c r="M2" s="2" t="s">
        <v>8219</v>
      </c>
    </row>
    <row r="3" spans="1:13" ht="19">
      <c r="A3" s="24" t="s">
        <v>8389</v>
      </c>
      <c r="B3">
        <f>COUNTIFS(M2:M4114,  "=successful", L2:L4114, "&gt;=1000", L2:L4114, "&lt;5000")</f>
        <v>932</v>
      </c>
      <c r="C3">
        <f>COUNTIFS(M2:M4114,  "=failed", L2:L4114, "&gt;=1000", L2:L4114, "&lt;5000")</f>
        <v>419</v>
      </c>
      <c r="D3">
        <f>COUNTIFS(M2:M4114,  "=canceled", L2:L4114, "&gt;=1000", L2:L4114, "&lt;5000")</f>
        <v>60</v>
      </c>
      <c r="E3">
        <f t="shared" ref="E3:E13" si="0">SUM(B3:D3)</f>
        <v>1411</v>
      </c>
      <c r="F3" s="28">
        <f>B3/E3*100</f>
        <v>66.052445074415317</v>
      </c>
      <c r="G3" s="28">
        <f>C3/E3*100</f>
        <v>29.695251594613747</v>
      </c>
      <c r="H3" s="28">
        <f t="shared" ref="H3:H13" si="1">D3/E3*100</f>
        <v>4.2523033309709426</v>
      </c>
      <c r="I3" s="30"/>
      <c r="L3" s="2">
        <v>10275</v>
      </c>
      <c r="M3" s="2" t="s">
        <v>8219</v>
      </c>
    </row>
    <row r="4" spans="1:13" ht="19">
      <c r="A4" s="24" t="s">
        <v>8390</v>
      </c>
      <c r="B4">
        <f>COUNTIFS(M2:M4115,  "=successful", L2:L4115, "&gt;=5000", L2:L4115, "&lt;10000")</f>
        <v>381</v>
      </c>
      <c r="C4">
        <f>COUNTIFS(M3:M4115,  "=failed", L3:L4115, "&gt;=5000", L3:L4115, "&lt;10000")</f>
        <v>283</v>
      </c>
      <c r="D4">
        <f>COUNTIFS(M3:M4115,  "=canceled", L3:L4115, "&gt;=5000", L3:L4115, "&lt;10000")</f>
        <v>52</v>
      </c>
      <c r="E4">
        <f t="shared" si="0"/>
        <v>716</v>
      </c>
      <c r="F4" s="28">
        <f>B4/E4*100</f>
        <v>53.212290502793294</v>
      </c>
      <c r="G4" s="28">
        <f t="shared" ref="G4:G13" si="2">C4/E4*100</f>
        <v>39.52513966480447</v>
      </c>
      <c r="H4" s="28">
        <f t="shared" si="1"/>
        <v>7.2625698324022352</v>
      </c>
      <c r="I4" s="30"/>
      <c r="L4" s="2">
        <v>500</v>
      </c>
      <c r="M4" s="2" t="s">
        <v>8219</v>
      </c>
    </row>
    <row r="5" spans="1:13" ht="19">
      <c r="A5" s="24" t="s">
        <v>8391</v>
      </c>
      <c r="B5">
        <f>COUNTIFS(M2:M4116,  "=successful", L2:L4116, "&gt;=10000", L2:L4116, "&lt;15000")</f>
        <v>168</v>
      </c>
      <c r="C5">
        <f>COUNTIFS(M4:M4116,  "=failed", L4:L4116, "&gt;=10000", L4:L4116, "&lt;15000")</f>
        <v>144</v>
      </c>
      <c r="D5">
        <f>COUNTIFS(M4:M4116,  "=canceled", L4:L4116, "&gt;=10000", L4:L4116, "&lt;15000")</f>
        <v>40</v>
      </c>
      <c r="E5">
        <f t="shared" si="0"/>
        <v>352</v>
      </c>
      <c r="F5" s="28">
        <f>B5/E5*100</f>
        <v>47.727272727272727</v>
      </c>
      <c r="G5" s="28">
        <f t="shared" si="2"/>
        <v>40.909090909090914</v>
      </c>
      <c r="H5" s="28">
        <f t="shared" si="1"/>
        <v>11.363636363636363</v>
      </c>
      <c r="I5" s="30"/>
      <c r="L5" s="2">
        <v>10000</v>
      </c>
      <c r="M5" s="2" t="s">
        <v>8219</v>
      </c>
    </row>
    <row r="6" spans="1:13" ht="19">
      <c r="A6" s="24" t="s">
        <v>8392</v>
      </c>
      <c r="B6">
        <f>COUNTIFS(M3:M4117,  "=successful", L3:L4117, "&gt;=15000", L3:L4117, "&lt;20000")</f>
        <v>94</v>
      </c>
      <c r="C6">
        <f>COUNTIFS(M5:M4117,  "=failed", L5:L4117, "&gt;=15000", L5:L4117, "&lt;20000")</f>
        <v>90</v>
      </c>
      <c r="D6">
        <f>COUNTIFS(M5:M4117,  "=canceled", L5:L4117, "&gt;=15000", L5:L4117, "&lt;20000")</f>
        <v>17</v>
      </c>
      <c r="E6">
        <f t="shared" si="0"/>
        <v>201</v>
      </c>
      <c r="F6" s="28">
        <f t="shared" ref="F6:F13" si="3">B6/E6*100</f>
        <v>46.766169154228855</v>
      </c>
      <c r="G6" s="28">
        <f t="shared" si="2"/>
        <v>44.776119402985074</v>
      </c>
      <c r="H6" s="28">
        <f t="shared" si="1"/>
        <v>8.4577114427860707</v>
      </c>
      <c r="I6" s="30"/>
      <c r="L6" s="2">
        <v>44000</v>
      </c>
      <c r="M6" s="2" t="s">
        <v>8219</v>
      </c>
    </row>
    <row r="7" spans="1:13" ht="19">
      <c r="A7" s="24" t="s">
        <v>8393</v>
      </c>
      <c r="B7">
        <f>COUNTIFS(M4:M4118,  "=successful", L4:L4118, "&gt;=20000", L4:L4118, "&lt;25000")</f>
        <v>62</v>
      </c>
      <c r="C7">
        <f>COUNTIFS(M6:M4118,  "=failed", L6:L4118, "&gt;=2000", L6:L4118, "&lt;25000")</f>
        <v>874</v>
      </c>
      <c r="D7">
        <f>COUNTIFS(M6:M4118,  "=canceled", L6:L4118, "&gt;=20000", L6:L4118, "&lt;25000")</f>
        <v>14</v>
      </c>
      <c r="E7">
        <f t="shared" si="0"/>
        <v>950</v>
      </c>
      <c r="F7" s="28">
        <f t="shared" si="3"/>
        <v>6.5263157894736841</v>
      </c>
      <c r="G7" s="28">
        <f t="shared" si="2"/>
        <v>92</v>
      </c>
      <c r="H7" s="28">
        <f t="shared" si="1"/>
        <v>1.4736842105263157</v>
      </c>
      <c r="I7" s="30"/>
      <c r="L7" s="2">
        <v>3999</v>
      </c>
      <c r="M7" s="2" t="s">
        <v>8219</v>
      </c>
    </row>
    <row r="8" spans="1:13" ht="19">
      <c r="A8" s="24" t="s">
        <v>8394</v>
      </c>
      <c r="B8">
        <f>COUNTIFS(M5:M4119,  "=successful", L5:L4119, "&gt;=25000", L5:L4119, "&lt;30000")</f>
        <v>55</v>
      </c>
      <c r="C8">
        <f>COUNTIFS(M7:M4119,  "=failed", L7:L4119, "&gt;=25000", L7:L4119, "&lt;30000")</f>
        <v>64</v>
      </c>
      <c r="D8">
        <f>COUNTIFS(M7:M4119,  "=canceled", L7:L4119, "&gt;=25000", L7:L4119, "&lt;30000")</f>
        <v>18</v>
      </c>
      <c r="E8">
        <f t="shared" si="0"/>
        <v>137</v>
      </c>
      <c r="F8" s="28">
        <f t="shared" si="3"/>
        <v>40.145985401459853</v>
      </c>
      <c r="G8" s="28">
        <f t="shared" si="2"/>
        <v>46.715328467153284</v>
      </c>
      <c r="H8" s="28">
        <f t="shared" si="1"/>
        <v>13.138686131386862</v>
      </c>
      <c r="I8" s="30"/>
      <c r="L8" s="2">
        <v>8000</v>
      </c>
      <c r="M8" s="2" t="s">
        <v>8219</v>
      </c>
    </row>
    <row r="9" spans="1:13" ht="19">
      <c r="A9" s="24" t="s">
        <v>8395</v>
      </c>
      <c r="B9">
        <f>COUNTIFS(M6:M4120,  "=successful", L6:L4120, "&gt;=30000", L6:L4120, "&lt;35000")</f>
        <v>32</v>
      </c>
      <c r="C9">
        <f>COUNTIFS(M8:M4120,  "=failed", L8:L4120, "&gt;=30000", L8:L4120, "&lt;35000")</f>
        <v>37</v>
      </c>
      <c r="D9">
        <f>COUNTIFS(M8:M4120,  "=canceled", L8:L4120, "&gt;=30000", L8:L4120, "&lt;35000")</f>
        <v>13</v>
      </c>
      <c r="E9">
        <f t="shared" si="0"/>
        <v>82</v>
      </c>
      <c r="F9" s="28">
        <f t="shared" si="3"/>
        <v>39.024390243902438</v>
      </c>
      <c r="G9" s="28">
        <f t="shared" si="2"/>
        <v>45.121951219512198</v>
      </c>
      <c r="H9" s="28">
        <f t="shared" si="1"/>
        <v>15.853658536585366</v>
      </c>
      <c r="I9" s="30"/>
      <c r="L9" s="2">
        <v>9000</v>
      </c>
      <c r="M9" s="2" t="s">
        <v>8219</v>
      </c>
    </row>
    <row r="10" spans="1:13" ht="19">
      <c r="A10" s="24" t="s">
        <v>8396</v>
      </c>
      <c r="B10">
        <f>COUNTIFS(M7:M4121,  "=successful", L7:L4121, "&gt;=35000", L7:L4121, "&lt;40000")</f>
        <v>26</v>
      </c>
      <c r="C10">
        <f>COUNTIFS(M9:M4121,  "=failed", L9:L4121, "&gt;=35000", L9:L4121, "&lt;40000")</f>
        <v>22</v>
      </c>
      <c r="D10">
        <f>COUNTIFS(M9:M4121,  "=canceled", L9:L4121, "&gt;=35000", L9:L4121, "&lt;40000")</f>
        <v>7</v>
      </c>
      <c r="E10">
        <f t="shared" si="0"/>
        <v>55</v>
      </c>
      <c r="F10" s="28">
        <f t="shared" si="3"/>
        <v>47.272727272727273</v>
      </c>
      <c r="G10" s="28">
        <f t="shared" si="2"/>
        <v>40</v>
      </c>
      <c r="H10" s="28">
        <f t="shared" si="1"/>
        <v>12.727272727272727</v>
      </c>
      <c r="I10" s="30"/>
      <c r="L10" s="2">
        <v>3500</v>
      </c>
      <c r="M10" s="2" t="s">
        <v>8219</v>
      </c>
    </row>
    <row r="11" spans="1:13" ht="19">
      <c r="A11" s="24" t="s">
        <v>8397</v>
      </c>
      <c r="B11">
        <f>COUNTIFS(M8:M4122,  "=successful", L8:L4122, "&gt;=40000", L8:L4122, "&lt;45000")</f>
        <v>20</v>
      </c>
      <c r="C11">
        <f>COUNTIFS(M10:M4122,  "=failed", L10:L4122, "&gt;=4000", L10:L4122, "&lt;45000")</f>
        <v>773</v>
      </c>
      <c r="D11">
        <f>COUNTIFS(M10:M4122,  "=canceled", L10:L4122, "&gt;=40000", L10:L4122, "&lt;45000")</f>
        <v>6</v>
      </c>
      <c r="E11">
        <f t="shared" si="0"/>
        <v>799</v>
      </c>
      <c r="F11" s="28">
        <f t="shared" si="3"/>
        <v>2.5031289111389237</v>
      </c>
      <c r="G11" s="28">
        <f t="shared" si="2"/>
        <v>96.745932415519391</v>
      </c>
      <c r="H11" s="28">
        <f t="shared" si="1"/>
        <v>0.75093867334167708</v>
      </c>
      <c r="I11" s="30"/>
      <c r="L11" s="2">
        <v>500</v>
      </c>
      <c r="M11" s="2" t="s">
        <v>8219</v>
      </c>
    </row>
    <row r="12" spans="1:13" ht="19">
      <c r="A12" s="24" t="s">
        <v>8398</v>
      </c>
      <c r="B12">
        <f>COUNTIFS(M9:M4123,  "=successful", L9:L4123, "&gt;=45000", L9:L4123, "&lt;50000")</f>
        <v>6</v>
      </c>
      <c r="C12">
        <f>COUNTIFS(M11:M4123,  "=failed", L11:L4123, "&gt;=45000", L11:L4123, "&lt;50000")</f>
        <v>11</v>
      </c>
      <c r="D12">
        <f>COUNTIFS(M11:M4123,  "=canceled", L11:L4123, "&gt;=45000", L11:L4123, "&lt;50000")</f>
        <v>4</v>
      </c>
      <c r="E12">
        <f t="shared" si="0"/>
        <v>21</v>
      </c>
      <c r="F12" s="28">
        <f t="shared" si="3"/>
        <v>28.571428571428569</v>
      </c>
      <c r="G12" s="28">
        <f t="shared" si="2"/>
        <v>52.380952380952387</v>
      </c>
      <c r="H12" s="28">
        <f t="shared" si="1"/>
        <v>19.047619047619047</v>
      </c>
      <c r="I12" s="30"/>
      <c r="L12" s="2">
        <v>3000</v>
      </c>
      <c r="M12" s="2" t="s">
        <v>8219</v>
      </c>
    </row>
    <row r="13" spans="1:13" ht="35">
      <c r="A13" s="24" t="s">
        <v>8399</v>
      </c>
      <c r="B13">
        <f>COUNTIFS(M10:M4124,  "=successful", L10:L4124, "&gt;=50000")</f>
        <v>86</v>
      </c>
      <c r="C13">
        <f>COUNTIFS(M12:M4124,  "=failed", L12:L4124, "&gt;=50000")</f>
        <v>258</v>
      </c>
      <c r="D13">
        <f>COUNTIFS(M12:M4124,  "=canceled", L12:L4124, "&gt;=50000")</f>
        <v>100</v>
      </c>
      <c r="E13">
        <f t="shared" si="0"/>
        <v>444</v>
      </c>
      <c r="F13" s="28">
        <f t="shared" si="3"/>
        <v>19.36936936936937</v>
      </c>
      <c r="G13" s="28">
        <f t="shared" si="2"/>
        <v>58.108108108108105</v>
      </c>
      <c r="H13" s="28">
        <f t="shared" si="1"/>
        <v>22.522522522522522</v>
      </c>
      <c r="I13" s="30"/>
      <c r="L13" s="2">
        <v>5000</v>
      </c>
      <c r="M13" s="2" t="s">
        <v>8219</v>
      </c>
    </row>
    <row r="14" spans="1:13" ht="19">
      <c r="L14" s="2">
        <v>30000</v>
      </c>
      <c r="M14" s="2" t="s">
        <v>8219</v>
      </c>
    </row>
    <row r="15" spans="1:13" ht="19">
      <c r="A15" s="26" t="s">
        <v>8311</v>
      </c>
      <c r="E15" s="25">
        <f>SUM(E2:E13)</f>
        <v>5621</v>
      </c>
      <c r="F15" s="29"/>
      <c r="L15" s="2">
        <v>3500</v>
      </c>
      <c r="M15" s="2" t="s">
        <v>8219</v>
      </c>
    </row>
    <row r="16" spans="1:13" ht="19">
      <c r="L16" s="2">
        <v>6000</v>
      </c>
      <c r="M16" s="2" t="s">
        <v>8219</v>
      </c>
    </row>
    <row r="17" spans="12:13" ht="19">
      <c r="L17" s="2">
        <v>2000</v>
      </c>
      <c r="M17" s="2" t="s">
        <v>8219</v>
      </c>
    </row>
    <row r="18" spans="12:13" ht="19">
      <c r="L18" s="2">
        <v>12000</v>
      </c>
      <c r="M18" s="2" t="s">
        <v>8219</v>
      </c>
    </row>
    <row r="19" spans="12:13" ht="19">
      <c r="L19" s="2">
        <v>1500</v>
      </c>
      <c r="M19" s="2" t="s">
        <v>8219</v>
      </c>
    </row>
    <row r="20" spans="12:13" ht="19">
      <c r="L20" s="2">
        <v>30000</v>
      </c>
      <c r="M20" s="2" t="s">
        <v>8219</v>
      </c>
    </row>
    <row r="21" spans="12:13" ht="19">
      <c r="L21" s="2">
        <v>850</v>
      </c>
      <c r="M21" s="2" t="s">
        <v>8219</v>
      </c>
    </row>
    <row r="22" spans="12:13" ht="19">
      <c r="L22" s="2">
        <v>2000</v>
      </c>
      <c r="M22" s="2" t="s">
        <v>8219</v>
      </c>
    </row>
    <row r="23" spans="12:13" ht="19">
      <c r="L23" s="2">
        <v>18500</v>
      </c>
      <c r="M23" s="2" t="s">
        <v>8219</v>
      </c>
    </row>
    <row r="24" spans="12:13" ht="19">
      <c r="L24" s="2">
        <v>350</v>
      </c>
      <c r="M24" s="2" t="s">
        <v>8219</v>
      </c>
    </row>
    <row r="25" spans="12:13" ht="19">
      <c r="L25" s="2">
        <v>2000</v>
      </c>
      <c r="M25" s="2" t="s">
        <v>8219</v>
      </c>
    </row>
    <row r="26" spans="12:13" ht="19">
      <c r="L26" s="2">
        <v>35000</v>
      </c>
      <c r="M26" s="2" t="s">
        <v>8219</v>
      </c>
    </row>
    <row r="27" spans="12:13" ht="19">
      <c r="L27" s="2">
        <v>600</v>
      </c>
      <c r="M27" s="2" t="s">
        <v>8219</v>
      </c>
    </row>
    <row r="28" spans="12:13" ht="19">
      <c r="L28" s="2">
        <v>1250</v>
      </c>
      <c r="M28" s="2" t="s">
        <v>8219</v>
      </c>
    </row>
    <row r="29" spans="12:13" ht="19">
      <c r="L29" s="2">
        <v>20000</v>
      </c>
      <c r="M29" s="2" t="s">
        <v>8219</v>
      </c>
    </row>
    <row r="30" spans="12:13" ht="19">
      <c r="L30" s="2">
        <v>12000</v>
      </c>
      <c r="M30" s="2" t="s">
        <v>8219</v>
      </c>
    </row>
    <row r="31" spans="12:13" ht="19">
      <c r="L31" s="2">
        <v>3000</v>
      </c>
      <c r="M31" s="2" t="s">
        <v>8219</v>
      </c>
    </row>
    <row r="32" spans="12:13" ht="19">
      <c r="L32" s="2">
        <v>4000</v>
      </c>
      <c r="M32" s="2" t="s">
        <v>8219</v>
      </c>
    </row>
    <row r="33" spans="12:13" ht="19">
      <c r="L33" s="2">
        <v>13</v>
      </c>
      <c r="M33" s="2" t="s">
        <v>8219</v>
      </c>
    </row>
    <row r="34" spans="12:13" ht="19">
      <c r="L34" s="2">
        <v>28450</v>
      </c>
      <c r="M34" s="2" t="s">
        <v>8219</v>
      </c>
    </row>
    <row r="35" spans="12:13" ht="19">
      <c r="L35" s="2">
        <v>5250</v>
      </c>
      <c r="M35" s="2" t="s">
        <v>8219</v>
      </c>
    </row>
    <row r="36" spans="12:13" ht="19">
      <c r="L36" s="2">
        <v>2600</v>
      </c>
      <c r="M36" s="2" t="s">
        <v>8219</v>
      </c>
    </row>
    <row r="37" spans="12:13" ht="19">
      <c r="L37" s="2">
        <v>1000</v>
      </c>
      <c r="M37" s="2" t="s">
        <v>8219</v>
      </c>
    </row>
    <row r="38" spans="12:13" ht="19">
      <c r="L38" s="2">
        <v>6000</v>
      </c>
      <c r="M38" s="2" t="s">
        <v>8219</v>
      </c>
    </row>
    <row r="39" spans="12:13" ht="19">
      <c r="L39" s="2">
        <v>22000</v>
      </c>
      <c r="M39" s="2" t="s">
        <v>8219</v>
      </c>
    </row>
    <row r="40" spans="12:13" ht="19">
      <c r="L40" s="2">
        <v>2500</v>
      </c>
      <c r="M40" s="2" t="s">
        <v>8219</v>
      </c>
    </row>
    <row r="41" spans="12:13" ht="19">
      <c r="L41" s="2">
        <v>25000</v>
      </c>
      <c r="M41" s="2" t="s">
        <v>8219</v>
      </c>
    </row>
    <row r="42" spans="12:13" ht="19">
      <c r="L42" s="2">
        <v>2000</v>
      </c>
      <c r="M42" s="2" t="s">
        <v>8219</v>
      </c>
    </row>
    <row r="43" spans="12:13" ht="19">
      <c r="L43" s="2">
        <v>2000</v>
      </c>
      <c r="M43" s="2" t="s">
        <v>8219</v>
      </c>
    </row>
    <row r="44" spans="12:13" ht="19">
      <c r="L44" s="2">
        <v>14000</v>
      </c>
      <c r="M44" s="2" t="s">
        <v>8219</v>
      </c>
    </row>
    <row r="45" spans="12:13" ht="19">
      <c r="L45" s="2">
        <v>10000</v>
      </c>
      <c r="M45" s="2" t="s">
        <v>8219</v>
      </c>
    </row>
    <row r="46" spans="12:13" ht="19">
      <c r="L46" s="2">
        <v>2000</v>
      </c>
      <c r="M46" s="2" t="s">
        <v>8219</v>
      </c>
    </row>
    <row r="47" spans="12:13" ht="19">
      <c r="L47" s="2">
        <v>5000</v>
      </c>
      <c r="M47" s="2" t="s">
        <v>8219</v>
      </c>
    </row>
    <row r="48" spans="12:13" ht="19">
      <c r="L48" s="2">
        <v>8400</v>
      </c>
      <c r="M48" s="2" t="s">
        <v>8219</v>
      </c>
    </row>
    <row r="49" spans="12:13" ht="19">
      <c r="L49" s="2">
        <v>5000</v>
      </c>
      <c r="M49" s="2" t="s">
        <v>8219</v>
      </c>
    </row>
    <row r="50" spans="12:13" ht="19">
      <c r="L50" s="2">
        <v>2000</v>
      </c>
      <c r="M50" s="2" t="s">
        <v>8219</v>
      </c>
    </row>
    <row r="51" spans="12:13" ht="19">
      <c r="L51" s="2">
        <v>12000</v>
      </c>
      <c r="M51" s="2" t="s">
        <v>8219</v>
      </c>
    </row>
    <row r="52" spans="12:13" ht="19">
      <c r="L52" s="2">
        <v>600</v>
      </c>
      <c r="M52" s="2" t="s">
        <v>8219</v>
      </c>
    </row>
    <row r="53" spans="12:13" ht="19">
      <c r="L53" s="2">
        <v>11000</v>
      </c>
      <c r="M53" s="2" t="s">
        <v>8219</v>
      </c>
    </row>
    <row r="54" spans="12:13" ht="19">
      <c r="L54" s="2">
        <v>10000</v>
      </c>
      <c r="M54" s="2" t="s">
        <v>8219</v>
      </c>
    </row>
    <row r="55" spans="12:13" ht="19">
      <c r="L55" s="2">
        <v>3000</v>
      </c>
      <c r="M55" s="2" t="s">
        <v>8219</v>
      </c>
    </row>
    <row r="56" spans="12:13" ht="19">
      <c r="L56" s="2">
        <v>10000</v>
      </c>
      <c r="M56" s="2" t="s">
        <v>8219</v>
      </c>
    </row>
    <row r="57" spans="12:13" ht="19">
      <c r="L57" s="2">
        <v>8600</v>
      </c>
      <c r="M57" s="2" t="s">
        <v>8219</v>
      </c>
    </row>
    <row r="58" spans="12:13" ht="19">
      <c r="L58" s="2">
        <v>8000</v>
      </c>
      <c r="M58" s="2" t="s">
        <v>8219</v>
      </c>
    </row>
    <row r="59" spans="12:13" ht="19">
      <c r="L59" s="2">
        <v>15000</v>
      </c>
      <c r="M59" s="2" t="s">
        <v>8219</v>
      </c>
    </row>
    <row r="60" spans="12:13" ht="19">
      <c r="L60" s="2">
        <v>10000</v>
      </c>
      <c r="M60" s="2" t="s">
        <v>8219</v>
      </c>
    </row>
    <row r="61" spans="12:13" ht="19">
      <c r="L61" s="2">
        <v>20000</v>
      </c>
      <c r="M61" s="2" t="s">
        <v>8219</v>
      </c>
    </row>
    <row r="62" spans="12:13" ht="19">
      <c r="L62" s="2">
        <v>4500</v>
      </c>
      <c r="M62" s="2" t="s">
        <v>8219</v>
      </c>
    </row>
    <row r="63" spans="12:13" ht="19">
      <c r="L63" s="2">
        <v>5000</v>
      </c>
      <c r="M63" s="2" t="s">
        <v>8219</v>
      </c>
    </row>
    <row r="64" spans="12:13" ht="19">
      <c r="L64" s="2">
        <v>3000</v>
      </c>
      <c r="M64" s="2" t="s">
        <v>8219</v>
      </c>
    </row>
    <row r="65" spans="12:13" ht="19">
      <c r="L65" s="2">
        <v>2000</v>
      </c>
      <c r="M65" s="2" t="s">
        <v>8219</v>
      </c>
    </row>
    <row r="66" spans="12:13" ht="19">
      <c r="L66" s="2">
        <v>1200</v>
      </c>
      <c r="M66" s="2" t="s">
        <v>8219</v>
      </c>
    </row>
    <row r="67" spans="12:13" ht="19">
      <c r="L67" s="2">
        <v>7000</v>
      </c>
      <c r="M67" s="2" t="s">
        <v>8219</v>
      </c>
    </row>
    <row r="68" spans="12:13" ht="19">
      <c r="L68" s="2">
        <v>2000</v>
      </c>
      <c r="M68" s="2" t="s">
        <v>8219</v>
      </c>
    </row>
    <row r="69" spans="12:13" ht="19">
      <c r="L69" s="2">
        <v>2000</v>
      </c>
      <c r="M69" s="2" t="s">
        <v>8219</v>
      </c>
    </row>
    <row r="70" spans="12:13" ht="19">
      <c r="L70" s="2">
        <v>600</v>
      </c>
      <c r="M70" s="2" t="s">
        <v>8219</v>
      </c>
    </row>
    <row r="71" spans="12:13" ht="19">
      <c r="L71" s="2">
        <v>10000</v>
      </c>
      <c r="M71" s="2" t="s">
        <v>8219</v>
      </c>
    </row>
    <row r="72" spans="12:13" ht="19">
      <c r="L72" s="2">
        <v>500</v>
      </c>
      <c r="M72" s="2" t="s">
        <v>8219</v>
      </c>
    </row>
    <row r="73" spans="12:13" ht="19">
      <c r="L73" s="2">
        <v>1800</v>
      </c>
      <c r="M73" s="2" t="s">
        <v>8219</v>
      </c>
    </row>
    <row r="74" spans="12:13" ht="19">
      <c r="L74" s="2">
        <v>2200</v>
      </c>
      <c r="M74" s="2" t="s">
        <v>8219</v>
      </c>
    </row>
    <row r="75" spans="12:13" ht="19">
      <c r="L75" s="2">
        <v>900</v>
      </c>
      <c r="M75" s="2" t="s">
        <v>8219</v>
      </c>
    </row>
    <row r="76" spans="12:13" ht="19">
      <c r="L76" s="2">
        <v>500</v>
      </c>
      <c r="M76" s="2" t="s">
        <v>8219</v>
      </c>
    </row>
    <row r="77" spans="12:13" ht="19">
      <c r="L77" s="2">
        <v>3500</v>
      </c>
      <c r="M77" s="2" t="s">
        <v>8219</v>
      </c>
    </row>
    <row r="78" spans="12:13" ht="19">
      <c r="L78" s="2">
        <v>300</v>
      </c>
      <c r="M78" s="2" t="s">
        <v>8219</v>
      </c>
    </row>
    <row r="79" spans="12:13" ht="19">
      <c r="L79" s="2">
        <v>400</v>
      </c>
      <c r="M79" s="2" t="s">
        <v>8219</v>
      </c>
    </row>
    <row r="80" spans="12:13" ht="19">
      <c r="L80" s="2">
        <v>50</v>
      </c>
      <c r="M80" s="2" t="s">
        <v>8219</v>
      </c>
    </row>
    <row r="81" spans="12:13" ht="19">
      <c r="L81" s="2">
        <v>1300</v>
      </c>
      <c r="M81" s="2" t="s">
        <v>8219</v>
      </c>
    </row>
    <row r="82" spans="12:13" ht="19">
      <c r="L82" s="2">
        <v>12000</v>
      </c>
      <c r="M82" s="2" t="s">
        <v>8219</v>
      </c>
    </row>
    <row r="83" spans="12:13" ht="19">
      <c r="L83" s="2">
        <v>750</v>
      </c>
      <c r="M83" s="2" t="s">
        <v>8219</v>
      </c>
    </row>
    <row r="84" spans="12:13" ht="19">
      <c r="L84" s="2">
        <v>4000</v>
      </c>
      <c r="M84" s="2" t="s">
        <v>8219</v>
      </c>
    </row>
    <row r="85" spans="12:13" ht="19">
      <c r="L85" s="2">
        <v>200</v>
      </c>
      <c r="M85" s="2" t="s">
        <v>8219</v>
      </c>
    </row>
    <row r="86" spans="12:13" ht="19">
      <c r="L86" s="2">
        <v>500</v>
      </c>
      <c r="M86" s="2" t="s">
        <v>8219</v>
      </c>
    </row>
    <row r="87" spans="12:13" ht="19">
      <c r="L87" s="2">
        <v>1200</v>
      </c>
      <c r="M87" s="2" t="s">
        <v>8219</v>
      </c>
    </row>
    <row r="88" spans="12:13" ht="19">
      <c r="L88" s="2">
        <v>6000</v>
      </c>
      <c r="M88" s="2" t="s">
        <v>8219</v>
      </c>
    </row>
    <row r="89" spans="12:13" ht="19">
      <c r="L89" s="2">
        <v>2500</v>
      </c>
      <c r="M89" s="2" t="s">
        <v>8219</v>
      </c>
    </row>
    <row r="90" spans="12:13" ht="19">
      <c r="L90" s="2">
        <v>3500</v>
      </c>
      <c r="M90" s="2" t="s">
        <v>8219</v>
      </c>
    </row>
    <row r="91" spans="12:13" ht="19">
      <c r="L91" s="2">
        <v>6000</v>
      </c>
      <c r="M91" s="2" t="s">
        <v>8219</v>
      </c>
    </row>
    <row r="92" spans="12:13" ht="19">
      <c r="L92" s="2">
        <v>500</v>
      </c>
      <c r="M92" s="2" t="s">
        <v>8219</v>
      </c>
    </row>
    <row r="93" spans="12:13" ht="19">
      <c r="L93" s="2">
        <v>3000</v>
      </c>
      <c r="M93" s="2" t="s">
        <v>8219</v>
      </c>
    </row>
    <row r="94" spans="12:13" ht="19">
      <c r="L94" s="2">
        <v>5000</v>
      </c>
      <c r="M94" s="2" t="s">
        <v>8219</v>
      </c>
    </row>
    <row r="95" spans="12:13" ht="19">
      <c r="L95" s="2">
        <v>1000</v>
      </c>
      <c r="M95" s="2" t="s">
        <v>8219</v>
      </c>
    </row>
    <row r="96" spans="12:13" ht="19">
      <c r="L96" s="2">
        <v>250</v>
      </c>
      <c r="M96" s="2" t="s">
        <v>8219</v>
      </c>
    </row>
    <row r="97" spans="12:13" ht="19">
      <c r="L97" s="2">
        <v>350</v>
      </c>
      <c r="M97" s="2" t="s">
        <v>8219</v>
      </c>
    </row>
    <row r="98" spans="12:13" ht="19">
      <c r="L98" s="2">
        <v>1500</v>
      </c>
      <c r="M98" s="2" t="s">
        <v>8219</v>
      </c>
    </row>
    <row r="99" spans="12:13" ht="19">
      <c r="L99" s="2">
        <v>400</v>
      </c>
      <c r="M99" s="2" t="s">
        <v>8219</v>
      </c>
    </row>
    <row r="100" spans="12:13" ht="19">
      <c r="L100" s="2">
        <v>3200</v>
      </c>
      <c r="M100" s="2" t="s">
        <v>8219</v>
      </c>
    </row>
    <row r="101" spans="12:13" ht="19">
      <c r="L101" s="2">
        <v>1500</v>
      </c>
      <c r="M101" s="2" t="s">
        <v>8219</v>
      </c>
    </row>
    <row r="102" spans="12:13" ht="19">
      <c r="L102" s="2">
        <v>5000</v>
      </c>
      <c r="M102" s="2" t="s">
        <v>8219</v>
      </c>
    </row>
    <row r="103" spans="12:13" ht="19">
      <c r="L103" s="2">
        <v>3500</v>
      </c>
      <c r="M103" s="2" t="s">
        <v>8219</v>
      </c>
    </row>
    <row r="104" spans="12:13" ht="19">
      <c r="L104" s="2">
        <v>6000</v>
      </c>
      <c r="M104" s="2" t="s">
        <v>8219</v>
      </c>
    </row>
    <row r="105" spans="12:13" ht="19">
      <c r="L105" s="2">
        <v>1300</v>
      </c>
      <c r="M105" s="2" t="s">
        <v>8219</v>
      </c>
    </row>
    <row r="106" spans="12:13" ht="19">
      <c r="L106" s="2">
        <v>500</v>
      </c>
      <c r="M106" s="2" t="s">
        <v>8219</v>
      </c>
    </row>
    <row r="107" spans="12:13" ht="19">
      <c r="L107" s="2">
        <v>2200</v>
      </c>
      <c r="M107" s="2" t="s">
        <v>8219</v>
      </c>
    </row>
    <row r="108" spans="12:13" ht="19">
      <c r="L108" s="2">
        <v>5000</v>
      </c>
      <c r="M108" s="2" t="s">
        <v>8219</v>
      </c>
    </row>
    <row r="109" spans="12:13" ht="19">
      <c r="L109" s="2">
        <v>7500</v>
      </c>
      <c r="M109" s="2" t="s">
        <v>8219</v>
      </c>
    </row>
    <row r="110" spans="12:13" ht="19">
      <c r="L110" s="2">
        <v>1500</v>
      </c>
      <c r="M110" s="2" t="s">
        <v>8219</v>
      </c>
    </row>
    <row r="111" spans="12:13" ht="19">
      <c r="L111" s="2">
        <v>1000</v>
      </c>
      <c r="M111" s="2" t="s">
        <v>8219</v>
      </c>
    </row>
    <row r="112" spans="12:13" ht="19">
      <c r="L112" s="2">
        <v>1300</v>
      </c>
      <c r="M112" s="2" t="s">
        <v>8219</v>
      </c>
    </row>
    <row r="113" spans="12:13" ht="19">
      <c r="L113" s="2">
        <v>3500</v>
      </c>
      <c r="M113" s="2" t="s">
        <v>8219</v>
      </c>
    </row>
    <row r="114" spans="12:13" ht="19">
      <c r="L114" s="2">
        <v>5000</v>
      </c>
      <c r="M114" s="2" t="s">
        <v>8219</v>
      </c>
    </row>
    <row r="115" spans="12:13" ht="19">
      <c r="L115" s="2">
        <v>5000</v>
      </c>
      <c r="M115" s="2" t="s">
        <v>8219</v>
      </c>
    </row>
    <row r="116" spans="12:13" ht="19">
      <c r="L116" s="2">
        <v>3000</v>
      </c>
      <c r="M116" s="2" t="s">
        <v>8219</v>
      </c>
    </row>
    <row r="117" spans="12:13" ht="19">
      <c r="L117" s="2">
        <v>450</v>
      </c>
      <c r="M117" s="2" t="s">
        <v>8219</v>
      </c>
    </row>
    <row r="118" spans="12:13" ht="19">
      <c r="L118" s="2">
        <v>3500</v>
      </c>
      <c r="M118" s="2" t="s">
        <v>8219</v>
      </c>
    </row>
    <row r="119" spans="12:13" ht="19">
      <c r="L119" s="2">
        <v>4500</v>
      </c>
      <c r="M119" s="2" t="s">
        <v>8219</v>
      </c>
    </row>
    <row r="120" spans="12:13" ht="19">
      <c r="L120" s="2">
        <v>5000</v>
      </c>
      <c r="M120" s="2" t="s">
        <v>8219</v>
      </c>
    </row>
    <row r="121" spans="12:13" ht="19">
      <c r="L121" s="2">
        <v>3250</v>
      </c>
      <c r="M121" s="2" t="s">
        <v>8219</v>
      </c>
    </row>
    <row r="122" spans="12:13" ht="19">
      <c r="L122" s="2">
        <v>70000</v>
      </c>
      <c r="M122" s="2" t="s">
        <v>8220</v>
      </c>
    </row>
    <row r="123" spans="12:13" ht="19">
      <c r="L123" s="2">
        <v>3000</v>
      </c>
      <c r="M123" s="2" t="s">
        <v>8220</v>
      </c>
    </row>
    <row r="124" spans="12:13" ht="19">
      <c r="L124" s="2">
        <v>100000000</v>
      </c>
      <c r="M124" s="2" t="s">
        <v>8220</v>
      </c>
    </row>
    <row r="125" spans="12:13" ht="19">
      <c r="L125" s="2">
        <v>55000</v>
      </c>
      <c r="M125" s="2" t="s">
        <v>8220</v>
      </c>
    </row>
    <row r="126" spans="12:13" ht="19">
      <c r="L126" s="2">
        <v>4000</v>
      </c>
      <c r="M126" s="2" t="s">
        <v>8220</v>
      </c>
    </row>
    <row r="127" spans="12:13" ht="19">
      <c r="L127" s="2">
        <v>500</v>
      </c>
      <c r="M127" s="2" t="s">
        <v>8220</v>
      </c>
    </row>
    <row r="128" spans="12:13" ht="19">
      <c r="L128" s="2">
        <v>25000</v>
      </c>
      <c r="M128" s="2" t="s">
        <v>8220</v>
      </c>
    </row>
    <row r="129" spans="12:13" ht="19">
      <c r="L129" s="2">
        <v>8000</v>
      </c>
      <c r="M129" s="2" t="s">
        <v>8220</v>
      </c>
    </row>
    <row r="130" spans="12:13" ht="19">
      <c r="L130" s="2">
        <v>100000</v>
      </c>
      <c r="M130" s="2" t="s">
        <v>8220</v>
      </c>
    </row>
    <row r="131" spans="12:13" ht="19">
      <c r="L131" s="2">
        <v>20000</v>
      </c>
      <c r="M131" s="2" t="s">
        <v>8220</v>
      </c>
    </row>
    <row r="132" spans="12:13" ht="19">
      <c r="L132" s="2">
        <v>600</v>
      </c>
      <c r="M132" s="2" t="s">
        <v>8220</v>
      </c>
    </row>
    <row r="133" spans="12:13" ht="19">
      <c r="L133" s="2">
        <v>1200</v>
      </c>
      <c r="M133" s="2" t="s">
        <v>8220</v>
      </c>
    </row>
    <row r="134" spans="12:13" ht="19">
      <c r="L134" s="2">
        <v>80000</v>
      </c>
      <c r="M134" s="2" t="s">
        <v>8220</v>
      </c>
    </row>
    <row r="135" spans="12:13" ht="19">
      <c r="L135" s="2">
        <v>71764</v>
      </c>
      <c r="M135" s="2" t="s">
        <v>8220</v>
      </c>
    </row>
    <row r="136" spans="12:13" ht="19">
      <c r="L136" s="2">
        <v>5000</v>
      </c>
      <c r="M136" s="2" t="s">
        <v>8220</v>
      </c>
    </row>
    <row r="137" spans="12:13" ht="19">
      <c r="L137" s="2">
        <v>3000</v>
      </c>
      <c r="M137" s="2" t="s">
        <v>8220</v>
      </c>
    </row>
    <row r="138" spans="12:13" ht="19">
      <c r="L138" s="2">
        <v>3000</v>
      </c>
      <c r="M138" s="2" t="s">
        <v>8220</v>
      </c>
    </row>
    <row r="139" spans="12:13" ht="19">
      <c r="L139" s="2">
        <v>55000</v>
      </c>
      <c r="M139" s="2" t="s">
        <v>8220</v>
      </c>
    </row>
    <row r="140" spans="12:13" ht="19">
      <c r="L140" s="2">
        <v>150000</v>
      </c>
      <c r="M140" s="2" t="s">
        <v>8220</v>
      </c>
    </row>
    <row r="141" spans="12:13" ht="19">
      <c r="L141" s="2">
        <v>500</v>
      </c>
      <c r="M141" s="2" t="s">
        <v>8220</v>
      </c>
    </row>
    <row r="142" spans="12:13" ht="19">
      <c r="L142" s="2">
        <v>200000</v>
      </c>
      <c r="M142" s="2" t="s">
        <v>8220</v>
      </c>
    </row>
    <row r="143" spans="12:13" ht="19">
      <c r="L143" s="2">
        <v>12000</v>
      </c>
      <c r="M143" s="2" t="s">
        <v>8220</v>
      </c>
    </row>
    <row r="144" spans="12:13" ht="19">
      <c r="L144" s="2">
        <v>3000</v>
      </c>
      <c r="M144" s="2" t="s">
        <v>8220</v>
      </c>
    </row>
    <row r="145" spans="12:13" ht="19">
      <c r="L145" s="2">
        <v>5500</v>
      </c>
      <c r="M145" s="2" t="s">
        <v>8220</v>
      </c>
    </row>
    <row r="146" spans="12:13" ht="19">
      <c r="L146" s="2">
        <v>7500</v>
      </c>
      <c r="M146" s="2" t="s">
        <v>8220</v>
      </c>
    </row>
    <row r="147" spans="12:13" ht="19">
      <c r="L147" s="2">
        <v>4500</v>
      </c>
      <c r="M147" s="2" t="s">
        <v>8220</v>
      </c>
    </row>
    <row r="148" spans="12:13" ht="19">
      <c r="L148" s="2">
        <v>20000</v>
      </c>
      <c r="M148" s="2" t="s">
        <v>8220</v>
      </c>
    </row>
    <row r="149" spans="12:13" ht="19">
      <c r="L149" s="2">
        <v>7000</v>
      </c>
      <c r="M149" s="2" t="s">
        <v>8220</v>
      </c>
    </row>
    <row r="150" spans="12:13" ht="19">
      <c r="L150" s="2">
        <v>50000</v>
      </c>
      <c r="M150" s="2" t="s">
        <v>8220</v>
      </c>
    </row>
    <row r="151" spans="12:13" ht="19">
      <c r="L151" s="2">
        <v>10000</v>
      </c>
      <c r="M151" s="2" t="s">
        <v>8220</v>
      </c>
    </row>
    <row r="152" spans="12:13" ht="19">
      <c r="L152" s="2">
        <v>130000</v>
      </c>
      <c r="M152" s="2" t="s">
        <v>8220</v>
      </c>
    </row>
    <row r="153" spans="12:13" ht="19">
      <c r="L153" s="2">
        <v>250000</v>
      </c>
      <c r="M153" s="2" t="s">
        <v>8220</v>
      </c>
    </row>
    <row r="154" spans="12:13" ht="19">
      <c r="L154" s="2">
        <v>380000</v>
      </c>
      <c r="M154" s="2" t="s">
        <v>8220</v>
      </c>
    </row>
    <row r="155" spans="12:13" ht="19">
      <c r="L155" s="2">
        <v>50000</v>
      </c>
      <c r="M155" s="2" t="s">
        <v>8220</v>
      </c>
    </row>
    <row r="156" spans="12:13" ht="19">
      <c r="L156" s="2">
        <v>1500</v>
      </c>
      <c r="M156" s="2" t="s">
        <v>8220</v>
      </c>
    </row>
    <row r="157" spans="12:13" ht="19">
      <c r="L157" s="2">
        <v>1350000</v>
      </c>
      <c r="M157" s="2" t="s">
        <v>8220</v>
      </c>
    </row>
    <row r="158" spans="12:13" ht="19">
      <c r="L158" s="2">
        <v>35000</v>
      </c>
      <c r="M158" s="2" t="s">
        <v>8220</v>
      </c>
    </row>
    <row r="159" spans="12:13" ht="19">
      <c r="L159" s="2">
        <v>2995</v>
      </c>
      <c r="M159" s="2" t="s">
        <v>8220</v>
      </c>
    </row>
    <row r="160" spans="12:13" ht="19">
      <c r="L160" s="2">
        <v>5000</v>
      </c>
      <c r="M160" s="2" t="s">
        <v>8220</v>
      </c>
    </row>
    <row r="161" spans="12:13" ht="19">
      <c r="L161" s="2">
        <v>500000</v>
      </c>
      <c r="M161" s="2" t="s">
        <v>8220</v>
      </c>
    </row>
    <row r="162" spans="12:13" ht="19">
      <c r="L162" s="2">
        <v>5000</v>
      </c>
      <c r="M162" s="2" t="s">
        <v>8221</v>
      </c>
    </row>
    <row r="163" spans="12:13" ht="19">
      <c r="L163" s="2">
        <v>50000</v>
      </c>
      <c r="M163" s="2" t="s">
        <v>8221</v>
      </c>
    </row>
    <row r="164" spans="12:13" ht="19">
      <c r="L164" s="2">
        <v>2800</v>
      </c>
      <c r="M164" s="2" t="s">
        <v>8221</v>
      </c>
    </row>
    <row r="165" spans="12:13" ht="19">
      <c r="L165" s="2">
        <v>2000000</v>
      </c>
      <c r="M165" s="2" t="s">
        <v>8221</v>
      </c>
    </row>
    <row r="166" spans="12:13" ht="19">
      <c r="L166" s="2">
        <v>120000</v>
      </c>
      <c r="M166" s="2" t="s">
        <v>8221</v>
      </c>
    </row>
    <row r="167" spans="12:13" ht="19">
      <c r="L167" s="2">
        <v>17000</v>
      </c>
      <c r="M167" s="2" t="s">
        <v>8221</v>
      </c>
    </row>
    <row r="168" spans="12:13" ht="19">
      <c r="L168" s="2">
        <v>5000</v>
      </c>
      <c r="M168" s="2" t="s">
        <v>8221</v>
      </c>
    </row>
    <row r="169" spans="12:13" ht="19">
      <c r="L169" s="2">
        <v>110000</v>
      </c>
      <c r="M169" s="2" t="s">
        <v>8221</v>
      </c>
    </row>
    <row r="170" spans="12:13" ht="19">
      <c r="L170" s="2">
        <v>8000</v>
      </c>
      <c r="M170" s="2" t="s">
        <v>8221</v>
      </c>
    </row>
    <row r="171" spans="12:13" ht="19">
      <c r="L171" s="2">
        <v>2500</v>
      </c>
      <c r="M171" s="2" t="s">
        <v>8221</v>
      </c>
    </row>
    <row r="172" spans="12:13" ht="19">
      <c r="L172" s="2">
        <v>10000</v>
      </c>
      <c r="M172" s="2" t="s">
        <v>8221</v>
      </c>
    </row>
    <row r="173" spans="12:13" ht="19">
      <c r="L173" s="2">
        <v>50000</v>
      </c>
      <c r="M173" s="2" t="s">
        <v>8221</v>
      </c>
    </row>
    <row r="174" spans="12:13" ht="19">
      <c r="L174" s="2">
        <v>95000</v>
      </c>
      <c r="M174" s="2" t="s">
        <v>8221</v>
      </c>
    </row>
    <row r="175" spans="12:13" ht="19">
      <c r="L175" s="2">
        <v>1110</v>
      </c>
      <c r="M175" s="2" t="s">
        <v>8221</v>
      </c>
    </row>
    <row r="176" spans="12:13" ht="19">
      <c r="L176" s="2">
        <v>6000</v>
      </c>
      <c r="M176" s="2" t="s">
        <v>8221</v>
      </c>
    </row>
    <row r="177" spans="12:13" ht="19">
      <c r="L177" s="2">
        <v>20000</v>
      </c>
      <c r="M177" s="2" t="s">
        <v>8221</v>
      </c>
    </row>
    <row r="178" spans="12:13" ht="19">
      <c r="L178" s="2">
        <v>1500</v>
      </c>
      <c r="M178" s="2" t="s">
        <v>8221</v>
      </c>
    </row>
    <row r="179" spans="12:13" ht="19">
      <c r="L179" s="2">
        <v>450</v>
      </c>
      <c r="M179" s="2" t="s">
        <v>8221</v>
      </c>
    </row>
    <row r="180" spans="12:13" ht="19">
      <c r="L180" s="2">
        <v>500000</v>
      </c>
      <c r="M180" s="2" t="s">
        <v>8221</v>
      </c>
    </row>
    <row r="181" spans="12:13" ht="19">
      <c r="L181" s="2">
        <v>1000</v>
      </c>
      <c r="M181" s="2" t="s">
        <v>8221</v>
      </c>
    </row>
    <row r="182" spans="12:13" ht="19">
      <c r="L182" s="2">
        <v>1200</v>
      </c>
      <c r="M182" s="2" t="s">
        <v>8221</v>
      </c>
    </row>
    <row r="183" spans="12:13" ht="19">
      <c r="L183" s="2">
        <v>3423</v>
      </c>
      <c r="M183" s="2" t="s">
        <v>8221</v>
      </c>
    </row>
    <row r="184" spans="12:13" ht="19">
      <c r="L184" s="2">
        <v>1000</v>
      </c>
      <c r="M184" s="2" t="s">
        <v>8221</v>
      </c>
    </row>
    <row r="185" spans="12:13" ht="19">
      <c r="L185" s="2">
        <v>12500</v>
      </c>
      <c r="M185" s="2" t="s">
        <v>8221</v>
      </c>
    </row>
    <row r="186" spans="12:13" ht="19">
      <c r="L186" s="2">
        <v>1500</v>
      </c>
      <c r="M186" s="2" t="s">
        <v>8221</v>
      </c>
    </row>
    <row r="187" spans="12:13" ht="19">
      <c r="L187" s="2">
        <v>40000</v>
      </c>
      <c r="M187" s="2" t="s">
        <v>8221</v>
      </c>
    </row>
    <row r="188" spans="12:13" ht="19">
      <c r="L188" s="2">
        <v>5000</v>
      </c>
      <c r="M188" s="2" t="s">
        <v>8221</v>
      </c>
    </row>
    <row r="189" spans="12:13" ht="19">
      <c r="L189" s="2">
        <v>5000</v>
      </c>
      <c r="M189" s="2" t="s">
        <v>8221</v>
      </c>
    </row>
    <row r="190" spans="12:13" ht="19">
      <c r="L190" s="2">
        <v>1500</v>
      </c>
      <c r="M190" s="2" t="s">
        <v>8221</v>
      </c>
    </row>
    <row r="191" spans="12:13" ht="19">
      <c r="L191" s="2">
        <v>500000</v>
      </c>
      <c r="M191" s="2" t="s">
        <v>8221</v>
      </c>
    </row>
    <row r="192" spans="12:13" ht="19">
      <c r="L192" s="2">
        <v>12000</v>
      </c>
      <c r="M192" s="2" t="s">
        <v>8221</v>
      </c>
    </row>
    <row r="193" spans="12:13" ht="19">
      <c r="L193" s="2">
        <v>5000</v>
      </c>
      <c r="M193" s="2" t="s">
        <v>8221</v>
      </c>
    </row>
    <row r="194" spans="12:13" ht="19">
      <c r="L194" s="2">
        <v>1000000</v>
      </c>
      <c r="M194" s="2" t="s">
        <v>8221</v>
      </c>
    </row>
    <row r="195" spans="12:13" ht="19">
      <c r="L195" s="2">
        <v>1000</v>
      </c>
      <c r="M195" s="2" t="s">
        <v>8221</v>
      </c>
    </row>
    <row r="196" spans="12:13" ht="19">
      <c r="L196" s="2">
        <v>2500</v>
      </c>
      <c r="M196" s="2" t="s">
        <v>8221</v>
      </c>
    </row>
    <row r="197" spans="12:13" ht="19">
      <c r="L197" s="2">
        <v>2000000</v>
      </c>
      <c r="M197" s="2" t="s">
        <v>8221</v>
      </c>
    </row>
    <row r="198" spans="12:13" ht="19">
      <c r="L198" s="2">
        <v>3500</v>
      </c>
      <c r="M198" s="2" t="s">
        <v>8221</v>
      </c>
    </row>
    <row r="199" spans="12:13" ht="19">
      <c r="L199" s="2">
        <v>2500</v>
      </c>
      <c r="M199" s="2" t="s">
        <v>8221</v>
      </c>
    </row>
    <row r="200" spans="12:13" ht="19">
      <c r="L200" s="2">
        <v>25000</v>
      </c>
      <c r="M200" s="2" t="s">
        <v>8221</v>
      </c>
    </row>
    <row r="201" spans="12:13" ht="19">
      <c r="L201" s="2">
        <v>10000</v>
      </c>
      <c r="M201" s="2" t="s">
        <v>8221</v>
      </c>
    </row>
    <row r="202" spans="12:13" ht="19">
      <c r="L202" s="2">
        <v>6000</v>
      </c>
      <c r="M202" s="2" t="s">
        <v>8221</v>
      </c>
    </row>
    <row r="203" spans="12:13" ht="19">
      <c r="L203" s="2">
        <v>650</v>
      </c>
      <c r="M203" s="2" t="s">
        <v>8221</v>
      </c>
    </row>
    <row r="204" spans="12:13" ht="19">
      <c r="L204" s="2">
        <v>6000</v>
      </c>
      <c r="M204" s="2" t="s">
        <v>8221</v>
      </c>
    </row>
    <row r="205" spans="12:13" ht="19">
      <c r="L205" s="2">
        <v>2500</v>
      </c>
      <c r="M205" s="2" t="s">
        <v>8221</v>
      </c>
    </row>
    <row r="206" spans="12:13" ht="19">
      <c r="L206" s="2">
        <v>300000</v>
      </c>
      <c r="M206" s="2" t="s">
        <v>8221</v>
      </c>
    </row>
    <row r="207" spans="12:13" ht="19">
      <c r="L207" s="2">
        <v>8000</v>
      </c>
      <c r="M207" s="2" t="s">
        <v>8221</v>
      </c>
    </row>
    <row r="208" spans="12:13" ht="19">
      <c r="L208" s="2">
        <v>12700</v>
      </c>
      <c r="M208" s="2" t="s">
        <v>8221</v>
      </c>
    </row>
    <row r="209" spans="12:13" ht="19">
      <c r="L209" s="2">
        <v>14000</v>
      </c>
      <c r="M209" s="2" t="s">
        <v>8221</v>
      </c>
    </row>
    <row r="210" spans="12:13" ht="19">
      <c r="L210" s="2">
        <v>50000</v>
      </c>
      <c r="M210" s="2" t="s">
        <v>8221</v>
      </c>
    </row>
    <row r="211" spans="12:13" ht="19">
      <c r="L211" s="2">
        <v>25000</v>
      </c>
      <c r="M211" s="2" t="s">
        <v>8221</v>
      </c>
    </row>
    <row r="212" spans="12:13" ht="19">
      <c r="L212" s="2">
        <v>12000</v>
      </c>
      <c r="M212" s="2" t="s">
        <v>8221</v>
      </c>
    </row>
    <row r="213" spans="12:13" ht="19">
      <c r="L213" s="2">
        <v>5000</v>
      </c>
      <c r="M213" s="2" t="s">
        <v>8221</v>
      </c>
    </row>
    <row r="214" spans="12:13" ht="19">
      <c r="L214" s="2">
        <v>6300</v>
      </c>
      <c r="M214" s="2" t="s">
        <v>8221</v>
      </c>
    </row>
    <row r="215" spans="12:13" ht="19">
      <c r="L215" s="2">
        <v>50000</v>
      </c>
      <c r="M215" s="2" t="s">
        <v>8221</v>
      </c>
    </row>
    <row r="216" spans="12:13" ht="19">
      <c r="L216" s="2">
        <v>12500</v>
      </c>
      <c r="M216" s="2" t="s">
        <v>8221</v>
      </c>
    </row>
    <row r="217" spans="12:13" ht="19">
      <c r="L217" s="2">
        <v>4400</v>
      </c>
      <c r="M217" s="2" t="s">
        <v>8221</v>
      </c>
    </row>
    <row r="218" spans="12:13" ht="19">
      <c r="L218" s="2">
        <v>50000</v>
      </c>
      <c r="M218" s="2" t="s">
        <v>8221</v>
      </c>
    </row>
    <row r="219" spans="12:13" ht="19">
      <c r="L219" s="2">
        <v>100000</v>
      </c>
      <c r="M219" s="2" t="s">
        <v>8221</v>
      </c>
    </row>
    <row r="220" spans="12:13" ht="19">
      <c r="L220" s="2">
        <v>5000</v>
      </c>
      <c r="M220" s="2" t="s">
        <v>8221</v>
      </c>
    </row>
    <row r="221" spans="12:13" ht="19">
      <c r="L221" s="2">
        <v>50000</v>
      </c>
      <c r="M221" s="2" t="s">
        <v>8221</v>
      </c>
    </row>
    <row r="222" spans="12:13" ht="19">
      <c r="L222" s="2">
        <v>50000</v>
      </c>
      <c r="M222" s="2" t="s">
        <v>8221</v>
      </c>
    </row>
    <row r="223" spans="12:13" ht="19">
      <c r="L223" s="2">
        <v>50000</v>
      </c>
      <c r="M223" s="2" t="s">
        <v>8221</v>
      </c>
    </row>
    <row r="224" spans="12:13" ht="19">
      <c r="L224" s="2">
        <v>1000</v>
      </c>
      <c r="M224" s="2" t="s">
        <v>8221</v>
      </c>
    </row>
    <row r="225" spans="12:13" ht="19">
      <c r="L225" s="2">
        <v>1500000</v>
      </c>
      <c r="M225" s="2" t="s">
        <v>8221</v>
      </c>
    </row>
    <row r="226" spans="12:13" ht="19">
      <c r="L226" s="2">
        <v>6000000</v>
      </c>
      <c r="M226" s="2" t="s">
        <v>8221</v>
      </c>
    </row>
    <row r="227" spans="12:13" ht="19">
      <c r="L227" s="2">
        <v>200</v>
      </c>
      <c r="M227" s="2" t="s">
        <v>8221</v>
      </c>
    </row>
    <row r="228" spans="12:13" ht="19">
      <c r="L228" s="2">
        <v>29000</v>
      </c>
      <c r="M228" s="2" t="s">
        <v>8221</v>
      </c>
    </row>
    <row r="229" spans="12:13" ht="19">
      <c r="L229" s="2">
        <v>28000</v>
      </c>
      <c r="M229" s="2" t="s">
        <v>8221</v>
      </c>
    </row>
    <row r="230" spans="12:13" ht="19">
      <c r="L230" s="2">
        <v>8000</v>
      </c>
      <c r="M230" s="2" t="s">
        <v>8221</v>
      </c>
    </row>
    <row r="231" spans="12:13" ht="19">
      <c r="L231" s="2">
        <v>3000</v>
      </c>
      <c r="M231" s="2" t="s">
        <v>8221</v>
      </c>
    </row>
    <row r="232" spans="12:13" ht="19">
      <c r="L232" s="2">
        <v>15000</v>
      </c>
      <c r="M232" s="2" t="s">
        <v>8221</v>
      </c>
    </row>
    <row r="233" spans="12:13" ht="19">
      <c r="L233" s="2">
        <v>1500000</v>
      </c>
      <c r="M233" s="2" t="s">
        <v>8221</v>
      </c>
    </row>
    <row r="234" spans="12:13" ht="19">
      <c r="L234" s="2">
        <v>4000</v>
      </c>
      <c r="M234" s="2" t="s">
        <v>8221</v>
      </c>
    </row>
    <row r="235" spans="12:13" ht="19">
      <c r="L235" s="2">
        <v>350000</v>
      </c>
      <c r="M235" s="2" t="s">
        <v>8221</v>
      </c>
    </row>
    <row r="236" spans="12:13" ht="19">
      <c r="L236" s="2">
        <v>1000</v>
      </c>
      <c r="M236" s="2" t="s">
        <v>8221</v>
      </c>
    </row>
    <row r="237" spans="12:13" ht="19">
      <c r="L237" s="2">
        <v>10000</v>
      </c>
      <c r="M237" s="2" t="s">
        <v>8221</v>
      </c>
    </row>
    <row r="238" spans="12:13" ht="19">
      <c r="L238" s="2">
        <v>150000</v>
      </c>
      <c r="M238" s="2" t="s">
        <v>8221</v>
      </c>
    </row>
    <row r="239" spans="12:13" ht="19">
      <c r="L239" s="2">
        <v>15000</v>
      </c>
      <c r="M239" s="2" t="s">
        <v>8221</v>
      </c>
    </row>
    <row r="240" spans="12:13" ht="19">
      <c r="L240" s="2">
        <v>26000</v>
      </c>
      <c r="M240" s="2" t="s">
        <v>8221</v>
      </c>
    </row>
    <row r="241" spans="12:13" ht="19">
      <c r="L241" s="2">
        <v>1000</v>
      </c>
      <c r="M241" s="2" t="s">
        <v>8221</v>
      </c>
    </row>
    <row r="242" spans="12:13" ht="19">
      <c r="L242" s="2">
        <v>15000</v>
      </c>
      <c r="M242" s="2" t="s">
        <v>8219</v>
      </c>
    </row>
    <row r="243" spans="12:13" ht="19">
      <c r="L243" s="2">
        <v>36400</v>
      </c>
      <c r="M243" s="2" t="s">
        <v>8219</v>
      </c>
    </row>
    <row r="244" spans="12:13" ht="19">
      <c r="L244" s="2">
        <v>13000</v>
      </c>
      <c r="M244" s="2" t="s">
        <v>8219</v>
      </c>
    </row>
    <row r="245" spans="12:13" ht="19">
      <c r="L245" s="2">
        <v>25000</v>
      </c>
      <c r="M245" s="2" t="s">
        <v>8219</v>
      </c>
    </row>
    <row r="246" spans="12:13" ht="19">
      <c r="L246" s="2">
        <v>3500</v>
      </c>
      <c r="M246" s="2" t="s">
        <v>8219</v>
      </c>
    </row>
    <row r="247" spans="12:13" ht="19">
      <c r="L247" s="2">
        <v>5000</v>
      </c>
      <c r="M247" s="2" t="s">
        <v>8219</v>
      </c>
    </row>
    <row r="248" spans="12:13" ht="19">
      <c r="L248" s="2">
        <v>5000</v>
      </c>
      <c r="M248" s="2" t="s">
        <v>8219</v>
      </c>
    </row>
    <row r="249" spans="12:13" ht="19">
      <c r="L249" s="2">
        <v>5000</v>
      </c>
      <c r="M249" s="2" t="s">
        <v>8219</v>
      </c>
    </row>
    <row r="250" spans="12:13" ht="19">
      <c r="L250" s="2">
        <v>85000</v>
      </c>
      <c r="M250" s="2" t="s">
        <v>8219</v>
      </c>
    </row>
    <row r="251" spans="12:13" ht="19">
      <c r="L251" s="2">
        <v>10000</v>
      </c>
      <c r="M251" s="2" t="s">
        <v>8219</v>
      </c>
    </row>
    <row r="252" spans="12:13" ht="19">
      <c r="L252" s="2">
        <v>30000</v>
      </c>
      <c r="M252" s="2" t="s">
        <v>8219</v>
      </c>
    </row>
    <row r="253" spans="12:13" ht="19">
      <c r="L253" s="2">
        <v>3500</v>
      </c>
      <c r="M253" s="2" t="s">
        <v>8219</v>
      </c>
    </row>
    <row r="254" spans="12:13" ht="19">
      <c r="L254" s="2">
        <v>5000</v>
      </c>
      <c r="M254" s="2" t="s">
        <v>8219</v>
      </c>
    </row>
    <row r="255" spans="12:13" ht="19">
      <c r="L255" s="2">
        <v>1500</v>
      </c>
      <c r="M255" s="2" t="s">
        <v>8219</v>
      </c>
    </row>
    <row r="256" spans="12:13" ht="19">
      <c r="L256" s="2">
        <v>24000</v>
      </c>
      <c r="M256" s="2" t="s">
        <v>8219</v>
      </c>
    </row>
    <row r="257" spans="12:13" ht="19">
      <c r="L257" s="2">
        <v>8000</v>
      </c>
      <c r="M257" s="2" t="s">
        <v>8219</v>
      </c>
    </row>
    <row r="258" spans="12:13" ht="19">
      <c r="L258" s="2">
        <v>13000</v>
      </c>
      <c r="M258" s="2" t="s">
        <v>8219</v>
      </c>
    </row>
    <row r="259" spans="12:13" ht="19">
      <c r="L259" s="2">
        <v>35000</v>
      </c>
      <c r="M259" s="2" t="s">
        <v>8219</v>
      </c>
    </row>
    <row r="260" spans="12:13" ht="19">
      <c r="L260" s="2">
        <v>30000</v>
      </c>
      <c r="M260" s="2" t="s">
        <v>8219</v>
      </c>
    </row>
    <row r="261" spans="12:13" ht="19">
      <c r="L261" s="2">
        <v>75000</v>
      </c>
      <c r="M261" s="2" t="s">
        <v>8219</v>
      </c>
    </row>
    <row r="262" spans="12:13" ht="19">
      <c r="L262" s="2">
        <v>10000</v>
      </c>
      <c r="M262" s="2" t="s">
        <v>8219</v>
      </c>
    </row>
    <row r="263" spans="12:13" ht="19">
      <c r="L263" s="2">
        <v>20000</v>
      </c>
      <c r="M263" s="2" t="s">
        <v>8219</v>
      </c>
    </row>
    <row r="264" spans="12:13" ht="19">
      <c r="L264" s="2">
        <v>2500</v>
      </c>
      <c r="M264" s="2" t="s">
        <v>8219</v>
      </c>
    </row>
    <row r="265" spans="12:13" ht="19">
      <c r="L265" s="2">
        <v>25000</v>
      </c>
      <c r="M265" s="2" t="s">
        <v>8219</v>
      </c>
    </row>
    <row r="266" spans="12:13" ht="19">
      <c r="L266" s="2">
        <v>5000</v>
      </c>
      <c r="M266" s="2" t="s">
        <v>8219</v>
      </c>
    </row>
    <row r="267" spans="12:13" ht="19">
      <c r="L267" s="2">
        <v>5000</v>
      </c>
      <c r="M267" s="2" t="s">
        <v>8219</v>
      </c>
    </row>
    <row r="268" spans="12:13" ht="19">
      <c r="L268" s="2">
        <v>1000</v>
      </c>
      <c r="M268" s="2" t="s">
        <v>8219</v>
      </c>
    </row>
    <row r="269" spans="12:13" ht="19">
      <c r="L269" s="2">
        <v>9850</v>
      </c>
      <c r="M269" s="2" t="s">
        <v>8219</v>
      </c>
    </row>
    <row r="270" spans="12:13" ht="19">
      <c r="L270" s="2">
        <v>5000</v>
      </c>
      <c r="M270" s="2" t="s">
        <v>8219</v>
      </c>
    </row>
    <row r="271" spans="12:13" ht="19">
      <c r="L271" s="2">
        <v>100000</v>
      </c>
      <c r="M271" s="2" t="s">
        <v>8219</v>
      </c>
    </row>
    <row r="272" spans="12:13" ht="19">
      <c r="L272" s="2">
        <v>2300</v>
      </c>
      <c r="M272" s="2" t="s">
        <v>8219</v>
      </c>
    </row>
    <row r="273" spans="12:13" ht="19">
      <c r="L273" s="2">
        <v>30000</v>
      </c>
      <c r="M273" s="2" t="s">
        <v>8219</v>
      </c>
    </row>
    <row r="274" spans="12:13" ht="19">
      <c r="L274" s="2">
        <v>3000</v>
      </c>
      <c r="M274" s="2" t="s">
        <v>8219</v>
      </c>
    </row>
    <row r="275" spans="12:13" ht="19">
      <c r="L275" s="2">
        <v>5000</v>
      </c>
      <c r="M275" s="2" t="s">
        <v>8219</v>
      </c>
    </row>
    <row r="276" spans="12:13" ht="19">
      <c r="L276" s="2">
        <v>4000</v>
      </c>
      <c r="M276" s="2" t="s">
        <v>8219</v>
      </c>
    </row>
    <row r="277" spans="12:13" ht="19">
      <c r="L277" s="2">
        <v>20000</v>
      </c>
      <c r="M277" s="2" t="s">
        <v>8219</v>
      </c>
    </row>
    <row r="278" spans="12:13" ht="19">
      <c r="L278" s="2">
        <v>4000</v>
      </c>
      <c r="M278" s="2" t="s">
        <v>8219</v>
      </c>
    </row>
    <row r="279" spans="12:13" ht="19">
      <c r="L279" s="2">
        <v>65000</v>
      </c>
      <c r="M279" s="2" t="s">
        <v>8219</v>
      </c>
    </row>
    <row r="280" spans="12:13" ht="19">
      <c r="L280" s="2">
        <v>27000</v>
      </c>
      <c r="M280" s="2" t="s">
        <v>8219</v>
      </c>
    </row>
    <row r="281" spans="12:13" ht="19">
      <c r="L281" s="2">
        <v>17000</v>
      </c>
      <c r="M281" s="2" t="s">
        <v>8219</v>
      </c>
    </row>
    <row r="282" spans="12:13" ht="19">
      <c r="L282" s="2">
        <v>75000</v>
      </c>
      <c r="M282" s="2" t="s">
        <v>8219</v>
      </c>
    </row>
    <row r="283" spans="12:13" ht="19">
      <c r="L283" s="2">
        <v>5500</v>
      </c>
      <c r="M283" s="2" t="s">
        <v>8219</v>
      </c>
    </row>
    <row r="284" spans="12:13" ht="19">
      <c r="L284" s="2">
        <v>45000</v>
      </c>
      <c r="M284" s="2" t="s">
        <v>8219</v>
      </c>
    </row>
    <row r="285" spans="12:13" ht="19">
      <c r="L285" s="2">
        <v>18000</v>
      </c>
      <c r="M285" s="2" t="s">
        <v>8219</v>
      </c>
    </row>
    <row r="286" spans="12:13" ht="19">
      <c r="L286" s="2">
        <v>40000</v>
      </c>
      <c r="M286" s="2" t="s">
        <v>8219</v>
      </c>
    </row>
    <row r="287" spans="12:13" ht="19">
      <c r="L287" s="2">
        <v>14000</v>
      </c>
      <c r="M287" s="2" t="s">
        <v>8219</v>
      </c>
    </row>
    <row r="288" spans="12:13" ht="19">
      <c r="L288" s="2">
        <v>15000</v>
      </c>
      <c r="M288" s="2" t="s">
        <v>8219</v>
      </c>
    </row>
    <row r="289" spans="12:13" ht="19">
      <c r="L289" s="2">
        <v>15000</v>
      </c>
      <c r="M289" s="2" t="s">
        <v>8219</v>
      </c>
    </row>
    <row r="290" spans="12:13" ht="19">
      <c r="L290" s="2">
        <v>50000</v>
      </c>
      <c r="M290" s="2" t="s">
        <v>8219</v>
      </c>
    </row>
    <row r="291" spans="12:13" ht="19">
      <c r="L291" s="2">
        <v>15000</v>
      </c>
      <c r="M291" s="2" t="s">
        <v>8219</v>
      </c>
    </row>
    <row r="292" spans="12:13" ht="19">
      <c r="L292" s="2">
        <v>4500</v>
      </c>
      <c r="M292" s="2" t="s">
        <v>8219</v>
      </c>
    </row>
    <row r="293" spans="12:13" ht="19">
      <c r="L293" s="2">
        <v>5000</v>
      </c>
      <c r="M293" s="2" t="s">
        <v>8219</v>
      </c>
    </row>
    <row r="294" spans="12:13" ht="19">
      <c r="L294" s="2">
        <v>75000</v>
      </c>
      <c r="M294" s="2" t="s">
        <v>8219</v>
      </c>
    </row>
    <row r="295" spans="12:13" ht="19">
      <c r="L295" s="2">
        <v>26000</v>
      </c>
      <c r="M295" s="2" t="s">
        <v>8219</v>
      </c>
    </row>
    <row r="296" spans="12:13" ht="19">
      <c r="L296" s="2">
        <v>5000</v>
      </c>
      <c r="M296" s="2" t="s">
        <v>8219</v>
      </c>
    </row>
    <row r="297" spans="12:13" ht="19">
      <c r="L297" s="2">
        <v>50000</v>
      </c>
      <c r="M297" s="2" t="s">
        <v>8219</v>
      </c>
    </row>
    <row r="298" spans="12:13" ht="19">
      <c r="L298" s="2">
        <v>25000</v>
      </c>
      <c r="M298" s="2" t="s">
        <v>8219</v>
      </c>
    </row>
    <row r="299" spans="12:13" ht="19">
      <c r="L299" s="2">
        <v>20000</v>
      </c>
      <c r="M299" s="2" t="s">
        <v>8219</v>
      </c>
    </row>
    <row r="300" spans="12:13" ht="19">
      <c r="L300" s="2">
        <v>126000</v>
      </c>
      <c r="M300" s="2" t="s">
        <v>8219</v>
      </c>
    </row>
    <row r="301" spans="12:13" ht="19">
      <c r="L301" s="2">
        <v>10000</v>
      </c>
      <c r="M301" s="2" t="s">
        <v>8219</v>
      </c>
    </row>
    <row r="302" spans="12:13" ht="19">
      <c r="L302" s="2">
        <v>25000</v>
      </c>
      <c r="M302" s="2" t="s">
        <v>8219</v>
      </c>
    </row>
    <row r="303" spans="12:13" ht="19">
      <c r="L303" s="2">
        <v>13000</v>
      </c>
      <c r="M303" s="2" t="s">
        <v>8219</v>
      </c>
    </row>
    <row r="304" spans="12:13" ht="19">
      <c r="L304" s="2">
        <v>10000</v>
      </c>
      <c r="M304" s="2" t="s">
        <v>8219</v>
      </c>
    </row>
    <row r="305" spans="12:13" ht="19">
      <c r="L305" s="2">
        <v>3000</v>
      </c>
      <c r="M305" s="2" t="s">
        <v>8219</v>
      </c>
    </row>
    <row r="306" spans="12:13" ht="19">
      <c r="L306" s="2">
        <v>3400</v>
      </c>
      <c r="M306" s="2" t="s">
        <v>8219</v>
      </c>
    </row>
    <row r="307" spans="12:13" ht="19">
      <c r="L307" s="2">
        <v>7500</v>
      </c>
      <c r="M307" s="2" t="s">
        <v>8219</v>
      </c>
    </row>
    <row r="308" spans="12:13" ht="19">
      <c r="L308" s="2">
        <v>1000</v>
      </c>
      <c r="M308" s="2" t="s">
        <v>8219</v>
      </c>
    </row>
    <row r="309" spans="12:13" ht="19">
      <c r="L309" s="2">
        <v>22000</v>
      </c>
      <c r="M309" s="2" t="s">
        <v>8219</v>
      </c>
    </row>
    <row r="310" spans="12:13" ht="19">
      <c r="L310" s="2">
        <v>12000</v>
      </c>
      <c r="M310" s="2" t="s">
        <v>8219</v>
      </c>
    </row>
    <row r="311" spans="12:13" ht="19">
      <c r="L311" s="2">
        <v>18000</v>
      </c>
      <c r="M311" s="2" t="s">
        <v>8219</v>
      </c>
    </row>
    <row r="312" spans="12:13" ht="19">
      <c r="L312" s="2">
        <v>1000</v>
      </c>
      <c r="M312" s="2" t="s">
        <v>8219</v>
      </c>
    </row>
    <row r="313" spans="12:13" ht="19">
      <c r="L313" s="2">
        <v>20000</v>
      </c>
      <c r="M313" s="2" t="s">
        <v>8219</v>
      </c>
    </row>
    <row r="314" spans="12:13" ht="19">
      <c r="L314" s="2">
        <v>8000</v>
      </c>
      <c r="M314" s="2" t="s">
        <v>8219</v>
      </c>
    </row>
    <row r="315" spans="12:13" ht="19">
      <c r="L315" s="2">
        <v>17000</v>
      </c>
      <c r="M315" s="2" t="s">
        <v>8219</v>
      </c>
    </row>
    <row r="316" spans="12:13" ht="19">
      <c r="L316" s="2">
        <v>1000</v>
      </c>
      <c r="M316" s="2" t="s">
        <v>8219</v>
      </c>
    </row>
    <row r="317" spans="12:13" ht="19">
      <c r="L317" s="2">
        <v>25000</v>
      </c>
      <c r="M317" s="2" t="s">
        <v>8219</v>
      </c>
    </row>
    <row r="318" spans="12:13" ht="19">
      <c r="L318" s="2">
        <v>15000</v>
      </c>
      <c r="M318" s="2" t="s">
        <v>8219</v>
      </c>
    </row>
    <row r="319" spans="12:13" ht="19">
      <c r="L319" s="2">
        <v>30000</v>
      </c>
      <c r="M319" s="2" t="s">
        <v>8219</v>
      </c>
    </row>
    <row r="320" spans="12:13" ht="19">
      <c r="L320" s="2">
        <v>5000</v>
      </c>
      <c r="M320" s="2" t="s">
        <v>8219</v>
      </c>
    </row>
    <row r="321" spans="12:13" ht="19">
      <c r="L321" s="2">
        <v>5000</v>
      </c>
      <c r="M321" s="2" t="s">
        <v>8219</v>
      </c>
    </row>
    <row r="322" spans="12:13" ht="19">
      <c r="L322" s="2">
        <v>20000</v>
      </c>
      <c r="M322" s="2" t="s">
        <v>8219</v>
      </c>
    </row>
    <row r="323" spans="12:13" ht="19">
      <c r="L323" s="2">
        <v>35000</v>
      </c>
      <c r="M323" s="2" t="s">
        <v>8219</v>
      </c>
    </row>
    <row r="324" spans="12:13" ht="19">
      <c r="L324" s="2">
        <v>25000</v>
      </c>
      <c r="M324" s="2" t="s">
        <v>8219</v>
      </c>
    </row>
    <row r="325" spans="12:13" ht="19">
      <c r="L325" s="2">
        <v>5400</v>
      </c>
      <c r="M325" s="2" t="s">
        <v>8219</v>
      </c>
    </row>
    <row r="326" spans="12:13" ht="19">
      <c r="L326" s="2">
        <v>8500</v>
      </c>
      <c r="M326" s="2" t="s">
        <v>8219</v>
      </c>
    </row>
    <row r="327" spans="12:13" ht="19">
      <c r="L327" s="2">
        <v>50000</v>
      </c>
      <c r="M327" s="2" t="s">
        <v>8219</v>
      </c>
    </row>
    <row r="328" spans="12:13" ht="19">
      <c r="L328" s="2">
        <v>150000</v>
      </c>
      <c r="M328" s="2" t="s">
        <v>8219</v>
      </c>
    </row>
    <row r="329" spans="12:13" ht="19">
      <c r="L329" s="2">
        <v>4000</v>
      </c>
      <c r="M329" s="2" t="s">
        <v>8219</v>
      </c>
    </row>
    <row r="330" spans="12:13" ht="19">
      <c r="L330" s="2">
        <v>75000</v>
      </c>
      <c r="M330" s="2" t="s">
        <v>8219</v>
      </c>
    </row>
    <row r="331" spans="12:13" ht="19">
      <c r="L331" s="2">
        <v>10000</v>
      </c>
      <c r="M331" s="2" t="s">
        <v>8219</v>
      </c>
    </row>
    <row r="332" spans="12:13" ht="19">
      <c r="L332" s="2">
        <v>35000</v>
      </c>
      <c r="M332" s="2" t="s">
        <v>8219</v>
      </c>
    </row>
    <row r="333" spans="12:13" ht="19">
      <c r="L333" s="2">
        <v>40000</v>
      </c>
      <c r="M333" s="2" t="s">
        <v>8219</v>
      </c>
    </row>
    <row r="334" spans="12:13" ht="19">
      <c r="L334" s="2">
        <v>100000</v>
      </c>
      <c r="M334" s="2" t="s">
        <v>8219</v>
      </c>
    </row>
    <row r="335" spans="12:13" ht="19">
      <c r="L335" s="2">
        <v>40000</v>
      </c>
      <c r="M335" s="2" t="s">
        <v>8219</v>
      </c>
    </row>
    <row r="336" spans="12:13" ht="19">
      <c r="L336" s="2">
        <v>10000</v>
      </c>
      <c r="M336" s="2" t="s">
        <v>8219</v>
      </c>
    </row>
    <row r="337" spans="12:13" ht="19">
      <c r="L337" s="2">
        <v>8500</v>
      </c>
      <c r="M337" s="2" t="s">
        <v>8219</v>
      </c>
    </row>
    <row r="338" spans="12:13" ht="19">
      <c r="L338" s="2">
        <v>25000</v>
      </c>
      <c r="M338" s="2" t="s">
        <v>8219</v>
      </c>
    </row>
    <row r="339" spans="12:13" ht="19">
      <c r="L339" s="2">
        <v>3000</v>
      </c>
      <c r="M339" s="2" t="s">
        <v>8219</v>
      </c>
    </row>
    <row r="340" spans="12:13" ht="19">
      <c r="L340" s="2">
        <v>15000</v>
      </c>
      <c r="M340" s="2" t="s">
        <v>8219</v>
      </c>
    </row>
    <row r="341" spans="12:13" ht="19">
      <c r="L341" s="2">
        <v>6000</v>
      </c>
      <c r="M341" s="2" t="s">
        <v>8219</v>
      </c>
    </row>
    <row r="342" spans="12:13" ht="19">
      <c r="L342" s="2">
        <v>35000</v>
      </c>
      <c r="M342" s="2" t="s">
        <v>8219</v>
      </c>
    </row>
    <row r="343" spans="12:13" ht="19">
      <c r="L343" s="2">
        <v>3500</v>
      </c>
      <c r="M343" s="2" t="s">
        <v>8219</v>
      </c>
    </row>
    <row r="344" spans="12:13" ht="19">
      <c r="L344" s="2">
        <v>55000</v>
      </c>
      <c r="M344" s="2" t="s">
        <v>8219</v>
      </c>
    </row>
    <row r="345" spans="12:13" ht="19">
      <c r="L345" s="2">
        <v>30000</v>
      </c>
      <c r="M345" s="2" t="s">
        <v>8219</v>
      </c>
    </row>
    <row r="346" spans="12:13" ht="19">
      <c r="L346" s="2">
        <v>33500</v>
      </c>
      <c r="M346" s="2" t="s">
        <v>8219</v>
      </c>
    </row>
    <row r="347" spans="12:13" ht="19">
      <c r="L347" s="2">
        <v>14500</v>
      </c>
      <c r="M347" s="2" t="s">
        <v>8219</v>
      </c>
    </row>
    <row r="348" spans="12:13" ht="19">
      <c r="L348" s="2">
        <v>10000</v>
      </c>
      <c r="M348" s="2" t="s">
        <v>8219</v>
      </c>
    </row>
    <row r="349" spans="12:13" ht="19">
      <c r="L349" s="2">
        <v>40000</v>
      </c>
      <c r="M349" s="2" t="s">
        <v>8219</v>
      </c>
    </row>
    <row r="350" spans="12:13" ht="19">
      <c r="L350" s="2">
        <v>10000</v>
      </c>
      <c r="M350" s="2" t="s">
        <v>8219</v>
      </c>
    </row>
    <row r="351" spans="12:13" ht="19">
      <c r="L351" s="2">
        <v>11260</v>
      </c>
      <c r="M351" s="2" t="s">
        <v>8219</v>
      </c>
    </row>
    <row r="352" spans="12:13" ht="19">
      <c r="L352" s="2">
        <v>25000</v>
      </c>
      <c r="M352" s="2" t="s">
        <v>8219</v>
      </c>
    </row>
    <row r="353" spans="12:13" ht="19">
      <c r="L353" s="2">
        <v>34000</v>
      </c>
      <c r="M353" s="2" t="s">
        <v>8219</v>
      </c>
    </row>
    <row r="354" spans="12:13" ht="19">
      <c r="L354" s="2">
        <v>10000</v>
      </c>
      <c r="M354" s="2" t="s">
        <v>8219</v>
      </c>
    </row>
    <row r="355" spans="12:13" ht="19">
      <c r="L355" s="2">
        <v>58425</v>
      </c>
      <c r="M355" s="2" t="s">
        <v>8219</v>
      </c>
    </row>
    <row r="356" spans="12:13" ht="19">
      <c r="L356" s="2">
        <v>3500</v>
      </c>
      <c r="M356" s="2" t="s">
        <v>8219</v>
      </c>
    </row>
    <row r="357" spans="12:13" ht="19">
      <c r="L357" s="2">
        <v>35000</v>
      </c>
      <c r="M357" s="2" t="s">
        <v>8219</v>
      </c>
    </row>
    <row r="358" spans="12:13" ht="19">
      <c r="L358" s="2">
        <v>7500</v>
      </c>
      <c r="M358" s="2" t="s">
        <v>8219</v>
      </c>
    </row>
    <row r="359" spans="12:13" ht="19">
      <c r="L359" s="2">
        <v>15000</v>
      </c>
      <c r="M359" s="2" t="s">
        <v>8219</v>
      </c>
    </row>
    <row r="360" spans="12:13" ht="19">
      <c r="L360" s="2">
        <v>50000</v>
      </c>
      <c r="M360" s="2" t="s">
        <v>8219</v>
      </c>
    </row>
    <row r="361" spans="12:13" ht="19">
      <c r="L361" s="2">
        <v>24200</v>
      </c>
      <c r="M361" s="2" t="s">
        <v>8219</v>
      </c>
    </row>
    <row r="362" spans="12:13" ht="19">
      <c r="L362" s="2">
        <v>12000</v>
      </c>
      <c r="M362" s="2" t="s">
        <v>8219</v>
      </c>
    </row>
    <row r="363" spans="12:13" ht="19">
      <c r="L363" s="2">
        <v>35000</v>
      </c>
      <c r="M363" s="2" t="s">
        <v>8219</v>
      </c>
    </row>
    <row r="364" spans="12:13" ht="19">
      <c r="L364" s="2">
        <v>9665</v>
      </c>
      <c r="M364" s="2" t="s">
        <v>8219</v>
      </c>
    </row>
    <row r="365" spans="12:13" ht="19">
      <c r="L365" s="2">
        <v>8925</v>
      </c>
      <c r="M365" s="2" t="s">
        <v>8219</v>
      </c>
    </row>
    <row r="366" spans="12:13" ht="19">
      <c r="L366" s="2">
        <v>7000</v>
      </c>
      <c r="M366" s="2" t="s">
        <v>8219</v>
      </c>
    </row>
    <row r="367" spans="12:13" ht="19">
      <c r="L367" s="2">
        <v>15000</v>
      </c>
      <c r="M367" s="2" t="s">
        <v>8219</v>
      </c>
    </row>
    <row r="368" spans="12:13" ht="19">
      <c r="L368" s="2">
        <v>38000</v>
      </c>
      <c r="M368" s="2" t="s">
        <v>8219</v>
      </c>
    </row>
    <row r="369" spans="12:13" ht="19">
      <c r="L369" s="2">
        <v>10000</v>
      </c>
      <c r="M369" s="2" t="s">
        <v>8219</v>
      </c>
    </row>
    <row r="370" spans="12:13" ht="19">
      <c r="L370" s="2">
        <v>12500</v>
      </c>
      <c r="M370" s="2" t="s">
        <v>8219</v>
      </c>
    </row>
    <row r="371" spans="12:13" ht="19">
      <c r="L371" s="2">
        <v>6500</v>
      </c>
      <c r="M371" s="2" t="s">
        <v>8219</v>
      </c>
    </row>
    <row r="372" spans="12:13" ht="19">
      <c r="L372" s="2">
        <v>25000</v>
      </c>
      <c r="M372" s="2" t="s">
        <v>8219</v>
      </c>
    </row>
    <row r="373" spans="12:13" ht="19">
      <c r="L373" s="2">
        <v>150000</v>
      </c>
      <c r="M373" s="2" t="s">
        <v>8219</v>
      </c>
    </row>
    <row r="374" spans="12:13" ht="19">
      <c r="L374" s="2">
        <v>300</v>
      </c>
      <c r="M374" s="2" t="s">
        <v>8219</v>
      </c>
    </row>
    <row r="375" spans="12:13" ht="19">
      <c r="L375" s="2">
        <v>7500</v>
      </c>
      <c r="M375" s="2" t="s">
        <v>8219</v>
      </c>
    </row>
    <row r="376" spans="12:13" ht="19">
      <c r="L376" s="2">
        <v>6000</v>
      </c>
      <c r="M376" s="2" t="s">
        <v>8219</v>
      </c>
    </row>
    <row r="377" spans="12:13" ht="19">
      <c r="L377" s="2">
        <v>500</v>
      </c>
      <c r="M377" s="2" t="s">
        <v>8219</v>
      </c>
    </row>
    <row r="378" spans="12:13" ht="19">
      <c r="L378" s="2">
        <v>2450</v>
      </c>
      <c r="M378" s="2" t="s">
        <v>8219</v>
      </c>
    </row>
    <row r="379" spans="12:13" ht="19">
      <c r="L379" s="2">
        <v>12000</v>
      </c>
      <c r="M379" s="2" t="s">
        <v>8219</v>
      </c>
    </row>
    <row r="380" spans="12:13" ht="19">
      <c r="L380" s="2">
        <v>3000</v>
      </c>
      <c r="M380" s="2" t="s">
        <v>8219</v>
      </c>
    </row>
    <row r="381" spans="12:13" ht="19">
      <c r="L381" s="2">
        <v>15000</v>
      </c>
      <c r="M381" s="2" t="s">
        <v>8219</v>
      </c>
    </row>
    <row r="382" spans="12:13" ht="19">
      <c r="L382" s="2">
        <v>4000</v>
      </c>
      <c r="M382" s="2" t="s">
        <v>8219</v>
      </c>
    </row>
    <row r="383" spans="12:13" ht="19">
      <c r="L383" s="2">
        <v>25000</v>
      </c>
      <c r="M383" s="2" t="s">
        <v>8219</v>
      </c>
    </row>
    <row r="384" spans="12:13" ht="19">
      <c r="L384" s="2">
        <v>600</v>
      </c>
      <c r="M384" s="2" t="s">
        <v>8219</v>
      </c>
    </row>
    <row r="385" spans="12:13" ht="19">
      <c r="L385" s="2">
        <v>999</v>
      </c>
      <c r="M385" s="2" t="s">
        <v>8219</v>
      </c>
    </row>
    <row r="386" spans="12:13" ht="19">
      <c r="L386" s="2">
        <v>20000</v>
      </c>
      <c r="M386" s="2" t="s">
        <v>8219</v>
      </c>
    </row>
    <row r="387" spans="12:13" ht="19">
      <c r="L387" s="2">
        <v>25000</v>
      </c>
      <c r="M387" s="2" t="s">
        <v>8219</v>
      </c>
    </row>
    <row r="388" spans="12:13" ht="19">
      <c r="L388" s="2">
        <v>600</v>
      </c>
      <c r="M388" s="2" t="s">
        <v>8219</v>
      </c>
    </row>
    <row r="389" spans="12:13" ht="19">
      <c r="L389" s="2">
        <v>38000</v>
      </c>
      <c r="M389" s="2" t="s">
        <v>8219</v>
      </c>
    </row>
    <row r="390" spans="12:13" ht="19">
      <c r="L390" s="2">
        <v>5000</v>
      </c>
      <c r="M390" s="2" t="s">
        <v>8219</v>
      </c>
    </row>
    <row r="391" spans="12:13" ht="19">
      <c r="L391" s="2">
        <v>68000</v>
      </c>
      <c r="M391" s="2" t="s">
        <v>8219</v>
      </c>
    </row>
    <row r="392" spans="12:13" ht="19">
      <c r="L392" s="2">
        <v>1000</v>
      </c>
      <c r="M392" s="2" t="s">
        <v>8219</v>
      </c>
    </row>
    <row r="393" spans="12:13" ht="19">
      <c r="L393" s="2">
        <v>20000</v>
      </c>
      <c r="M393" s="2" t="s">
        <v>8219</v>
      </c>
    </row>
    <row r="394" spans="12:13" ht="19">
      <c r="L394" s="2">
        <v>18500</v>
      </c>
      <c r="M394" s="2" t="s">
        <v>8219</v>
      </c>
    </row>
    <row r="395" spans="12:13" ht="19">
      <c r="L395" s="2">
        <v>50000</v>
      </c>
      <c r="M395" s="2" t="s">
        <v>8219</v>
      </c>
    </row>
    <row r="396" spans="12:13" ht="19">
      <c r="L396" s="2">
        <v>4700</v>
      </c>
      <c r="M396" s="2" t="s">
        <v>8219</v>
      </c>
    </row>
    <row r="397" spans="12:13" ht="19">
      <c r="L397" s="2">
        <v>10000</v>
      </c>
      <c r="M397" s="2" t="s">
        <v>8219</v>
      </c>
    </row>
    <row r="398" spans="12:13" ht="19">
      <c r="L398" s="2">
        <v>15000</v>
      </c>
      <c r="M398" s="2" t="s">
        <v>8219</v>
      </c>
    </row>
    <row r="399" spans="12:13" ht="19">
      <c r="L399" s="2">
        <v>12444</v>
      </c>
      <c r="M399" s="2" t="s">
        <v>8219</v>
      </c>
    </row>
    <row r="400" spans="12:13" ht="19">
      <c r="L400" s="2">
        <v>7500</v>
      </c>
      <c r="M400" s="2" t="s">
        <v>8219</v>
      </c>
    </row>
    <row r="401" spans="12:13" ht="19">
      <c r="L401" s="2">
        <v>20000</v>
      </c>
      <c r="M401" s="2" t="s">
        <v>8219</v>
      </c>
    </row>
    <row r="402" spans="12:13" ht="19">
      <c r="L402" s="2">
        <v>10000</v>
      </c>
      <c r="M402" s="2" t="s">
        <v>8219</v>
      </c>
    </row>
    <row r="403" spans="12:13" ht="19">
      <c r="L403" s="2">
        <v>50000</v>
      </c>
      <c r="M403" s="2" t="s">
        <v>8219</v>
      </c>
    </row>
    <row r="404" spans="12:13" ht="19">
      <c r="L404" s="2">
        <v>2000</v>
      </c>
      <c r="M404" s="2" t="s">
        <v>8219</v>
      </c>
    </row>
    <row r="405" spans="12:13" ht="19">
      <c r="L405" s="2">
        <v>5000</v>
      </c>
      <c r="M405" s="2" t="s">
        <v>8219</v>
      </c>
    </row>
    <row r="406" spans="12:13" ht="19">
      <c r="L406" s="2">
        <v>35000</v>
      </c>
      <c r="M406" s="2" t="s">
        <v>8219</v>
      </c>
    </row>
    <row r="407" spans="12:13" ht="19">
      <c r="L407" s="2">
        <v>2820</v>
      </c>
      <c r="M407" s="2" t="s">
        <v>8219</v>
      </c>
    </row>
    <row r="408" spans="12:13" ht="19">
      <c r="L408" s="2">
        <v>2800</v>
      </c>
      <c r="M408" s="2" t="s">
        <v>8219</v>
      </c>
    </row>
    <row r="409" spans="12:13" ht="19">
      <c r="L409" s="2">
        <v>2000</v>
      </c>
      <c r="M409" s="2" t="s">
        <v>8219</v>
      </c>
    </row>
    <row r="410" spans="12:13" ht="19">
      <c r="L410" s="2">
        <v>6000</v>
      </c>
      <c r="M410" s="2" t="s">
        <v>8219</v>
      </c>
    </row>
    <row r="411" spans="12:13" ht="19">
      <c r="L411" s="2">
        <v>500</v>
      </c>
      <c r="M411" s="2" t="s">
        <v>8219</v>
      </c>
    </row>
    <row r="412" spans="12:13" ht="19">
      <c r="L412" s="2">
        <v>1000</v>
      </c>
      <c r="M412" s="2" t="s">
        <v>8219</v>
      </c>
    </row>
    <row r="413" spans="12:13" ht="19">
      <c r="L413" s="2">
        <v>30000</v>
      </c>
      <c r="M413" s="2" t="s">
        <v>8219</v>
      </c>
    </row>
    <row r="414" spans="12:13" ht="19">
      <c r="L414" s="2">
        <v>2500</v>
      </c>
      <c r="M414" s="2" t="s">
        <v>8219</v>
      </c>
    </row>
    <row r="415" spans="12:13" ht="19">
      <c r="L415" s="2">
        <v>12800</v>
      </c>
      <c r="M415" s="2" t="s">
        <v>8219</v>
      </c>
    </row>
    <row r="416" spans="12:13" ht="19">
      <c r="L416" s="2">
        <v>18500</v>
      </c>
      <c r="M416" s="2" t="s">
        <v>8219</v>
      </c>
    </row>
    <row r="417" spans="12:13" ht="19">
      <c r="L417" s="2">
        <v>1400</v>
      </c>
      <c r="M417" s="2" t="s">
        <v>8219</v>
      </c>
    </row>
    <row r="418" spans="12:13" ht="19">
      <c r="L418" s="2">
        <v>1000</v>
      </c>
      <c r="M418" s="2" t="s">
        <v>8219</v>
      </c>
    </row>
    <row r="419" spans="12:13" ht="19">
      <c r="L419" s="2">
        <v>10500</v>
      </c>
      <c r="M419" s="2" t="s">
        <v>8219</v>
      </c>
    </row>
    <row r="420" spans="12:13" ht="19">
      <c r="L420" s="2">
        <v>22400</v>
      </c>
      <c r="M420" s="2" t="s">
        <v>8219</v>
      </c>
    </row>
    <row r="421" spans="12:13" ht="19">
      <c r="L421" s="2">
        <v>8000</v>
      </c>
      <c r="M421" s="2" t="s">
        <v>8219</v>
      </c>
    </row>
    <row r="422" spans="12:13" ht="19">
      <c r="L422" s="2">
        <v>3300</v>
      </c>
      <c r="M422" s="2" t="s">
        <v>8221</v>
      </c>
    </row>
    <row r="423" spans="12:13" ht="19">
      <c r="L423" s="2">
        <v>15000</v>
      </c>
      <c r="M423" s="2" t="s">
        <v>8221</v>
      </c>
    </row>
    <row r="424" spans="12:13" ht="19">
      <c r="L424" s="2">
        <v>40000</v>
      </c>
      <c r="M424" s="2" t="s">
        <v>8221</v>
      </c>
    </row>
    <row r="425" spans="12:13" ht="19">
      <c r="L425" s="2">
        <v>20000</v>
      </c>
      <c r="M425" s="2" t="s">
        <v>8221</v>
      </c>
    </row>
    <row r="426" spans="12:13" ht="19">
      <c r="L426" s="2">
        <v>3000</v>
      </c>
      <c r="M426" s="2" t="s">
        <v>8221</v>
      </c>
    </row>
    <row r="427" spans="12:13" ht="19">
      <c r="L427" s="2">
        <v>50000</v>
      </c>
      <c r="M427" s="2" t="s">
        <v>8221</v>
      </c>
    </row>
    <row r="428" spans="12:13" ht="19">
      <c r="L428" s="2">
        <v>10000</v>
      </c>
      <c r="M428" s="2" t="s">
        <v>8221</v>
      </c>
    </row>
    <row r="429" spans="12:13" ht="19">
      <c r="L429" s="2">
        <v>6500</v>
      </c>
      <c r="M429" s="2" t="s">
        <v>8221</v>
      </c>
    </row>
    <row r="430" spans="12:13" ht="19">
      <c r="L430" s="2">
        <v>12000</v>
      </c>
      <c r="M430" s="2" t="s">
        <v>8221</v>
      </c>
    </row>
    <row r="431" spans="12:13" ht="19">
      <c r="L431" s="2">
        <v>5000</v>
      </c>
      <c r="M431" s="2" t="s">
        <v>8221</v>
      </c>
    </row>
    <row r="432" spans="12:13" ht="19">
      <c r="L432" s="2">
        <v>1000</v>
      </c>
      <c r="M432" s="2" t="s">
        <v>8221</v>
      </c>
    </row>
    <row r="433" spans="12:13" ht="19">
      <c r="L433" s="2">
        <v>3000</v>
      </c>
      <c r="M433" s="2" t="s">
        <v>8221</v>
      </c>
    </row>
    <row r="434" spans="12:13" ht="19">
      <c r="L434" s="2">
        <v>6000</v>
      </c>
      <c r="M434" s="2" t="s">
        <v>8221</v>
      </c>
    </row>
    <row r="435" spans="12:13" ht="19">
      <c r="L435" s="2">
        <v>3000</v>
      </c>
      <c r="M435" s="2" t="s">
        <v>8221</v>
      </c>
    </row>
    <row r="436" spans="12:13" ht="19">
      <c r="L436" s="2">
        <v>2500</v>
      </c>
      <c r="M436" s="2" t="s">
        <v>8221</v>
      </c>
    </row>
    <row r="437" spans="12:13" ht="19">
      <c r="L437" s="2">
        <v>110000</v>
      </c>
      <c r="M437" s="2" t="s">
        <v>8221</v>
      </c>
    </row>
    <row r="438" spans="12:13" ht="19">
      <c r="L438" s="2">
        <v>1000</v>
      </c>
      <c r="M438" s="2" t="s">
        <v>8221</v>
      </c>
    </row>
    <row r="439" spans="12:13" ht="19">
      <c r="L439" s="2">
        <v>7000</v>
      </c>
      <c r="M439" s="2" t="s">
        <v>8221</v>
      </c>
    </row>
    <row r="440" spans="12:13" ht="19">
      <c r="L440" s="2">
        <v>20000</v>
      </c>
      <c r="M440" s="2" t="s">
        <v>8221</v>
      </c>
    </row>
    <row r="441" spans="12:13" ht="19">
      <c r="L441" s="2">
        <v>450</v>
      </c>
      <c r="M441" s="2" t="s">
        <v>8221</v>
      </c>
    </row>
    <row r="442" spans="12:13" ht="19">
      <c r="L442" s="2">
        <v>5000</v>
      </c>
      <c r="M442" s="2" t="s">
        <v>8221</v>
      </c>
    </row>
    <row r="443" spans="12:13" ht="19">
      <c r="L443" s="2">
        <v>400</v>
      </c>
      <c r="M443" s="2" t="s">
        <v>8221</v>
      </c>
    </row>
    <row r="444" spans="12:13" ht="19">
      <c r="L444" s="2">
        <v>17000</v>
      </c>
      <c r="M444" s="2" t="s">
        <v>8221</v>
      </c>
    </row>
    <row r="445" spans="12:13" ht="19">
      <c r="L445" s="2">
        <v>10000</v>
      </c>
      <c r="M445" s="2" t="s">
        <v>8221</v>
      </c>
    </row>
    <row r="446" spans="12:13" ht="19">
      <c r="L446" s="2">
        <v>1000</v>
      </c>
      <c r="M446" s="2" t="s">
        <v>8221</v>
      </c>
    </row>
    <row r="447" spans="12:13" ht="19">
      <c r="L447" s="2">
        <v>60000</v>
      </c>
      <c r="M447" s="2" t="s">
        <v>8221</v>
      </c>
    </row>
    <row r="448" spans="12:13" ht="19">
      <c r="L448" s="2">
        <v>10500</v>
      </c>
      <c r="M448" s="2" t="s">
        <v>8221</v>
      </c>
    </row>
    <row r="449" spans="12:13" ht="19">
      <c r="L449" s="2">
        <v>30000</v>
      </c>
      <c r="M449" s="2" t="s">
        <v>8221</v>
      </c>
    </row>
    <row r="450" spans="12:13" ht="19">
      <c r="L450" s="2">
        <v>2500</v>
      </c>
      <c r="M450" s="2" t="s">
        <v>8221</v>
      </c>
    </row>
    <row r="451" spans="12:13" ht="19">
      <c r="L451" s="2">
        <v>2000</v>
      </c>
      <c r="M451" s="2" t="s">
        <v>8221</v>
      </c>
    </row>
    <row r="452" spans="12:13" ht="19">
      <c r="L452" s="2">
        <v>50000</v>
      </c>
      <c r="M452" s="2" t="s">
        <v>8221</v>
      </c>
    </row>
    <row r="453" spans="12:13" ht="19">
      <c r="L453" s="2">
        <v>20000</v>
      </c>
      <c r="M453" s="2" t="s">
        <v>8221</v>
      </c>
    </row>
    <row r="454" spans="12:13" ht="19">
      <c r="L454" s="2">
        <v>750</v>
      </c>
      <c r="M454" s="2" t="s">
        <v>8221</v>
      </c>
    </row>
    <row r="455" spans="12:13" ht="19">
      <c r="L455" s="2">
        <v>94875</v>
      </c>
      <c r="M455" s="2" t="s">
        <v>8221</v>
      </c>
    </row>
    <row r="456" spans="12:13" ht="19">
      <c r="L456" s="2">
        <v>10000</v>
      </c>
      <c r="M456" s="2" t="s">
        <v>8221</v>
      </c>
    </row>
    <row r="457" spans="12:13" ht="19">
      <c r="L457" s="2">
        <v>65000</v>
      </c>
      <c r="M457" s="2" t="s">
        <v>8221</v>
      </c>
    </row>
    <row r="458" spans="12:13" ht="19">
      <c r="L458" s="2">
        <v>8888</v>
      </c>
      <c r="M458" s="2" t="s">
        <v>8221</v>
      </c>
    </row>
    <row r="459" spans="12:13" ht="19">
      <c r="L459" s="2">
        <v>20000</v>
      </c>
      <c r="M459" s="2" t="s">
        <v>8221</v>
      </c>
    </row>
    <row r="460" spans="12:13" ht="19">
      <c r="L460" s="2">
        <v>10000</v>
      </c>
      <c r="M460" s="2" t="s">
        <v>8221</v>
      </c>
    </row>
    <row r="461" spans="12:13" ht="19">
      <c r="L461" s="2">
        <v>39000</v>
      </c>
      <c r="M461" s="2" t="s">
        <v>8221</v>
      </c>
    </row>
    <row r="462" spans="12:13" ht="19">
      <c r="L462" s="2">
        <v>8500</v>
      </c>
      <c r="M462" s="2" t="s">
        <v>8221</v>
      </c>
    </row>
    <row r="463" spans="12:13" ht="19">
      <c r="L463" s="2">
        <v>550</v>
      </c>
      <c r="M463" s="2" t="s">
        <v>8221</v>
      </c>
    </row>
    <row r="464" spans="12:13" ht="19">
      <c r="L464" s="2">
        <v>100000</v>
      </c>
      <c r="M464" s="2" t="s">
        <v>8221</v>
      </c>
    </row>
    <row r="465" spans="12:13" ht="19">
      <c r="L465" s="2">
        <v>55000</v>
      </c>
      <c r="M465" s="2" t="s">
        <v>8221</v>
      </c>
    </row>
    <row r="466" spans="12:13" ht="19">
      <c r="L466" s="2">
        <v>1010</v>
      </c>
      <c r="M466" s="2" t="s">
        <v>8221</v>
      </c>
    </row>
    <row r="467" spans="12:13" ht="19">
      <c r="L467" s="2">
        <v>512</v>
      </c>
      <c r="M467" s="2" t="s">
        <v>8221</v>
      </c>
    </row>
    <row r="468" spans="12:13" ht="19">
      <c r="L468" s="2">
        <v>10000</v>
      </c>
      <c r="M468" s="2" t="s">
        <v>8221</v>
      </c>
    </row>
    <row r="469" spans="12:13" ht="19">
      <c r="L469" s="2">
        <v>20000</v>
      </c>
      <c r="M469" s="2" t="s">
        <v>8221</v>
      </c>
    </row>
    <row r="470" spans="12:13" ht="19">
      <c r="L470" s="2">
        <v>7500</v>
      </c>
      <c r="M470" s="2" t="s">
        <v>8221</v>
      </c>
    </row>
    <row r="471" spans="12:13" ht="19">
      <c r="L471" s="2">
        <v>6000</v>
      </c>
      <c r="M471" s="2" t="s">
        <v>8221</v>
      </c>
    </row>
    <row r="472" spans="12:13" ht="19">
      <c r="L472" s="2">
        <v>5000</v>
      </c>
      <c r="M472" s="2" t="s">
        <v>8221</v>
      </c>
    </row>
    <row r="473" spans="12:13" ht="19">
      <c r="L473" s="2">
        <v>55000</v>
      </c>
      <c r="M473" s="2" t="s">
        <v>8221</v>
      </c>
    </row>
    <row r="474" spans="12:13" ht="19">
      <c r="L474" s="2">
        <v>800</v>
      </c>
      <c r="M474" s="2" t="s">
        <v>8221</v>
      </c>
    </row>
    <row r="475" spans="12:13" ht="19">
      <c r="L475" s="2">
        <v>30000</v>
      </c>
      <c r="M475" s="2" t="s">
        <v>8221</v>
      </c>
    </row>
    <row r="476" spans="12:13" ht="19">
      <c r="L476" s="2">
        <v>3300</v>
      </c>
      <c r="M476" s="2" t="s">
        <v>8221</v>
      </c>
    </row>
    <row r="477" spans="12:13" ht="19">
      <c r="L477" s="2">
        <v>2000</v>
      </c>
      <c r="M477" s="2" t="s">
        <v>8221</v>
      </c>
    </row>
    <row r="478" spans="12:13" ht="19">
      <c r="L478" s="2">
        <v>220000</v>
      </c>
      <c r="M478" s="2" t="s">
        <v>8221</v>
      </c>
    </row>
    <row r="479" spans="12:13" ht="19">
      <c r="L479" s="2">
        <v>1500</v>
      </c>
      <c r="M479" s="2" t="s">
        <v>8221</v>
      </c>
    </row>
    <row r="480" spans="12:13" ht="19">
      <c r="L480" s="2">
        <v>10000</v>
      </c>
      <c r="M480" s="2" t="s">
        <v>8221</v>
      </c>
    </row>
    <row r="481" spans="12:13" ht="19">
      <c r="L481" s="2">
        <v>15000</v>
      </c>
      <c r="M481" s="2" t="s">
        <v>8221</v>
      </c>
    </row>
    <row r="482" spans="12:13" ht="19">
      <c r="L482" s="2">
        <v>40000</v>
      </c>
      <c r="M482" s="2" t="s">
        <v>8221</v>
      </c>
    </row>
    <row r="483" spans="12:13" ht="19">
      <c r="L483" s="2">
        <v>30000</v>
      </c>
      <c r="M483" s="2" t="s">
        <v>8221</v>
      </c>
    </row>
    <row r="484" spans="12:13" ht="19">
      <c r="L484" s="2">
        <v>10000</v>
      </c>
      <c r="M484" s="2" t="s">
        <v>8221</v>
      </c>
    </row>
    <row r="485" spans="12:13" ht="19">
      <c r="L485" s="2">
        <v>15000</v>
      </c>
      <c r="M485" s="2" t="s">
        <v>8221</v>
      </c>
    </row>
    <row r="486" spans="12:13" ht="19">
      <c r="L486" s="2">
        <v>80000</v>
      </c>
      <c r="M486" s="2" t="s">
        <v>8221</v>
      </c>
    </row>
    <row r="487" spans="12:13" ht="19">
      <c r="L487" s="2">
        <v>37956</v>
      </c>
      <c r="M487" s="2" t="s">
        <v>8221</v>
      </c>
    </row>
    <row r="488" spans="12:13" ht="19">
      <c r="L488" s="2">
        <v>550000</v>
      </c>
      <c r="M488" s="2" t="s">
        <v>8221</v>
      </c>
    </row>
    <row r="489" spans="12:13" ht="19">
      <c r="L489" s="2">
        <v>50000</v>
      </c>
      <c r="M489" s="2" t="s">
        <v>8221</v>
      </c>
    </row>
    <row r="490" spans="12:13" ht="19">
      <c r="L490" s="2">
        <v>12000</v>
      </c>
      <c r="M490" s="2" t="s">
        <v>8221</v>
      </c>
    </row>
    <row r="491" spans="12:13" ht="19">
      <c r="L491" s="2">
        <v>74997</v>
      </c>
      <c r="M491" s="2" t="s">
        <v>8221</v>
      </c>
    </row>
    <row r="492" spans="12:13" ht="19">
      <c r="L492" s="2">
        <v>1000</v>
      </c>
      <c r="M492" s="2" t="s">
        <v>8221</v>
      </c>
    </row>
    <row r="493" spans="12:13" ht="19">
      <c r="L493" s="2">
        <v>10000</v>
      </c>
      <c r="M493" s="2" t="s">
        <v>8221</v>
      </c>
    </row>
    <row r="494" spans="12:13" ht="19">
      <c r="L494" s="2">
        <v>10000000</v>
      </c>
      <c r="M494" s="2" t="s">
        <v>8221</v>
      </c>
    </row>
    <row r="495" spans="12:13" ht="19">
      <c r="L495" s="2">
        <v>30000</v>
      </c>
      <c r="M495" s="2" t="s">
        <v>8221</v>
      </c>
    </row>
    <row r="496" spans="12:13" ht="19">
      <c r="L496" s="2">
        <v>20000</v>
      </c>
      <c r="M496" s="2" t="s">
        <v>8221</v>
      </c>
    </row>
    <row r="497" spans="12:13" ht="19">
      <c r="L497" s="2">
        <v>7000</v>
      </c>
      <c r="M497" s="2" t="s">
        <v>8221</v>
      </c>
    </row>
    <row r="498" spans="12:13" ht="19">
      <c r="L498" s="2">
        <v>60000</v>
      </c>
      <c r="M498" s="2" t="s">
        <v>8221</v>
      </c>
    </row>
    <row r="499" spans="12:13" ht="19">
      <c r="L499" s="2">
        <v>4480</v>
      </c>
      <c r="M499" s="2" t="s">
        <v>8221</v>
      </c>
    </row>
    <row r="500" spans="12:13" ht="19">
      <c r="L500" s="2">
        <v>65108</v>
      </c>
      <c r="M500" s="2" t="s">
        <v>8221</v>
      </c>
    </row>
    <row r="501" spans="12:13" ht="19">
      <c r="L501" s="2">
        <v>20000</v>
      </c>
      <c r="M501" s="2" t="s">
        <v>8221</v>
      </c>
    </row>
    <row r="502" spans="12:13" ht="19">
      <c r="L502" s="2">
        <v>6500</v>
      </c>
      <c r="M502" s="2" t="s">
        <v>8221</v>
      </c>
    </row>
    <row r="503" spans="12:13" ht="19">
      <c r="L503" s="2">
        <v>10000</v>
      </c>
      <c r="M503" s="2" t="s">
        <v>8221</v>
      </c>
    </row>
    <row r="504" spans="12:13" ht="19">
      <c r="L504" s="2">
        <v>20000</v>
      </c>
      <c r="M504" s="2" t="s">
        <v>8221</v>
      </c>
    </row>
    <row r="505" spans="12:13" ht="19">
      <c r="L505" s="2">
        <v>6500</v>
      </c>
      <c r="M505" s="2" t="s">
        <v>8221</v>
      </c>
    </row>
    <row r="506" spans="12:13" ht="19">
      <c r="L506" s="2">
        <v>24500</v>
      </c>
      <c r="M506" s="2" t="s">
        <v>8221</v>
      </c>
    </row>
    <row r="507" spans="12:13" ht="19">
      <c r="L507" s="2">
        <v>12000</v>
      </c>
      <c r="M507" s="2" t="s">
        <v>8221</v>
      </c>
    </row>
    <row r="508" spans="12:13" ht="19">
      <c r="L508" s="2">
        <v>200000</v>
      </c>
      <c r="M508" s="2" t="s">
        <v>8221</v>
      </c>
    </row>
    <row r="509" spans="12:13" ht="19">
      <c r="L509" s="2">
        <v>20000</v>
      </c>
      <c r="M509" s="2" t="s">
        <v>8221</v>
      </c>
    </row>
    <row r="510" spans="12:13" ht="19">
      <c r="L510" s="2">
        <v>50000</v>
      </c>
      <c r="M510" s="2" t="s">
        <v>8221</v>
      </c>
    </row>
    <row r="511" spans="12:13" ht="19">
      <c r="L511" s="2">
        <v>5000</v>
      </c>
      <c r="M511" s="2" t="s">
        <v>8221</v>
      </c>
    </row>
    <row r="512" spans="12:13" ht="19">
      <c r="L512" s="2">
        <v>14000</v>
      </c>
      <c r="M512" s="2" t="s">
        <v>8221</v>
      </c>
    </row>
    <row r="513" spans="12:13" ht="19">
      <c r="L513" s="2">
        <v>5000</v>
      </c>
      <c r="M513" s="2" t="s">
        <v>8221</v>
      </c>
    </row>
    <row r="514" spans="12:13" ht="19">
      <c r="L514" s="2">
        <v>8000</v>
      </c>
      <c r="M514" s="2" t="s">
        <v>8221</v>
      </c>
    </row>
    <row r="515" spans="12:13" ht="19">
      <c r="L515" s="2">
        <v>50000</v>
      </c>
      <c r="M515" s="2" t="s">
        <v>8221</v>
      </c>
    </row>
    <row r="516" spans="12:13" ht="19">
      <c r="L516" s="2">
        <v>1500</v>
      </c>
      <c r="M516" s="2" t="s">
        <v>8221</v>
      </c>
    </row>
    <row r="517" spans="12:13" ht="19">
      <c r="L517" s="2">
        <v>97000</v>
      </c>
      <c r="M517" s="2" t="s">
        <v>8221</v>
      </c>
    </row>
    <row r="518" spans="12:13" ht="19">
      <c r="L518" s="2">
        <v>5000</v>
      </c>
      <c r="M518" s="2" t="s">
        <v>8221</v>
      </c>
    </row>
    <row r="519" spans="12:13" ht="19">
      <c r="L519" s="2">
        <v>15000</v>
      </c>
      <c r="M519" s="2" t="s">
        <v>8221</v>
      </c>
    </row>
    <row r="520" spans="12:13" ht="19">
      <c r="L520" s="2">
        <v>7175</v>
      </c>
      <c r="M520" s="2" t="s">
        <v>8221</v>
      </c>
    </row>
    <row r="521" spans="12:13" ht="19">
      <c r="L521" s="2">
        <v>12001</v>
      </c>
      <c r="M521" s="2" t="s">
        <v>8221</v>
      </c>
    </row>
    <row r="522" spans="12:13" ht="19">
      <c r="L522" s="2">
        <v>5000</v>
      </c>
      <c r="M522" s="2" t="s">
        <v>8219</v>
      </c>
    </row>
    <row r="523" spans="12:13" ht="19">
      <c r="L523" s="2">
        <v>5000</v>
      </c>
      <c r="M523" s="2" t="s">
        <v>8219</v>
      </c>
    </row>
    <row r="524" spans="12:13" ht="19">
      <c r="L524" s="2">
        <v>3000</v>
      </c>
      <c r="M524" s="2" t="s">
        <v>8219</v>
      </c>
    </row>
    <row r="525" spans="12:13" ht="19">
      <c r="L525" s="2">
        <v>5000</v>
      </c>
      <c r="M525" s="2" t="s">
        <v>8219</v>
      </c>
    </row>
    <row r="526" spans="12:13" ht="19">
      <c r="L526" s="2">
        <v>3500</v>
      </c>
      <c r="M526" s="2" t="s">
        <v>8219</v>
      </c>
    </row>
    <row r="527" spans="12:13" ht="19">
      <c r="L527" s="2">
        <v>12000</v>
      </c>
      <c r="M527" s="2" t="s">
        <v>8219</v>
      </c>
    </row>
    <row r="528" spans="12:13" ht="19">
      <c r="L528" s="2">
        <v>1500</v>
      </c>
      <c r="M528" s="2" t="s">
        <v>8219</v>
      </c>
    </row>
    <row r="529" spans="12:13" ht="19">
      <c r="L529" s="2">
        <v>10000</v>
      </c>
      <c r="M529" s="2" t="s">
        <v>8219</v>
      </c>
    </row>
    <row r="530" spans="12:13" ht="19">
      <c r="L530" s="2">
        <v>1150</v>
      </c>
      <c r="M530" s="2" t="s">
        <v>8219</v>
      </c>
    </row>
    <row r="531" spans="12:13" ht="19">
      <c r="L531" s="2">
        <v>1200</v>
      </c>
      <c r="M531" s="2" t="s">
        <v>8219</v>
      </c>
    </row>
    <row r="532" spans="12:13" ht="19">
      <c r="L532" s="2">
        <v>3405</v>
      </c>
      <c r="M532" s="2" t="s">
        <v>8219</v>
      </c>
    </row>
    <row r="533" spans="12:13" ht="19">
      <c r="L533" s="2">
        <v>4000</v>
      </c>
      <c r="M533" s="2" t="s">
        <v>8219</v>
      </c>
    </row>
    <row r="534" spans="12:13" ht="19">
      <c r="L534" s="2">
        <v>10000</v>
      </c>
      <c r="M534" s="2" t="s">
        <v>8219</v>
      </c>
    </row>
    <row r="535" spans="12:13" ht="19">
      <c r="L535" s="2">
        <v>2000</v>
      </c>
      <c r="M535" s="2" t="s">
        <v>8219</v>
      </c>
    </row>
    <row r="536" spans="12:13" ht="19">
      <c r="L536" s="2">
        <v>15000</v>
      </c>
      <c r="M536" s="2" t="s">
        <v>8219</v>
      </c>
    </row>
    <row r="537" spans="12:13" ht="19">
      <c r="L537" s="2">
        <v>2000</v>
      </c>
      <c r="M537" s="2" t="s">
        <v>8219</v>
      </c>
    </row>
    <row r="538" spans="12:13" ht="19">
      <c r="L538" s="2">
        <v>3300</v>
      </c>
      <c r="M538" s="2" t="s">
        <v>8219</v>
      </c>
    </row>
    <row r="539" spans="12:13" ht="19">
      <c r="L539" s="2">
        <v>2000</v>
      </c>
      <c r="M539" s="2" t="s">
        <v>8219</v>
      </c>
    </row>
    <row r="540" spans="12:13" ht="19">
      <c r="L540" s="2">
        <v>5000</v>
      </c>
      <c r="M540" s="2" t="s">
        <v>8219</v>
      </c>
    </row>
    <row r="541" spans="12:13" ht="19">
      <c r="L541" s="2">
        <v>500</v>
      </c>
      <c r="M541" s="2" t="s">
        <v>8219</v>
      </c>
    </row>
    <row r="542" spans="12:13" ht="19">
      <c r="L542" s="2">
        <v>15000</v>
      </c>
      <c r="M542" s="2" t="s">
        <v>8221</v>
      </c>
    </row>
    <row r="543" spans="12:13" ht="19">
      <c r="L543" s="2">
        <v>4500</v>
      </c>
      <c r="M543" s="2" t="s">
        <v>8221</v>
      </c>
    </row>
    <row r="544" spans="12:13" ht="19">
      <c r="L544" s="2">
        <v>250000</v>
      </c>
      <c r="M544" s="2" t="s">
        <v>8221</v>
      </c>
    </row>
    <row r="545" spans="12:13" ht="19">
      <c r="L545" s="2">
        <v>22000</v>
      </c>
      <c r="M545" s="2" t="s">
        <v>8221</v>
      </c>
    </row>
    <row r="546" spans="12:13" ht="19">
      <c r="L546" s="2">
        <v>500</v>
      </c>
      <c r="M546" s="2" t="s">
        <v>8221</v>
      </c>
    </row>
    <row r="547" spans="12:13" ht="19">
      <c r="L547" s="2">
        <v>50000</v>
      </c>
      <c r="M547" s="2" t="s">
        <v>8221</v>
      </c>
    </row>
    <row r="548" spans="12:13" ht="19">
      <c r="L548" s="2">
        <v>60000</v>
      </c>
      <c r="M548" s="2" t="s">
        <v>8221</v>
      </c>
    </row>
    <row r="549" spans="12:13" ht="19">
      <c r="L549" s="2">
        <v>7500</v>
      </c>
      <c r="M549" s="2" t="s">
        <v>8221</v>
      </c>
    </row>
    <row r="550" spans="12:13" ht="19">
      <c r="L550" s="2">
        <v>10000</v>
      </c>
      <c r="M550" s="2" t="s">
        <v>8221</v>
      </c>
    </row>
    <row r="551" spans="12:13" ht="19">
      <c r="L551" s="2">
        <v>2500</v>
      </c>
      <c r="M551" s="2" t="s">
        <v>8221</v>
      </c>
    </row>
    <row r="552" spans="12:13" ht="19">
      <c r="L552" s="2">
        <v>5000</v>
      </c>
      <c r="M552" s="2" t="s">
        <v>8221</v>
      </c>
    </row>
    <row r="553" spans="12:13" ht="19">
      <c r="L553" s="2">
        <v>75000</v>
      </c>
      <c r="M553" s="2" t="s">
        <v>8221</v>
      </c>
    </row>
    <row r="554" spans="12:13" ht="19">
      <c r="L554" s="2">
        <v>45000</v>
      </c>
      <c r="M554" s="2" t="s">
        <v>8221</v>
      </c>
    </row>
    <row r="555" spans="12:13" ht="19">
      <c r="L555" s="2">
        <v>25000</v>
      </c>
      <c r="M555" s="2" t="s">
        <v>8221</v>
      </c>
    </row>
    <row r="556" spans="12:13" ht="19">
      <c r="L556" s="2">
        <v>3870</v>
      </c>
      <c r="M556" s="2" t="s">
        <v>8221</v>
      </c>
    </row>
    <row r="557" spans="12:13" ht="19">
      <c r="L557" s="2">
        <v>7500</v>
      </c>
      <c r="M557" s="2" t="s">
        <v>8221</v>
      </c>
    </row>
    <row r="558" spans="12:13" ht="19">
      <c r="L558" s="2">
        <v>8000</v>
      </c>
      <c r="M558" s="2" t="s">
        <v>8221</v>
      </c>
    </row>
    <row r="559" spans="12:13" ht="19">
      <c r="L559" s="2">
        <v>150000</v>
      </c>
      <c r="M559" s="2" t="s">
        <v>8221</v>
      </c>
    </row>
    <row r="560" spans="12:13" ht="19">
      <c r="L560" s="2">
        <v>750</v>
      </c>
      <c r="M560" s="2" t="s">
        <v>8221</v>
      </c>
    </row>
    <row r="561" spans="12:13" ht="19">
      <c r="L561" s="2">
        <v>240000</v>
      </c>
      <c r="M561" s="2" t="s">
        <v>8221</v>
      </c>
    </row>
    <row r="562" spans="12:13" ht="19">
      <c r="L562" s="2">
        <v>100000</v>
      </c>
      <c r="M562" s="2" t="s">
        <v>8221</v>
      </c>
    </row>
    <row r="563" spans="12:13" ht="19">
      <c r="L563" s="2">
        <v>15000</v>
      </c>
      <c r="M563" s="2" t="s">
        <v>8221</v>
      </c>
    </row>
    <row r="564" spans="12:13" ht="19">
      <c r="L564" s="2">
        <v>50000</v>
      </c>
      <c r="M564" s="2" t="s">
        <v>8221</v>
      </c>
    </row>
    <row r="565" spans="12:13" ht="19">
      <c r="L565" s="2">
        <v>75000</v>
      </c>
      <c r="M565" s="2" t="s">
        <v>8221</v>
      </c>
    </row>
    <row r="566" spans="12:13" ht="19">
      <c r="L566" s="2">
        <v>18000</v>
      </c>
      <c r="M566" s="2" t="s">
        <v>8221</v>
      </c>
    </row>
    <row r="567" spans="12:13" ht="19">
      <c r="L567" s="2">
        <v>25000</v>
      </c>
      <c r="M567" s="2" t="s">
        <v>8221</v>
      </c>
    </row>
    <row r="568" spans="12:13" ht="19">
      <c r="L568" s="2">
        <v>5000</v>
      </c>
      <c r="M568" s="2" t="s">
        <v>8221</v>
      </c>
    </row>
    <row r="569" spans="12:13" ht="19">
      <c r="L569" s="2">
        <v>10000</v>
      </c>
      <c r="M569" s="2" t="s">
        <v>8221</v>
      </c>
    </row>
    <row r="570" spans="12:13" ht="19">
      <c r="L570" s="2">
        <v>24500</v>
      </c>
      <c r="M570" s="2" t="s">
        <v>8221</v>
      </c>
    </row>
    <row r="571" spans="12:13" ht="19">
      <c r="L571" s="2">
        <v>2500</v>
      </c>
      <c r="M571" s="2" t="s">
        <v>8221</v>
      </c>
    </row>
    <row r="572" spans="12:13" ht="19">
      <c r="L572" s="2">
        <v>85000</v>
      </c>
      <c r="M572" s="2" t="s">
        <v>8221</v>
      </c>
    </row>
    <row r="573" spans="12:13" ht="19">
      <c r="L573" s="2">
        <v>25000</v>
      </c>
      <c r="M573" s="2" t="s">
        <v>8221</v>
      </c>
    </row>
    <row r="574" spans="12:13" ht="19">
      <c r="L574" s="2">
        <v>2500</v>
      </c>
      <c r="M574" s="2" t="s">
        <v>8221</v>
      </c>
    </row>
    <row r="575" spans="12:13" ht="19">
      <c r="L575" s="2">
        <v>88888</v>
      </c>
      <c r="M575" s="2" t="s">
        <v>8221</v>
      </c>
    </row>
    <row r="576" spans="12:13" ht="19">
      <c r="L576" s="2">
        <v>11180</v>
      </c>
      <c r="M576" s="2" t="s">
        <v>8221</v>
      </c>
    </row>
    <row r="577" spans="12:13" ht="19">
      <c r="L577" s="2">
        <v>60000</v>
      </c>
      <c r="M577" s="2" t="s">
        <v>8221</v>
      </c>
    </row>
    <row r="578" spans="12:13" ht="19">
      <c r="L578" s="2">
        <v>80000</v>
      </c>
      <c r="M578" s="2" t="s">
        <v>8221</v>
      </c>
    </row>
    <row r="579" spans="12:13" ht="19">
      <c r="L579" s="2">
        <v>5000</v>
      </c>
      <c r="M579" s="2" t="s">
        <v>8221</v>
      </c>
    </row>
    <row r="580" spans="12:13" ht="19">
      <c r="L580" s="2">
        <v>125000</v>
      </c>
      <c r="M580" s="2" t="s">
        <v>8221</v>
      </c>
    </row>
    <row r="581" spans="12:13" ht="19">
      <c r="L581" s="2">
        <v>12000</v>
      </c>
      <c r="M581" s="2" t="s">
        <v>8221</v>
      </c>
    </row>
    <row r="582" spans="12:13" ht="19">
      <c r="L582" s="2">
        <v>3000</v>
      </c>
      <c r="M582" s="2" t="s">
        <v>8221</v>
      </c>
    </row>
    <row r="583" spans="12:13" ht="19">
      <c r="L583" s="2">
        <v>400</v>
      </c>
      <c r="M583" s="2" t="s">
        <v>8221</v>
      </c>
    </row>
    <row r="584" spans="12:13" ht="19">
      <c r="L584" s="2">
        <v>100000</v>
      </c>
      <c r="M584" s="2" t="s">
        <v>8221</v>
      </c>
    </row>
    <row r="585" spans="12:13" ht="19">
      <c r="L585" s="2">
        <v>9000</v>
      </c>
      <c r="M585" s="2" t="s">
        <v>8221</v>
      </c>
    </row>
    <row r="586" spans="12:13" ht="19">
      <c r="L586" s="2">
        <v>1000</v>
      </c>
      <c r="M586" s="2" t="s">
        <v>8221</v>
      </c>
    </row>
    <row r="587" spans="12:13" ht="19">
      <c r="L587" s="2">
        <v>9000</v>
      </c>
      <c r="M587" s="2" t="s">
        <v>8221</v>
      </c>
    </row>
    <row r="588" spans="12:13" ht="19">
      <c r="L588" s="2">
        <v>10000</v>
      </c>
      <c r="M588" s="2" t="s">
        <v>8221</v>
      </c>
    </row>
    <row r="589" spans="12:13" ht="19">
      <c r="L589" s="2">
        <v>30000</v>
      </c>
      <c r="M589" s="2" t="s">
        <v>8221</v>
      </c>
    </row>
    <row r="590" spans="12:13" ht="19">
      <c r="L590" s="2">
        <v>9000</v>
      </c>
      <c r="M590" s="2" t="s">
        <v>8221</v>
      </c>
    </row>
    <row r="591" spans="12:13" ht="19">
      <c r="L591" s="2">
        <v>7500</v>
      </c>
      <c r="M591" s="2" t="s">
        <v>8221</v>
      </c>
    </row>
    <row r="592" spans="12:13" ht="19">
      <c r="L592" s="2">
        <v>5000</v>
      </c>
      <c r="M592" s="2" t="s">
        <v>8221</v>
      </c>
    </row>
    <row r="593" spans="12:13" ht="19">
      <c r="L593" s="2">
        <v>100000</v>
      </c>
      <c r="M593" s="2" t="s">
        <v>8221</v>
      </c>
    </row>
    <row r="594" spans="12:13" ht="19">
      <c r="L594" s="2">
        <v>7500</v>
      </c>
      <c r="M594" s="2" t="s">
        <v>8221</v>
      </c>
    </row>
    <row r="595" spans="12:13" ht="19">
      <c r="L595" s="2">
        <v>500</v>
      </c>
      <c r="M595" s="2" t="s">
        <v>8221</v>
      </c>
    </row>
    <row r="596" spans="12:13" ht="19">
      <c r="L596" s="2">
        <v>25000</v>
      </c>
      <c r="M596" s="2" t="s">
        <v>8221</v>
      </c>
    </row>
    <row r="597" spans="12:13" ht="19">
      <c r="L597" s="2">
        <v>100000</v>
      </c>
      <c r="M597" s="2" t="s">
        <v>8221</v>
      </c>
    </row>
    <row r="598" spans="12:13" ht="19">
      <c r="L598" s="2">
        <v>20000</v>
      </c>
      <c r="M598" s="2" t="s">
        <v>8221</v>
      </c>
    </row>
    <row r="599" spans="12:13" ht="19">
      <c r="L599" s="2">
        <v>7500</v>
      </c>
      <c r="M599" s="2" t="s">
        <v>8221</v>
      </c>
    </row>
    <row r="600" spans="12:13" ht="19">
      <c r="L600" s="2">
        <v>2500</v>
      </c>
      <c r="M600" s="2" t="s">
        <v>8221</v>
      </c>
    </row>
    <row r="601" spans="12:13" ht="19">
      <c r="L601" s="2">
        <v>50000</v>
      </c>
      <c r="M601" s="2" t="s">
        <v>8221</v>
      </c>
    </row>
    <row r="602" spans="12:13" ht="19">
      <c r="L602" s="2">
        <v>5000</v>
      </c>
      <c r="M602" s="2" t="s">
        <v>8220</v>
      </c>
    </row>
    <row r="603" spans="12:13" ht="19">
      <c r="L603" s="2">
        <v>10000</v>
      </c>
      <c r="M603" s="2" t="s">
        <v>8220</v>
      </c>
    </row>
    <row r="604" spans="12:13" ht="19">
      <c r="L604" s="2">
        <v>70000</v>
      </c>
      <c r="M604" s="2" t="s">
        <v>8220</v>
      </c>
    </row>
    <row r="605" spans="12:13" ht="19">
      <c r="L605" s="2">
        <v>15000</v>
      </c>
      <c r="M605" s="2" t="s">
        <v>8220</v>
      </c>
    </row>
    <row r="606" spans="12:13" ht="19">
      <c r="L606" s="2">
        <v>1500</v>
      </c>
      <c r="M606" s="2" t="s">
        <v>8220</v>
      </c>
    </row>
    <row r="607" spans="12:13" ht="19">
      <c r="L607" s="2">
        <v>5000</v>
      </c>
      <c r="M607" s="2" t="s">
        <v>8220</v>
      </c>
    </row>
    <row r="608" spans="12:13" ht="19">
      <c r="L608" s="2">
        <v>5000</v>
      </c>
      <c r="M608" s="2" t="s">
        <v>8220</v>
      </c>
    </row>
    <row r="609" spans="12:13" ht="19">
      <c r="L609" s="2">
        <v>250</v>
      </c>
      <c r="M609" s="2" t="s">
        <v>8220</v>
      </c>
    </row>
    <row r="610" spans="12:13" ht="19">
      <c r="L610" s="2">
        <v>150000</v>
      </c>
      <c r="M610" s="2" t="s">
        <v>8220</v>
      </c>
    </row>
    <row r="611" spans="12:13" ht="19">
      <c r="L611" s="2">
        <v>780</v>
      </c>
      <c r="M611" s="2" t="s">
        <v>8220</v>
      </c>
    </row>
    <row r="612" spans="12:13" ht="19">
      <c r="L612" s="2">
        <v>13803</v>
      </c>
      <c r="M612" s="2" t="s">
        <v>8220</v>
      </c>
    </row>
    <row r="613" spans="12:13" ht="19">
      <c r="L613" s="2">
        <v>80000</v>
      </c>
      <c r="M613" s="2" t="s">
        <v>8220</v>
      </c>
    </row>
    <row r="614" spans="12:13" ht="19">
      <c r="L614" s="2">
        <v>10000</v>
      </c>
      <c r="M614" s="2" t="s">
        <v>8220</v>
      </c>
    </row>
    <row r="615" spans="12:13" ht="19">
      <c r="L615" s="2">
        <v>60000</v>
      </c>
      <c r="M615" s="2" t="s">
        <v>8220</v>
      </c>
    </row>
    <row r="616" spans="12:13" ht="19">
      <c r="L616" s="2">
        <v>10000</v>
      </c>
      <c r="M616" s="2" t="s">
        <v>8220</v>
      </c>
    </row>
    <row r="617" spans="12:13" ht="19">
      <c r="L617" s="2">
        <v>515</v>
      </c>
      <c r="M617" s="2" t="s">
        <v>8220</v>
      </c>
    </row>
    <row r="618" spans="12:13" ht="19">
      <c r="L618" s="2">
        <v>5000</v>
      </c>
      <c r="M618" s="2" t="s">
        <v>8220</v>
      </c>
    </row>
    <row r="619" spans="12:13" ht="19">
      <c r="L619" s="2">
        <v>2000</v>
      </c>
      <c r="M619" s="2" t="s">
        <v>8220</v>
      </c>
    </row>
    <row r="620" spans="12:13" ht="19">
      <c r="L620" s="2">
        <v>400</v>
      </c>
      <c r="M620" s="2" t="s">
        <v>8220</v>
      </c>
    </row>
    <row r="621" spans="12:13" ht="19">
      <c r="L621" s="2">
        <v>2500000</v>
      </c>
      <c r="M621" s="2" t="s">
        <v>8220</v>
      </c>
    </row>
    <row r="622" spans="12:13" ht="19">
      <c r="L622" s="2">
        <v>30000</v>
      </c>
      <c r="M622" s="2" t="s">
        <v>8220</v>
      </c>
    </row>
    <row r="623" spans="12:13" ht="19">
      <c r="L623" s="2">
        <v>25000</v>
      </c>
      <c r="M623" s="2" t="s">
        <v>8220</v>
      </c>
    </row>
    <row r="624" spans="12:13" ht="19">
      <c r="L624" s="2">
        <v>6000</v>
      </c>
      <c r="M624" s="2" t="s">
        <v>8220</v>
      </c>
    </row>
    <row r="625" spans="12:13" ht="19">
      <c r="L625" s="2">
        <v>75000</v>
      </c>
      <c r="M625" s="2" t="s">
        <v>8220</v>
      </c>
    </row>
    <row r="626" spans="12:13" ht="19">
      <c r="L626" s="2">
        <v>5000</v>
      </c>
      <c r="M626" s="2" t="s">
        <v>8220</v>
      </c>
    </row>
    <row r="627" spans="12:13" ht="19">
      <c r="L627" s="2">
        <v>25000</v>
      </c>
      <c r="M627" s="2" t="s">
        <v>8220</v>
      </c>
    </row>
    <row r="628" spans="12:13" ht="19">
      <c r="L628" s="2">
        <v>25000</v>
      </c>
      <c r="M628" s="2" t="s">
        <v>8220</v>
      </c>
    </row>
    <row r="629" spans="12:13" ht="19">
      <c r="L629" s="2">
        <v>450000</v>
      </c>
      <c r="M629" s="2" t="s">
        <v>8220</v>
      </c>
    </row>
    <row r="630" spans="12:13" ht="19">
      <c r="L630" s="2">
        <v>5000</v>
      </c>
      <c r="M630" s="2" t="s">
        <v>8220</v>
      </c>
    </row>
    <row r="631" spans="12:13" ht="19">
      <c r="L631" s="2">
        <v>200000</v>
      </c>
      <c r="M631" s="2" t="s">
        <v>8220</v>
      </c>
    </row>
    <row r="632" spans="12:13" ht="19">
      <c r="L632" s="2">
        <v>11999</v>
      </c>
      <c r="M632" s="2" t="s">
        <v>8220</v>
      </c>
    </row>
    <row r="633" spans="12:13" ht="19">
      <c r="L633" s="2">
        <v>50000</v>
      </c>
      <c r="M633" s="2" t="s">
        <v>8220</v>
      </c>
    </row>
    <row r="634" spans="12:13" ht="19">
      <c r="L634" s="2">
        <v>20000</v>
      </c>
      <c r="M634" s="2" t="s">
        <v>8220</v>
      </c>
    </row>
    <row r="635" spans="12:13" ht="19">
      <c r="L635" s="2">
        <v>10000</v>
      </c>
      <c r="M635" s="2" t="s">
        <v>8220</v>
      </c>
    </row>
    <row r="636" spans="12:13" ht="19">
      <c r="L636" s="2">
        <v>5000</v>
      </c>
      <c r="M636" s="2" t="s">
        <v>8220</v>
      </c>
    </row>
    <row r="637" spans="12:13" ht="19">
      <c r="L637" s="2">
        <v>25000</v>
      </c>
      <c r="M637" s="2" t="s">
        <v>8220</v>
      </c>
    </row>
    <row r="638" spans="12:13" ht="19">
      <c r="L638" s="2">
        <v>2000</v>
      </c>
      <c r="M638" s="2" t="s">
        <v>8220</v>
      </c>
    </row>
    <row r="639" spans="12:13" ht="19">
      <c r="L639" s="2">
        <v>100000</v>
      </c>
      <c r="M639" s="2" t="s">
        <v>8220</v>
      </c>
    </row>
    <row r="640" spans="12:13" ht="19">
      <c r="L640" s="2">
        <v>200000</v>
      </c>
      <c r="M640" s="2" t="s">
        <v>8220</v>
      </c>
    </row>
    <row r="641" spans="12:13" ht="19">
      <c r="L641" s="2">
        <v>1000000</v>
      </c>
      <c r="M641" s="2" t="s">
        <v>8220</v>
      </c>
    </row>
    <row r="642" spans="12:13" ht="19">
      <c r="L642" s="2">
        <v>70</v>
      </c>
      <c r="M642" s="2" t="s">
        <v>8219</v>
      </c>
    </row>
    <row r="643" spans="12:13" ht="19">
      <c r="L643" s="2">
        <v>40000</v>
      </c>
      <c r="M643" s="2" t="s">
        <v>8219</v>
      </c>
    </row>
    <row r="644" spans="12:13" ht="19">
      <c r="L644" s="2">
        <v>20000</v>
      </c>
      <c r="M644" s="2" t="s">
        <v>8219</v>
      </c>
    </row>
    <row r="645" spans="12:13" ht="19">
      <c r="L645" s="2">
        <v>25000</v>
      </c>
      <c r="M645" s="2" t="s">
        <v>8219</v>
      </c>
    </row>
    <row r="646" spans="12:13" ht="19">
      <c r="L646" s="2">
        <v>25000</v>
      </c>
      <c r="M646" s="2" t="s">
        <v>8219</v>
      </c>
    </row>
    <row r="647" spans="12:13" ht="19">
      <c r="L647" s="2">
        <v>2000</v>
      </c>
      <c r="M647" s="2" t="s">
        <v>8219</v>
      </c>
    </row>
    <row r="648" spans="12:13" ht="19">
      <c r="L648" s="2">
        <v>800</v>
      </c>
      <c r="M648" s="2" t="s">
        <v>8219</v>
      </c>
    </row>
    <row r="649" spans="12:13" ht="19">
      <c r="L649" s="2">
        <v>2000</v>
      </c>
      <c r="M649" s="2" t="s">
        <v>8219</v>
      </c>
    </row>
    <row r="650" spans="12:13" ht="19">
      <c r="L650" s="2">
        <v>35000</v>
      </c>
      <c r="M650" s="2" t="s">
        <v>8219</v>
      </c>
    </row>
    <row r="651" spans="12:13" ht="19">
      <c r="L651" s="2">
        <v>2500</v>
      </c>
      <c r="M651" s="2" t="s">
        <v>8219</v>
      </c>
    </row>
    <row r="652" spans="12:13" ht="19">
      <c r="L652" s="2">
        <v>1500</v>
      </c>
      <c r="M652" s="2" t="s">
        <v>8219</v>
      </c>
    </row>
    <row r="653" spans="12:13" ht="19">
      <c r="L653" s="2">
        <v>25000</v>
      </c>
      <c r="M653" s="2" t="s">
        <v>8219</v>
      </c>
    </row>
    <row r="654" spans="12:13" ht="19">
      <c r="L654" s="2">
        <v>3000</v>
      </c>
      <c r="M654" s="2" t="s">
        <v>8219</v>
      </c>
    </row>
    <row r="655" spans="12:13" ht="19">
      <c r="L655" s="2">
        <v>75000</v>
      </c>
      <c r="M655" s="2" t="s">
        <v>8219</v>
      </c>
    </row>
    <row r="656" spans="12:13" ht="19">
      <c r="L656" s="2">
        <v>12000</v>
      </c>
      <c r="M656" s="2" t="s">
        <v>8219</v>
      </c>
    </row>
    <row r="657" spans="12:13" ht="19">
      <c r="L657" s="2">
        <v>8000</v>
      </c>
      <c r="M657" s="2" t="s">
        <v>8219</v>
      </c>
    </row>
    <row r="658" spans="12:13" ht="19">
      <c r="L658" s="2">
        <v>5000</v>
      </c>
      <c r="M658" s="2" t="s">
        <v>8219</v>
      </c>
    </row>
    <row r="659" spans="12:13" ht="19">
      <c r="L659" s="2">
        <v>15000</v>
      </c>
      <c r="M659" s="2" t="s">
        <v>8219</v>
      </c>
    </row>
    <row r="660" spans="12:13" ht="19">
      <c r="L660" s="2">
        <v>28888</v>
      </c>
      <c r="M660" s="2" t="s">
        <v>8219</v>
      </c>
    </row>
    <row r="661" spans="12:13" ht="19">
      <c r="L661" s="2">
        <v>3000</v>
      </c>
      <c r="M661" s="2" t="s">
        <v>8219</v>
      </c>
    </row>
    <row r="662" spans="12:13" ht="19">
      <c r="L662" s="2">
        <v>50000</v>
      </c>
      <c r="M662" s="2" t="s">
        <v>8221</v>
      </c>
    </row>
    <row r="663" spans="12:13" ht="19">
      <c r="L663" s="2">
        <v>10000</v>
      </c>
      <c r="M663" s="2" t="s">
        <v>8221</v>
      </c>
    </row>
    <row r="664" spans="12:13" ht="19">
      <c r="L664" s="2">
        <v>39000</v>
      </c>
      <c r="M664" s="2" t="s">
        <v>8221</v>
      </c>
    </row>
    <row r="665" spans="12:13" ht="19">
      <c r="L665" s="2">
        <v>200000</v>
      </c>
      <c r="M665" s="2" t="s">
        <v>8221</v>
      </c>
    </row>
    <row r="666" spans="12:13" ht="19">
      <c r="L666" s="2">
        <v>12000</v>
      </c>
      <c r="M666" s="2" t="s">
        <v>8221</v>
      </c>
    </row>
    <row r="667" spans="12:13" ht="19">
      <c r="L667" s="2">
        <v>10000</v>
      </c>
      <c r="M667" s="2" t="s">
        <v>8221</v>
      </c>
    </row>
    <row r="668" spans="12:13" ht="19">
      <c r="L668" s="2">
        <v>200000</v>
      </c>
      <c r="M668" s="2" t="s">
        <v>8221</v>
      </c>
    </row>
    <row r="669" spans="12:13" ht="19">
      <c r="L669" s="2">
        <v>50000</v>
      </c>
      <c r="M669" s="2" t="s">
        <v>8221</v>
      </c>
    </row>
    <row r="670" spans="12:13" ht="19">
      <c r="L670" s="2">
        <v>15000</v>
      </c>
      <c r="M670" s="2" t="s">
        <v>8221</v>
      </c>
    </row>
    <row r="671" spans="12:13" ht="19">
      <c r="L671" s="2">
        <v>200000</v>
      </c>
      <c r="M671" s="2" t="s">
        <v>8221</v>
      </c>
    </row>
    <row r="672" spans="12:13" ht="19">
      <c r="L672" s="2">
        <v>90000</v>
      </c>
      <c r="M672" s="2" t="s">
        <v>8221</v>
      </c>
    </row>
    <row r="673" spans="12:13" ht="19">
      <c r="L673" s="2">
        <v>30000</v>
      </c>
      <c r="M673" s="2" t="s">
        <v>8221</v>
      </c>
    </row>
    <row r="674" spans="12:13" ht="19">
      <c r="L674" s="2">
        <v>50000</v>
      </c>
      <c r="M674" s="2" t="s">
        <v>8221</v>
      </c>
    </row>
    <row r="675" spans="12:13" ht="19">
      <c r="L675" s="2">
        <v>100000</v>
      </c>
      <c r="M675" s="2" t="s">
        <v>8221</v>
      </c>
    </row>
    <row r="676" spans="12:13" ht="19">
      <c r="L676" s="2">
        <v>50000</v>
      </c>
      <c r="M676" s="2" t="s">
        <v>8221</v>
      </c>
    </row>
    <row r="677" spans="12:13" ht="19">
      <c r="L677" s="2">
        <v>6000</v>
      </c>
      <c r="M677" s="2" t="s">
        <v>8221</v>
      </c>
    </row>
    <row r="678" spans="12:13" ht="19">
      <c r="L678" s="2">
        <v>100000</v>
      </c>
      <c r="M678" s="2" t="s">
        <v>8221</v>
      </c>
    </row>
    <row r="679" spans="12:13" ht="19">
      <c r="L679" s="2">
        <v>50000</v>
      </c>
      <c r="M679" s="2" t="s">
        <v>8221</v>
      </c>
    </row>
    <row r="680" spans="12:13" ht="19">
      <c r="L680" s="2">
        <v>29000</v>
      </c>
      <c r="M680" s="2" t="s">
        <v>8221</v>
      </c>
    </row>
    <row r="681" spans="12:13" ht="19">
      <c r="L681" s="2">
        <v>57000</v>
      </c>
      <c r="M681" s="2" t="s">
        <v>8221</v>
      </c>
    </row>
    <row r="682" spans="12:13" ht="19">
      <c r="L682" s="2">
        <v>75000</v>
      </c>
      <c r="M682" s="2" t="s">
        <v>8221</v>
      </c>
    </row>
    <row r="683" spans="12:13" ht="19">
      <c r="L683" s="2">
        <v>2500</v>
      </c>
      <c r="M683" s="2" t="s">
        <v>8221</v>
      </c>
    </row>
    <row r="684" spans="12:13" ht="19">
      <c r="L684" s="2">
        <v>50000</v>
      </c>
      <c r="M684" s="2" t="s">
        <v>8221</v>
      </c>
    </row>
    <row r="685" spans="12:13" ht="19">
      <c r="L685" s="2">
        <v>35000</v>
      </c>
      <c r="M685" s="2" t="s">
        <v>8221</v>
      </c>
    </row>
    <row r="686" spans="12:13" ht="19">
      <c r="L686" s="2">
        <v>320000</v>
      </c>
      <c r="M686" s="2" t="s">
        <v>8221</v>
      </c>
    </row>
    <row r="687" spans="12:13" ht="19">
      <c r="L687" s="2">
        <v>2000</v>
      </c>
      <c r="M687" s="2" t="s">
        <v>8221</v>
      </c>
    </row>
    <row r="688" spans="12:13" ht="19">
      <c r="L688" s="2">
        <v>500000</v>
      </c>
      <c r="M688" s="2" t="s">
        <v>8221</v>
      </c>
    </row>
    <row r="689" spans="12:13" ht="19">
      <c r="L689" s="2">
        <v>100000</v>
      </c>
      <c r="M689" s="2" t="s">
        <v>8221</v>
      </c>
    </row>
    <row r="690" spans="12:13" ht="19">
      <c r="L690" s="2">
        <v>20000</v>
      </c>
      <c r="M690" s="2" t="s">
        <v>8221</v>
      </c>
    </row>
    <row r="691" spans="12:13" ht="19">
      <c r="L691" s="2">
        <v>200000</v>
      </c>
      <c r="M691" s="2" t="s">
        <v>8221</v>
      </c>
    </row>
    <row r="692" spans="12:13" ht="19">
      <c r="L692" s="2">
        <v>20000</v>
      </c>
      <c r="M692" s="2" t="s">
        <v>8221</v>
      </c>
    </row>
    <row r="693" spans="12:13" ht="19">
      <c r="L693" s="2">
        <v>50000</v>
      </c>
      <c r="M693" s="2" t="s">
        <v>8221</v>
      </c>
    </row>
    <row r="694" spans="12:13" ht="19">
      <c r="L694" s="2">
        <v>20000</v>
      </c>
      <c r="M694" s="2" t="s">
        <v>8221</v>
      </c>
    </row>
    <row r="695" spans="12:13" ht="19">
      <c r="L695" s="2">
        <v>100000</v>
      </c>
      <c r="M695" s="2" t="s">
        <v>8221</v>
      </c>
    </row>
    <row r="696" spans="12:13" ht="19">
      <c r="L696" s="2">
        <v>150000</v>
      </c>
      <c r="M696" s="2" t="s">
        <v>8221</v>
      </c>
    </row>
    <row r="697" spans="12:13" ht="19">
      <c r="L697" s="2">
        <v>60000</v>
      </c>
      <c r="M697" s="2" t="s">
        <v>8221</v>
      </c>
    </row>
    <row r="698" spans="12:13" ht="19">
      <c r="L698" s="2">
        <v>175000</v>
      </c>
      <c r="M698" s="2" t="s">
        <v>8221</v>
      </c>
    </row>
    <row r="699" spans="12:13" ht="19">
      <c r="L699" s="2">
        <v>5000</v>
      </c>
      <c r="M699" s="2" t="s">
        <v>8221</v>
      </c>
    </row>
    <row r="700" spans="12:13" ht="19">
      <c r="L700" s="2">
        <v>100000</v>
      </c>
      <c r="M700" s="2" t="s">
        <v>8221</v>
      </c>
    </row>
    <row r="701" spans="12:13" ht="19">
      <c r="L701" s="2">
        <v>130000</v>
      </c>
      <c r="M701" s="2" t="s">
        <v>8221</v>
      </c>
    </row>
    <row r="702" spans="12:13" ht="19">
      <c r="L702" s="2">
        <v>15000</v>
      </c>
      <c r="M702" s="2" t="s">
        <v>8221</v>
      </c>
    </row>
    <row r="703" spans="12:13" ht="19">
      <c r="L703" s="2">
        <v>23000</v>
      </c>
      <c r="M703" s="2" t="s">
        <v>8221</v>
      </c>
    </row>
    <row r="704" spans="12:13" ht="19">
      <c r="L704" s="2">
        <v>15000</v>
      </c>
      <c r="M704" s="2" t="s">
        <v>8221</v>
      </c>
    </row>
    <row r="705" spans="12:13" ht="19">
      <c r="L705" s="2">
        <v>15000</v>
      </c>
      <c r="M705" s="2" t="s">
        <v>8221</v>
      </c>
    </row>
    <row r="706" spans="12:13" ht="19">
      <c r="L706" s="2">
        <v>55000</v>
      </c>
      <c r="M706" s="2" t="s">
        <v>8221</v>
      </c>
    </row>
    <row r="707" spans="12:13" ht="19">
      <c r="L707" s="2">
        <v>100000</v>
      </c>
      <c r="M707" s="2" t="s">
        <v>8221</v>
      </c>
    </row>
    <row r="708" spans="12:13" ht="19">
      <c r="L708" s="2">
        <v>100000</v>
      </c>
      <c r="M708" s="2" t="s">
        <v>8221</v>
      </c>
    </row>
    <row r="709" spans="12:13" ht="19">
      <c r="L709" s="2">
        <v>68000</v>
      </c>
      <c r="M709" s="2" t="s">
        <v>8221</v>
      </c>
    </row>
    <row r="710" spans="12:13" ht="19">
      <c r="L710" s="2">
        <v>40000</v>
      </c>
      <c r="M710" s="2" t="s">
        <v>8221</v>
      </c>
    </row>
    <row r="711" spans="12:13" ht="19">
      <c r="L711" s="2">
        <v>15000</v>
      </c>
      <c r="M711" s="2" t="s">
        <v>8221</v>
      </c>
    </row>
    <row r="712" spans="12:13" ht="19">
      <c r="L712" s="2">
        <v>1200</v>
      </c>
      <c r="M712" s="2" t="s">
        <v>8221</v>
      </c>
    </row>
    <row r="713" spans="12:13" ht="19">
      <c r="L713" s="2">
        <v>100000</v>
      </c>
      <c r="M713" s="2" t="s">
        <v>8221</v>
      </c>
    </row>
    <row r="714" spans="12:13" ht="19">
      <c r="L714" s="2">
        <v>48500</v>
      </c>
      <c r="M714" s="2" t="s">
        <v>8221</v>
      </c>
    </row>
    <row r="715" spans="12:13" ht="19">
      <c r="L715" s="2">
        <v>25000</v>
      </c>
      <c r="M715" s="2" t="s">
        <v>8221</v>
      </c>
    </row>
    <row r="716" spans="12:13" ht="19">
      <c r="L716" s="2">
        <v>15000</v>
      </c>
      <c r="M716" s="2" t="s">
        <v>8221</v>
      </c>
    </row>
    <row r="717" spans="12:13" ht="19">
      <c r="L717" s="2">
        <v>27500</v>
      </c>
      <c r="M717" s="2" t="s">
        <v>8221</v>
      </c>
    </row>
    <row r="718" spans="12:13" ht="19">
      <c r="L718" s="2">
        <v>7000</v>
      </c>
      <c r="M718" s="2" t="s">
        <v>8221</v>
      </c>
    </row>
    <row r="719" spans="12:13" ht="19">
      <c r="L719" s="2">
        <v>100000</v>
      </c>
      <c r="M719" s="2" t="s">
        <v>8221</v>
      </c>
    </row>
    <row r="720" spans="12:13" ht="19">
      <c r="L720" s="2">
        <v>12000</v>
      </c>
      <c r="M720" s="2" t="s">
        <v>8221</v>
      </c>
    </row>
    <row r="721" spans="12:13" ht="19">
      <c r="L721" s="2">
        <v>15000</v>
      </c>
      <c r="M721" s="2" t="s">
        <v>8221</v>
      </c>
    </row>
    <row r="722" spans="12:13" ht="19">
      <c r="L722" s="2">
        <v>1900</v>
      </c>
      <c r="M722" s="2" t="s">
        <v>8219</v>
      </c>
    </row>
    <row r="723" spans="12:13" ht="19">
      <c r="L723" s="2">
        <v>8200</v>
      </c>
      <c r="M723" s="2" t="s">
        <v>8219</v>
      </c>
    </row>
    <row r="724" spans="12:13" ht="19">
      <c r="L724" s="2">
        <v>25000</v>
      </c>
      <c r="M724" s="2" t="s">
        <v>8219</v>
      </c>
    </row>
    <row r="725" spans="12:13" ht="19">
      <c r="L725" s="2">
        <v>5000</v>
      </c>
      <c r="M725" s="2" t="s">
        <v>8219</v>
      </c>
    </row>
    <row r="726" spans="12:13" ht="19">
      <c r="L726" s="2">
        <v>7000</v>
      </c>
      <c r="M726" s="2" t="s">
        <v>8219</v>
      </c>
    </row>
    <row r="727" spans="12:13" ht="19">
      <c r="L727" s="2">
        <v>20000</v>
      </c>
      <c r="M727" s="2" t="s">
        <v>8219</v>
      </c>
    </row>
    <row r="728" spans="12:13" ht="19">
      <c r="L728" s="2">
        <v>2500</v>
      </c>
      <c r="M728" s="2" t="s">
        <v>8219</v>
      </c>
    </row>
    <row r="729" spans="12:13" ht="19">
      <c r="L729" s="2">
        <v>3500</v>
      </c>
      <c r="M729" s="2" t="s">
        <v>8219</v>
      </c>
    </row>
    <row r="730" spans="12:13" ht="19">
      <c r="L730" s="2">
        <v>7500</v>
      </c>
      <c r="M730" s="2" t="s">
        <v>8219</v>
      </c>
    </row>
    <row r="731" spans="12:13" ht="19">
      <c r="L731" s="2">
        <v>4000</v>
      </c>
      <c r="M731" s="2" t="s">
        <v>8219</v>
      </c>
    </row>
    <row r="732" spans="12:13" ht="19">
      <c r="L732" s="2">
        <v>20000</v>
      </c>
      <c r="M732" s="2" t="s">
        <v>8219</v>
      </c>
    </row>
    <row r="733" spans="12:13" ht="19">
      <c r="L733" s="2">
        <v>5000</v>
      </c>
      <c r="M733" s="2" t="s">
        <v>8219</v>
      </c>
    </row>
    <row r="734" spans="12:13" ht="19">
      <c r="L734" s="2">
        <v>40</v>
      </c>
      <c r="M734" s="2" t="s">
        <v>8219</v>
      </c>
    </row>
    <row r="735" spans="12:13" ht="19">
      <c r="L735" s="2">
        <v>2500</v>
      </c>
      <c r="M735" s="2" t="s">
        <v>8219</v>
      </c>
    </row>
    <row r="736" spans="12:13" ht="19">
      <c r="L736" s="2">
        <v>8500</v>
      </c>
      <c r="M736" s="2" t="s">
        <v>8219</v>
      </c>
    </row>
    <row r="737" spans="12:13" ht="19">
      <c r="L737" s="2">
        <v>47000</v>
      </c>
      <c r="M737" s="2" t="s">
        <v>8219</v>
      </c>
    </row>
    <row r="738" spans="12:13" ht="19">
      <c r="L738" s="2">
        <v>3600</v>
      </c>
      <c r="M738" s="2" t="s">
        <v>8219</v>
      </c>
    </row>
    <row r="739" spans="12:13" ht="19">
      <c r="L739" s="2">
        <v>5000</v>
      </c>
      <c r="M739" s="2" t="s">
        <v>8219</v>
      </c>
    </row>
    <row r="740" spans="12:13" ht="19">
      <c r="L740" s="2">
        <v>1500</v>
      </c>
      <c r="M740" s="2" t="s">
        <v>8219</v>
      </c>
    </row>
    <row r="741" spans="12:13" ht="19">
      <c r="L741" s="2">
        <v>6000</v>
      </c>
      <c r="M741" s="2" t="s">
        <v>8219</v>
      </c>
    </row>
    <row r="742" spans="12:13" ht="19">
      <c r="L742" s="2">
        <v>3000</v>
      </c>
      <c r="M742" s="2" t="s">
        <v>8219</v>
      </c>
    </row>
    <row r="743" spans="12:13" ht="19">
      <c r="L743" s="2">
        <v>13000</v>
      </c>
      <c r="M743" s="2" t="s">
        <v>8219</v>
      </c>
    </row>
    <row r="744" spans="12:13" ht="19">
      <c r="L744" s="2">
        <v>1400</v>
      </c>
      <c r="M744" s="2" t="s">
        <v>8219</v>
      </c>
    </row>
    <row r="745" spans="12:13" ht="19">
      <c r="L745" s="2">
        <v>550</v>
      </c>
      <c r="M745" s="2" t="s">
        <v>8219</v>
      </c>
    </row>
    <row r="746" spans="12:13" ht="19">
      <c r="L746" s="2">
        <v>5000</v>
      </c>
      <c r="M746" s="2" t="s">
        <v>8219</v>
      </c>
    </row>
    <row r="747" spans="12:13" ht="19">
      <c r="L747" s="2">
        <v>2220</v>
      </c>
      <c r="M747" s="2" t="s">
        <v>8219</v>
      </c>
    </row>
    <row r="748" spans="12:13" ht="19">
      <c r="L748" s="2">
        <v>2987</v>
      </c>
      <c r="M748" s="2" t="s">
        <v>8219</v>
      </c>
    </row>
    <row r="749" spans="12:13" ht="19">
      <c r="L749" s="2">
        <v>7000</v>
      </c>
      <c r="M749" s="2" t="s">
        <v>8219</v>
      </c>
    </row>
    <row r="750" spans="12:13" ht="19">
      <c r="L750" s="2">
        <v>2000</v>
      </c>
      <c r="M750" s="2" t="s">
        <v>8219</v>
      </c>
    </row>
    <row r="751" spans="12:13" ht="19">
      <c r="L751" s="2">
        <v>10000</v>
      </c>
      <c r="M751" s="2" t="s">
        <v>8219</v>
      </c>
    </row>
    <row r="752" spans="12:13" ht="19">
      <c r="L752" s="2">
        <v>4444</v>
      </c>
      <c r="M752" s="2" t="s">
        <v>8219</v>
      </c>
    </row>
    <row r="753" spans="12:13" ht="19">
      <c r="L753" s="2">
        <v>3000</v>
      </c>
      <c r="M753" s="2" t="s">
        <v>8219</v>
      </c>
    </row>
    <row r="754" spans="12:13" ht="19">
      <c r="L754" s="2">
        <v>5000</v>
      </c>
      <c r="M754" s="2" t="s">
        <v>8219</v>
      </c>
    </row>
    <row r="755" spans="12:13" ht="19">
      <c r="L755" s="2">
        <v>10000</v>
      </c>
      <c r="M755" s="2" t="s">
        <v>8219</v>
      </c>
    </row>
    <row r="756" spans="12:13" ht="19">
      <c r="L756" s="2">
        <v>2000</v>
      </c>
      <c r="M756" s="2" t="s">
        <v>8219</v>
      </c>
    </row>
    <row r="757" spans="12:13" ht="19">
      <c r="L757" s="2">
        <v>2500</v>
      </c>
      <c r="M757" s="2" t="s">
        <v>8219</v>
      </c>
    </row>
    <row r="758" spans="12:13" ht="19">
      <c r="L758" s="2">
        <v>700</v>
      </c>
      <c r="M758" s="2" t="s">
        <v>8219</v>
      </c>
    </row>
    <row r="759" spans="12:13" ht="19">
      <c r="L759" s="2">
        <v>250</v>
      </c>
      <c r="M759" s="2" t="s">
        <v>8219</v>
      </c>
    </row>
    <row r="760" spans="12:13" ht="19">
      <c r="L760" s="2">
        <v>2500</v>
      </c>
      <c r="M760" s="2" t="s">
        <v>8219</v>
      </c>
    </row>
    <row r="761" spans="12:13" ht="19">
      <c r="L761" s="2">
        <v>5000</v>
      </c>
      <c r="M761" s="2" t="s">
        <v>8219</v>
      </c>
    </row>
    <row r="762" spans="12:13" ht="19">
      <c r="L762" s="2">
        <v>2200</v>
      </c>
      <c r="M762" s="2" t="s">
        <v>8221</v>
      </c>
    </row>
    <row r="763" spans="12:13" ht="19">
      <c r="L763" s="2">
        <v>5000</v>
      </c>
      <c r="M763" s="2" t="s">
        <v>8221</v>
      </c>
    </row>
    <row r="764" spans="12:13" ht="19">
      <c r="L764" s="2">
        <v>3500</v>
      </c>
      <c r="M764" s="2" t="s">
        <v>8221</v>
      </c>
    </row>
    <row r="765" spans="12:13" ht="19">
      <c r="L765" s="2">
        <v>4290</v>
      </c>
      <c r="M765" s="2" t="s">
        <v>8221</v>
      </c>
    </row>
    <row r="766" spans="12:13" ht="19">
      <c r="L766" s="2">
        <v>5000</v>
      </c>
      <c r="M766" s="2" t="s">
        <v>8221</v>
      </c>
    </row>
    <row r="767" spans="12:13" ht="19">
      <c r="L767" s="2">
        <v>7000</v>
      </c>
      <c r="M767" s="2" t="s">
        <v>8221</v>
      </c>
    </row>
    <row r="768" spans="12:13" ht="19">
      <c r="L768" s="2">
        <v>4000</v>
      </c>
      <c r="M768" s="2" t="s">
        <v>8221</v>
      </c>
    </row>
    <row r="769" spans="12:13" ht="19">
      <c r="L769" s="2">
        <v>5000</v>
      </c>
      <c r="M769" s="2" t="s">
        <v>8221</v>
      </c>
    </row>
    <row r="770" spans="12:13" ht="19">
      <c r="L770" s="2">
        <v>2500</v>
      </c>
      <c r="M770" s="2" t="s">
        <v>8221</v>
      </c>
    </row>
    <row r="771" spans="12:13" ht="19">
      <c r="L771" s="2">
        <v>4000</v>
      </c>
      <c r="M771" s="2" t="s">
        <v>8221</v>
      </c>
    </row>
    <row r="772" spans="12:13" ht="19">
      <c r="L772" s="2">
        <v>17500</v>
      </c>
      <c r="M772" s="2" t="s">
        <v>8221</v>
      </c>
    </row>
    <row r="773" spans="12:13" ht="19">
      <c r="L773" s="2">
        <v>38000</v>
      </c>
      <c r="M773" s="2" t="s">
        <v>8221</v>
      </c>
    </row>
    <row r="774" spans="12:13" ht="19">
      <c r="L774" s="2">
        <v>1500</v>
      </c>
      <c r="M774" s="2" t="s">
        <v>8221</v>
      </c>
    </row>
    <row r="775" spans="12:13" ht="19">
      <c r="L775" s="2">
        <v>3759</v>
      </c>
      <c r="M775" s="2" t="s">
        <v>8221</v>
      </c>
    </row>
    <row r="776" spans="12:13" ht="19">
      <c r="L776" s="2">
        <v>500</v>
      </c>
      <c r="M776" s="2" t="s">
        <v>8221</v>
      </c>
    </row>
    <row r="777" spans="12:13" ht="19">
      <c r="L777" s="2">
        <v>10000</v>
      </c>
      <c r="M777" s="2" t="s">
        <v>8221</v>
      </c>
    </row>
    <row r="778" spans="12:13" ht="19">
      <c r="L778" s="2">
        <v>7000</v>
      </c>
      <c r="M778" s="2" t="s">
        <v>8221</v>
      </c>
    </row>
    <row r="779" spans="12:13" ht="19">
      <c r="L779" s="2">
        <v>3000</v>
      </c>
      <c r="M779" s="2" t="s">
        <v>8221</v>
      </c>
    </row>
    <row r="780" spans="12:13" ht="19">
      <c r="L780" s="2">
        <v>500</v>
      </c>
      <c r="M780" s="2" t="s">
        <v>8221</v>
      </c>
    </row>
    <row r="781" spans="12:13" ht="19">
      <c r="L781" s="2">
        <v>15000</v>
      </c>
      <c r="M781" s="2" t="s">
        <v>8221</v>
      </c>
    </row>
    <row r="782" spans="12:13" ht="19">
      <c r="L782" s="2">
        <v>1000</v>
      </c>
      <c r="M782" s="2" t="s">
        <v>8219</v>
      </c>
    </row>
    <row r="783" spans="12:13" ht="19">
      <c r="L783" s="2">
        <v>800</v>
      </c>
      <c r="M783" s="2" t="s">
        <v>8219</v>
      </c>
    </row>
    <row r="784" spans="12:13" ht="19">
      <c r="L784" s="2">
        <v>700</v>
      </c>
      <c r="M784" s="2" t="s">
        <v>8219</v>
      </c>
    </row>
    <row r="785" spans="12:13" ht="19">
      <c r="L785" s="2">
        <v>1500</v>
      </c>
      <c r="M785" s="2" t="s">
        <v>8219</v>
      </c>
    </row>
    <row r="786" spans="12:13" ht="19">
      <c r="L786" s="2">
        <v>1000</v>
      </c>
      <c r="M786" s="2" t="s">
        <v>8219</v>
      </c>
    </row>
    <row r="787" spans="12:13" ht="19">
      <c r="L787" s="2">
        <v>500</v>
      </c>
      <c r="M787" s="2" t="s">
        <v>8219</v>
      </c>
    </row>
    <row r="788" spans="12:13" ht="19">
      <c r="L788" s="2">
        <v>5000</v>
      </c>
      <c r="M788" s="2" t="s">
        <v>8219</v>
      </c>
    </row>
    <row r="789" spans="12:13" ht="19">
      <c r="L789" s="2">
        <v>1200</v>
      </c>
      <c r="M789" s="2" t="s">
        <v>8219</v>
      </c>
    </row>
    <row r="790" spans="12:13" ht="19">
      <c r="L790" s="2">
        <v>1000</v>
      </c>
      <c r="M790" s="2" t="s">
        <v>8219</v>
      </c>
    </row>
    <row r="791" spans="12:13" ht="19">
      <c r="L791" s="2">
        <v>1700</v>
      </c>
      <c r="M791" s="2" t="s">
        <v>8219</v>
      </c>
    </row>
    <row r="792" spans="12:13" ht="19">
      <c r="L792" s="2">
        <v>10000</v>
      </c>
      <c r="M792" s="2" t="s">
        <v>8219</v>
      </c>
    </row>
    <row r="793" spans="12:13" ht="19">
      <c r="L793" s="2">
        <v>7500</v>
      </c>
      <c r="M793" s="2" t="s">
        <v>8219</v>
      </c>
    </row>
    <row r="794" spans="12:13" ht="19">
      <c r="L794" s="2">
        <v>2500</v>
      </c>
      <c r="M794" s="2" t="s">
        <v>8219</v>
      </c>
    </row>
    <row r="795" spans="12:13" ht="19">
      <c r="L795" s="2">
        <v>2750</v>
      </c>
      <c r="M795" s="2" t="s">
        <v>8219</v>
      </c>
    </row>
    <row r="796" spans="12:13" ht="19">
      <c r="L796" s="2">
        <v>8000</v>
      </c>
      <c r="M796" s="2" t="s">
        <v>8219</v>
      </c>
    </row>
    <row r="797" spans="12:13" ht="19">
      <c r="L797" s="2">
        <v>14000</v>
      </c>
      <c r="M797" s="2" t="s">
        <v>8219</v>
      </c>
    </row>
    <row r="798" spans="12:13" ht="19">
      <c r="L798" s="2">
        <v>10000</v>
      </c>
      <c r="M798" s="2" t="s">
        <v>8219</v>
      </c>
    </row>
    <row r="799" spans="12:13" ht="19">
      <c r="L799" s="2">
        <v>3000</v>
      </c>
      <c r="M799" s="2" t="s">
        <v>8219</v>
      </c>
    </row>
    <row r="800" spans="12:13" ht="19">
      <c r="L800" s="2">
        <v>3500</v>
      </c>
      <c r="M800" s="2" t="s">
        <v>8219</v>
      </c>
    </row>
    <row r="801" spans="12:13" ht="19">
      <c r="L801" s="2">
        <v>5000</v>
      </c>
      <c r="M801" s="2" t="s">
        <v>8219</v>
      </c>
    </row>
    <row r="802" spans="12:13" ht="19">
      <c r="L802" s="2">
        <v>1500</v>
      </c>
      <c r="M802" s="2" t="s">
        <v>8219</v>
      </c>
    </row>
    <row r="803" spans="12:13" ht="19">
      <c r="L803" s="2">
        <v>2000</v>
      </c>
      <c r="M803" s="2" t="s">
        <v>8219</v>
      </c>
    </row>
    <row r="804" spans="12:13" ht="19">
      <c r="L804" s="2">
        <v>6000</v>
      </c>
      <c r="M804" s="2" t="s">
        <v>8219</v>
      </c>
    </row>
    <row r="805" spans="12:13" ht="19">
      <c r="L805" s="2">
        <v>2300</v>
      </c>
      <c r="M805" s="2" t="s">
        <v>8219</v>
      </c>
    </row>
    <row r="806" spans="12:13" ht="19">
      <c r="L806" s="2">
        <v>5500</v>
      </c>
      <c r="M806" s="2" t="s">
        <v>8219</v>
      </c>
    </row>
    <row r="807" spans="12:13" ht="19">
      <c r="L807" s="2">
        <v>3000</v>
      </c>
      <c r="M807" s="2" t="s">
        <v>8219</v>
      </c>
    </row>
    <row r="808" spans="12:13" ht="19">
      <c r="L808" s="2">
        <v>8000</v>
      </c>
      <c r="M808" s="2" t="s">
        <v>8219</v>
      </c>
    </row>
    <row r="809" spans="12:13" ht="19">
      <c r="L809" s="2">
        <v>4000</v>
      </c>
      <c r="M809" s="2" t="s">
        <v>8219</v>
      </c>
    </row>
    <row r="810" spans="12:13" ht="19">
      <c r="L810" s="2">
        <v>4500</v>
      </c>
      <c r="M810" s="2" t="s">
        <v>8219</v>
      </c>
    </row>
    <row r="811" spans="12:13" ht="19">
      <c r="L811" s="2">
        <v>4000</v>
      </c>
      <c r="M811" s="2" t="s">
        <v>8219</v>
      </c>
    </row>
    <row r="812" spans="12:13" ht="19">
      <c r="L812" s="2">
        <v>1500</v>
      </c>
      <c r="M812" s="2" t="s">
        <v>8219</v>
      </c>
    </row>
    <row r="813" spans="12:13" ht="19">
      <c r="L813" s="2">
        <v>1000</v>
      </c>
      <c r="M813" s="2" t="s">
        <v>8219</v>
      </c>
    </row>
    <row r="814" spans="12:13" ht="19">
      <c r="L814" s="2">
        <v>600</v>
      </c>
      <c r="M814" s="2" t="s">
        <v>8219</v>
      </c>
    </row>
    <row r="815" spans="12:13" ht="19">
      <c r="L815" s="2">
        <v>1500</v>
      </c>
      <c r="M815" s="2" t="s">
        <v>8219</v>
      </c>
    </row>
    <row r="816" spans="12:13" ht="19">
      <c r="L816" s="2">
        <v>1000</v>
      </c>
      <c r="M816" s="2" t="s">
        <v>8219</v>
      </c>
    </row>
    <row r="817" spans="12:13" ht="19">
      <c r="L817" s="2">
        <v>4000</v>
      </c>
      <c r="M817" s="2" t="s">
        <v>8219</v>
      </c>
    </row>
    <row r="818" spans="12:13" ht="19">
      <c r="L818" s="2">
        <v>7000</v>
      </c>
      <c r="M818" s="2" t="s">
        <v>8219</v>
      </c>
    </row>
    <row r="819" spans="12:13" ht="19">
      <c r="L819" s="2">
        <v>1500</v>
      </c>
      <c r="M819" s="2" t="s">
        <v>8219</v>
      </c>
    </row>
    <row r="820" spans="12:13" ht="19">
      <c r="L820" s="2">
        <v>350</v>
      </c>
      <c r="M820" s="2" t="s">
        <v>8219</v>
      </c>
    </row>
    <row r="821" spans="12:13" ht="19">
      <c r="L821" s="2">
        <v>400</v>
      </c>
      <c r="M821" s="2" t="s">
        <v>8219</v>
      </c>
    </row>
    <row r="822" spans="12:13" ht="19">
      <c r="L822" s="2">
        <v>2000</v>
      </c>
      <c r="M822" s="2" t="s">
        <v>8219</v>
      </c>
    </row>
    <row r="823" spans="12:13" ht="19">
      <c r="L823" s="2">
        <v>17482</v>
      </c>
      <c r="M823" s="2" t="s">
        <v>8219</v>
      </c>
    </row>
    <row r="824" spans="12:13" ht="19">
      <c r="L824" s="2">
        <v>3000</v>
      </c>
      <c r="M824" s="2" t="s">
        <v>8219</v>
      </c>
    </row>
    <row r="825" spans="12:13" ht="19">
      <c r="L825" s="2">
        <v>800</v>
      </c>
      <c r="M825" s="2" t="s">
        <v>8219</v>
      </c>
    </row>
    <row r="826" spans="12:13" ht="19">
      <c r="L826" s="2">
        <v>1600</v>
      </c>
      <c r="M826" s="2" t="s">
        <v>8219</v>
      </c>
    </row>
    <row r="827" spans="12:13" ht="19">
      <c r="L827" s="2">
        <v>12500</v>
      </c>
      <c r="M827" s="2" t="s">
        <v>8219</v>
      </c>
    </row>
    <row r="828" spans="12:13" ht="19">
      <c r="L828" s="2">
        <v>5500</v>
      </c>
      <c r="M828" s="2" t="s">
        <v>8219</v>
      </c>
    </row>
    <row r="829" spans="12:13" ht="19">
      <c r="L829" s="2">
        <v>300</v>
      </c>
      <c r="M829" s="2" t="s">
        <v>8219</v>
      </c>
    </row>
    <row r="830" spans="12:13" ht="19">
      <c r="L830" s="2">
        <v>1300</v>
      </c>
      <c r="M830" s="2" t="s">
        <v>8219</v>
      </c>
    </row>
    <row r="831" spans="12:13" ht="19">
      <c r="L831" s="2">
        <v>500</v>
      </c>
      <c r="M831" s="2" t="s">
        <v>8219</v>
      </c>
    </row>
    <row r="832" spans="12:13" ht="19">
      <c r="L832" s="2">
        <v>1800</v>
      </c>
      <c r="M832" s="2" t="s">
        <v>8219</v>
      </c>
    </row>
    <row r="833" spans="12:13" ht="19">
      <c r="L833" s="2">
        <v>1500</v>
      </c>
      <c r="M833" s="2" t="s">
        <v>8219</v>
      </c>
    </row>
    <row r="834" spans="12:13" ht="19">
      <c r="L834" s="2">
        <v>15000</v>
      </c>
      <c r="M834" s="2" t="s">
        <v>8219</v>
      </c>
    </row>
    <row r="835" spans="12:13" ht="19">
      <c r="L835" s="2">
        <v>6000</v>
      </c>
      <c r="M835" s="2" t="s">
        <v>8219</v>
      </c>
    </row>
    <row r="836" spans="12:13" ht="19">
      <c r="L836" s="2">
        <v>5500</v>
      </c>
      <c r="M836" s="2" t="s">
        <v>8219</v>
      </c>
    </row>
    <row r="837" spans="12:13" ht="19">
      <c r="L837" s="2">
        <v>2000</v>
      </c>
      <c r="M837" s="2" t="s">
        <v>8219</v>
      </c>
    </row>
    <row r="838" spans="12:13" ht="19">
      <c r="L838" s="2">
        <v>5000</v>
      </c>
      <c r="M838" s="2" t="s">
        <v>8219</v>
      </c>
    </row>
    <row r="839" spans="12:13" ht="19">
      <c r="L839" s="2">
        <v>2500</v>
      </c>
      <c r="M839" s="2" t="s">
        <v>8219</v>
      </c>
    </row>
    <row r="840" spans="12:13" ht="19">
      <c r="L840" s="2">
        <v>2000</v>
      </c>
      <c r="M840" s="2" t="s">
        <v>8219</v>
      </c>
    </row>
    <row r="841" spans="12:13" ht="19">
      <c r="L841" s="2">
        <v>5000</v>
      </c>
      <c r="M841" s="2" t="s">
        <v>8219</v>
      </c>
    </row>
    <row r="842" spans="12:13" ht="19">
      <c r="L842" s="2">
        <v>10000</v>
      </c>
      <c r="M842" s="2" t="s">
        <v>8219</v>
      </c>
    </row>
    <row r="843" spans="12:13" ht="19">
      <c r="L843" s="2">
        <v>5000</v>
      </c>
      <c r="M843" s="2" t="s">
        <v>8219</v>
      </c>
    </row>
    <row r="844" spans="12:13" ht="19">
      <c r="L844" s="2">
        <v>2500</v>
      </c>
      <c r="M844" s="2" t="s">
        <v>8219</v>
      </c>
    </row>
    <row r="845" spans="12:13" ht="19">
      <c r="L845" s="2">
        <v>3000</v>
      </c>
      <c r="M845" s="2" t="s">
        <v>8219</v>
      </c>
    </row>
    <row r="846" spans="12:13" ht="19">
      <c r="L846" s="2">
        <v>3000</v>
      </c>
      <c r="M846" s="2" t="s">
        <v>8219</v>
      </c>
    </row>
    <row r="847" spans="12:13" ht="19">
      <c r="L847" s="2">
        <v>5000</v>
      </c>
      <c r="M847" s="2" t="s">
        <v>8219</v>
      </c>
    </row>
    <row r="848" spans="12:13" ht="19">
      <c r="L848" s="2">
        <v>1100</v>
      </c>
      <c r="M848" s="2" t="s">
        <v>8219</v>
      </c>
    </row>
    <row r="849" spans="12:13" ht="19">
      <c r="L849" s="2">
        <v>10</v>
      </c>
      <c r="M849" s="2" t="s">
        <v>8219</v>
      </c>
    </row>
    <row r="850" spans="12:13" ht="19">
      <c r="L850" s="2">
        <v>300</v>
      </c>
      <c r="M850" s="2" t="s">
        <v>8219</v>
      </c>
    </row>
    <row r="851" spans="12:13" ht="19">
      <c r="L851" s="2">
        <v>4000</v>
      </c>
      <c r="M851" s="2" t="s">
        <v>8219</v>
      </c>
    </row>
    <row r="852" spans="12:13" ht="19">
      <c r="L852" s="2">
        <v>4000</v>
      </c>
      <c r="M852" s="2" t="s">
        <v>8219</v>
      </c>
    </row>
    <row r="853" spans="12:13" ht="19">
      <c r="L853" s="2">
        <v>2000</v>
      </c>
      <c r="M853" s="2" t="s">
        <v>8219</v>
      </c>
    </row>
    <row r="854" spans="12:13" ht="19">
      <c r="L854" s="2">
        <v>3500</v>
      </c>
      <c r="M854" s="2" t="s">
        <v>8219</v>
      </c>
    </row>
    <row r="855" spans="12:13" ht="19">
      <c r="L855" s="2">
        <v>300</v>
      </c>
      <c r="M855" s="2" t="s">
        <v>8219</v>
      </c>
    </row>
    <row r="856" spans="12:13" ht="19">
      <c r="L856" s="2">
        <v>27800</v>
      </c>
      <c r="M856" s="2" t="s">
        <v>8219</v>
      </c>
    </row>
    <row r="857" spans="12:13" ht="19">
      <c r="L857" s="2">
        <v>1450</v>
      </c>
      <c r="M857" s="2" t="s">
        <v>8219</v>
      </c>
    </row>
    <row r="858" spans="12:13" ht="19">
      <c r="L858" s="2">
        <v>250</v>
      </c>
      <c r="M858" s="2" t="s">
        <v>8219</v>
      </c>
    </row>
    <row r="859" spans="12:13" ht="19">
      <c r="L859" s="2">
        <v>1200</v>
      </c>
      <c r="M859" s="2" t="s">
        <v>8219</v>
      </c>
    </row>
    <row r="860" spans="12:13" ht="19">
      <c r="L860" s="2">
        <v>1200</v>
      </c>
      <c r="M860" s="2" t="s">
        <v>8219</v>
      </c>
    </row>
    <row r="861" spans="12:13" ht="19">
      <c r="L861" s="2">
        <v>4000</v>
      </c>
      <c r="M861" s="2" t="s">
        <v>8219</v>
      </c>
    </row>
    <row r="862" spans="12:13" ht="19">
      <c r="L862" s="2">
        <v>14000</v>
      </c>
      <c r="M862" s="2" t="s">
        <v>8221</v>
      </c>
    </row>
    <row r="863" spans="12:13" ht="19">
      <c r="L863" s="2">
        <v>4500</v>
      </c>
      <c r="M863" s="2" t="s">
        <v>8221</v>
      </c>
    </row>
    <row r="864" spans="12:13" ht="19">
      <c r="L864" s="2">
        <v>50000</v>
      </c>
      <c r="M864" s="2" t="s">
        <v>8221</v>
      </c>
    </row>
    <row r="865" spans="12:13" ht="19">
      <c r="L865" s="2">
        <v>2000</v>
      </c>
      <c r="M865" s="2" t="s">
        <v>8221</v>
      </c>
    </row>
    <row r="866" spans="12:13" ht="19">
      <c r="L866" s="2">
        <v>6500</v>
      </c>
      <c r="M866" s="2" t="s">
        <v>8221</v>
      </c>
    </row>
    <row r="867" spans="12:13" ht="19">
      <c r="L867" s="2">
        <v>2200</v>
      </c>
      <c r="M867" s="2" t="s">
        <v>8221</v>
      </c>
    </row>
    <row r="868" spans="12:13" ht="19">
      <c r="L868" s="2">
        <v>3500</v>
      </c>
      <c r="M868" s="2" t="s">
        <v>8221</v>
      </c>
    </row>
    <row r="869" spans="12:13" ht="19">
      <c r="L869" s="2">
        <v>5000</v>
      </c>
      <c r="M869" s="2" t="s">
        <v>8221</v>
      </c>
    </row>
    <row r="870" spans="12:13" ht="19">
      <c r="L870" s="2">
        <v>45000</v>
      </c>
      <c r="M870" s="2" t="s">
        <v>8221</v>
      </c>
    </row>
    <row r="871" spans="12:13" ht="19">
      <c r="L871" s="2">
        <v>8800</v>
      </c>
      <c r="M871" s="2" t="s">
        <v>8221</v>
      </c>
    </row>
    <row r="872" spans="12:13" ht="19">
      <c r="L872" s="2">
        <v>20000</v>
      </c>
      <c r="M872" s="2" t="s">
        <v>8221</v>
      </c>
    </row>
    <row r="873" spans="12:13" ht="19">
      <c r="L873" s="2">
        <v>6000</v>
      </c>
      <c r="M873" s="2" t="s">
        <v>8221</v>
      </c>
    </row>
    <row r="874" spans="12:13" ht="19">
      <c r="L874" s="2">
        <v>8000</v>
      </c>
      <c r="M874" s="2" t="s">
        <v>8221</v>
      </c>
    </row>
    <row r="875" spans="12:13" ht="19">
      <c r="L875" s="2">
        <v>3500</v>
      </c>
      <c r="M875" s="2" t="s">
        <v>8221</v>
      </c>
    </row>
    <row r="876" spans="12:13" ht="19">
      <c r="L876" s="2">
        <v>3000</v>
      </c>
      <c r="M876" s="2" t="s">
        <v>8221</v>
      </c>
    </row>
    <row r="877" spans="12:13" ht="19">
      <c r="L877" s="2">
        <v>5000</v>
      </c>
      <c r="M877" s="2" t="s">
        <v>8221</v>
      </c>
    </row>
    <row r="878" spans="12:13" ht="19">
      <c r="L878" s="2">
        <v>3152</v>
      </c>
      <c r="M878" s="2" t="s">
        <v>8221</v>
      </c>
    </row>
    <row r="879" spans="12:13" ht="19">
      <c r="L879" s="2">
        <v>2000</v>
      </c>
      <c r="M879" s="2" t="s">
        <v>8221</v>
      </c>
    </row>
    <row r="880" spans="12:13" ht="19">
      <c r="L880" s="2">
        <v>5000</v>
      </c>
      <c r="M880" s="2" t="s">
        <v>8221</v>
      </c>
    </row>
    <row r="881" spans="12:13" ht="19">
      <c r="L881" s="2">
        <v>2100</v>
      </c>
      <c r="M881" s="2" t="s">
        <v>8221</v>
      </c>
    </row>
    <row r="882" spans="12:13" ht="19">
      <c r="L882" s="2">
        <v>3780</v>
      </c>
      <c r="M882" s="2" t="s">
        <v>8221</v>
      </c>
    </row>
    <row r="883" spans="12:13" ht="19">
      <c r="L883" s="2">
        <v>3750</v>
      </c>
      <c r="M883" s="2" t="s">
        <v>8221</v>
      </c>
    </row>
    <row r="884" spans="12:13" ht="19">
      <c r="L884" s="2">
        <v>1500</v>
      </c>
      <c r="M884" s="2" t="s">
        <v>8221</v>
      </c>
    </row>
    <row r="885" spans="12:13" ht="19">
      <c r="L885" s="2">
        <v>5000</v>
      </c>
      <c r="M885" s="2" t="s">
        <v>8221</v>
      </c>
    </row>
    <row r="886" spans="12:13" ht="19">
      <c r="L886" s="2">
        <v>2000</v>
      </c>
      <c r="M886" s="2" t="s">
        <v>8221</v>
      </c>
    </row>
    <row r="887" spans="12:13" ht="19">
      <c r="L887" s="2">
        <v>1000</v>
      </c>
      <c r="M887" s="2" t="s">
        <v>8221</v>
      </c>
    </row>
    <row r="888" spans="12:13" ht="19">
      <c r="L888" s="2">
        <v>500</v>
      </c>
      <c r="M888" s="2" t="s">
        <v>8221</v>
      </c>
    </row>
    <row r="889" spans="12:13" ht="19">
      <c r="L889" s="2">
        <v>1000</v>
      </c>
      <c r="M889" s="2" t="s">
        <v>8221</v>
      </c>
    </row>
    <row r="890" spans="12:13" ht="19">
      <c r="L890" s="2">
        <v>1000</v>
      </c>
      <c r="M890" s="2" t="s">
        <v>8221</v>
      </c>
    </row>
    <row r="891" spans="12:13" ht="19">
      <c r="L891" s="2">
        <v>25000</v>
      </c>
      <c r="M891" s="2" t="s">
        <v>8221</v>
      </c>
    </row>
    <row r="892" spans="12:13" ht="19">
      <c r="L892" s="2">
        <v>3000</v>
      </c>
      <c r="M892" s="2" t="s">
        <v>8221</v>
      </c>
    </row>
    <row r="893" spans="12:13" ht="19">
      <c r="L893" s="2">
        <v>8000</v>
      </c>
      <c r="M893" s="2" t="s">
        <v>8221</v>
      </c>
    </row>
    <row r="894" spans="12:13" ht="19">
      <c r="L894" s="2">
        <v>6000</v>
      </c>
      <c r="M894" s="2" t="s">
        <v>8221</v>
      </c>
    </row>
    <row r="895" spans="12:13" ht="19">
      <c r="L895" s="2">
        <v>2000</v>
      </c>
      <c r="M895" s="2" t="s">
        <v>8221</v>
      </c>
    </row>
    <row r="896" spans="12:13" ht="19">
      <c r="L896" s="2">
        <v>20000</v>
      </c>
      <c r="M896" s="2" t="s">
        <v>8221</v>
      </c>
    </row>
    <row r="897" spans="12:13" ht="19">
      <c r="L897" s="2">
        <v>8000</v>
      </c>
      <c r="M897" s="2" t="s">
        <v>8221</v>
      </c>
    </row>
    <row r="898" spans="12:13" ht="19">
      <c r="L898" s="2">
        <v>8000</v>
      </c>
      <c r="M898" s="2" t="s">
        <v>8221</v>
      </c>
    </row>
    <row r="899" spans="12:13" ht="19">
      <c r="L899" s="2">
        <v>3000</v>
      </c>
      <c r="M899" s="2" t="s">
        <v>8221</v>
      </c>
    </row>
    <row r="900" spans="12:13" ht="19">
      <c r="L900" s="2">
        <v>2500</v>
      </c>
      <c r="M900" s="2" t="s">
        <v>8221</v>
      </c>
    </row>
    <row r="901" spans="12:13" ht="19">
      <c r="L901" s="2">
        <v>750</v>
      </c>
      <c r="M901" s="2" t="s">
        <v>8221</v>
      </c>
    </row>
    <row r="902" spans="12:13" ht="19">
      <c r="L902" s="2">
        <v>5000</v>
      </c>
      <c r="M902" s="2" t="s">
        <v>8221</v>
      </c>
    </row>
    <row r="903" spans="12:13" ht="19">
      <c r="L903" s="2">
        <v>6500</v>
      </c>
      <c r="M903" s="2" t="s">
        <v>8221</v>
      </c>
    </row>
    <row r="904" spans="12:13" ht="19">
      <c r="L904" s="2">
        <v>30000</v>
      </c>
      <c r="M904" s="2" t="s">
        <v>8221</v>
      </c>
    </row>
    <row r="905" spans="12:13" ht="19">
      <c r="L905" s="2">
        <v>5000</v>
      </c>
      <c r="M905" s="2" t="s">
        <v>8221</v>
      </c>
    </row>
    <row r="906" spans="12:13" ht="19">
      <c r="L906" s="2">
        <v>50000</v>
      </c>
      <c r="M906" s="2" t="s">
        <v>8221</v>
      </c>
    </row>
    <row r="907" spans="12:13" ht="19">
      <c r="L907" s="2">
        <v>6500</v>
      </c>
      <c r="M907" s="2" t="s">
        <v>8221</v>
      </c>
    </row>
    <row r="908" spans="12:13" ht="19">
      <c r="L908" s="2">
        <v>15000</v>
      </c>
      <c r="M908" s="2" t="s">
        <v>8221</v>
      </c>
    </row>
    <row r="909" spans="12:13" ht="19">
      <c r="L909" s="2">
        <v>2900</v>
      </c>
      <c r="M909" s="2" t="s">
        <v>8221</v>
      </c>
    </row>
    <row r="910" spans="12:13" ht="19">
      <c r="L910" s="2">
        <v>2500</v>
      </c>
      <c r="M910" s="2" t="s">
        <v>8221</v>
      </c>
    </row>
    <row r="911" spans="12:13" ht="19">
      <c r="L911" s="2">
        <v>16000</v>
      </c>
      <c r="M911" s="2" t="s">
        <v>8221</v>
      </c>
    </row>
    <row r="912" spans="12:13" ht="19">
      <c r="L912" s="2">
        <v>550</v>
      </c>
      <c r="M912" s="2" t="s">
        <v>8221</v>
      </c>
    </row>
    <row r="913" spans="12:13" ht="19">
      <c r="L913" s="2">
        <v>100000</v>
      </c>
      <c r="M913" s="2" t="s">
        <v>8221</v>
      </c>
    </row>
    <row r="914" spans="12:13" ht="19">
      <c r="L914" s="2">
        <v>3500</v>
      </c>
      <c r="M914" s="2" t="s">
        <v>8221</v>
      </c>
    </row>
    <row r="915" spans="12:13" ht="19">
      <c r="L915" s="2">
        <v>30000</v>
      </c>
      <c r="M915" s="2" t="s">
        <v>8221</v>
      </c>
    </row>
    <row r="916" spans="12:13" ht="19">
      <c r="L916" s="2">
        <v>1500</v>
      </c>
      <c r="M916" s="2" t="s">
        <v>8221</v>
      </c>
    </row>
    <row r="917" spans="12:13" ht="19">
      <c r="L917" s="2">
        <v>6500</v>
      </c>
      <c r="M917" s="2" t="s">
        <v>8221</v>
      </c>
    </row>
    <row r="918" spans="12:13" ht="19">
      <c r="L918" s="2">
        <v>3300</v>
      </c>
      <c r="M918" s="2" t="s">
        <v>8221</v>
      </c>
    </row>
    <row r="919" spans="12:13" ht="19">
      <c r="L919" s="2">
        <v>5000</v>
      </c>
      <c r="M919" s="2" t="s">
        <v>8221</v>
      </c>
    </row>
    <row r="920" spans="12:13" ht="19">
      <c r="L920" s="2">
        <v>3900</v>
      </c>
      <c r="M920" s="2" t="s">
        <v>8221</v>
      </c>
    </row>
    <row r="921" spans="12:13" ht="19">
      <c r="L921" s="2">
        <v>20000</v>
      </c>
      <c r="M921" s="2" t="s">
        <v>8221</v>
      </c>
    </row>
    <row r="922" spans="12:13" ht="19">
      <c r="L922" s="2">
        <v>5500</v>
      </c>
      <c r="M922" s="2" t="s">
        <v>8221</v>
      </c>
    </row>
    <row r="923" spans="12:13" ht="19">
      <c r="L923" s="2">
        <v>15000</v>
      </c>
      <c r="M923" s="2" t="s">
        <v>8221</v>
      </c>
    </row>
    <row r="924" spans="12:13" ht="19">
      <c r="L924" s="2">
        <v>27000</v>
      </c>
      <c r="M924" s="2" t="s">
        <v>8221</v>
      </c>
    </row>
    <row r="925" spans="12:13" ht="19">
      <c r="L925" s="2">
        <v>15000</v>
      </c>
      <c r="M925" s="2" t="s">
        <v>8221</v>
      </c>
    </row>
    <row r="926" spans="12:13" ht="19">
      <c r="L926" s="2">
        <v>3000</v>
      </c>
      <c r="M926" s="2" t="s">
        <v>8221</v>
      </c>
    </row>
    <row r="927" spans="12:13" ht="19">
      <c r="L927" s="2">
        <v>6000</v>
      </c>
      <c r="M927" s="2" t="s">
        <v>8221</v>
      </c>
    </row>
    <row r="928" spans="12:13" ht="19">
      <c r="L928" s="2">
        <v>7000</v>
      </c>
      <c r="M928" s="2" t="s">
        <v>8221</v>
      </c>
    </row>
    <row r="929" spans="12:13" ht="19">
      <c r="L929" s="2">
        <v>20000</v>
      </c>
      <c r="M929" s="2" t="s">
        <v>8221</v>
      </c>
    </row>
    <row r="930" spans="12:13" ht="19">
      <c r="L930" s="2">
        <v>14500</v>
      </c>
      <c r="M930" s="2" t="s">
        <v>8221</v>
      </c>
    </row>
    <row r="931" spans="12:13" ht="19">
      <c r="L931" s="2">
        <v>500</v>
      </c>
      <c r="M931" s="2" t="s">
        <v>8221</v>
      </c>
    </row>
    <row r="932" spans="12:13" ht="19">
      <c r="L932" s="2">
        <v>900</v>
      </c>
      <c r="M932" s="2" t="s">
        <v>8221</v>
      </c>
    </row>
    <row r="933" spans="12:13" ht="19">
      <c r="L933" s="2">
        <v>2000</v>
      </c>
      <c r="M933" s="2" t="s">
        <v>8221</v>
      </c>
    </row>
    <row r="934" spans="12:13" ht="19">
      <c r="L934" s="2">
        <v>9500</v>
      </c>
      <c r="M934" s="2" t="s">
        <v>8221</v>
      </c>
    </row>
    <row r="935" spans="12:13" ht="19">
      <c r="L935" s="2">
        <v>2000</v>
      </c>
      <c r="M935" s="2" t="s">
        <v>8221</v>
      </c>
    </row>
    <row r="936" spans="12:13" ht="19">
      <c r="L936" s="2">
        <v>5000</v>
      </c>
      <c r="M936" s="2" t="s">
        <v>8221</v>
      </c>
    </row>
    <row r="937" spans="12:13" ht="19">
      <c r="L937" s="2">
        <v>3500</v>
      </c>
      <c r="M937" s="2" t="s">
        <v>8221</v>
      </c>
    </row>
    <row r="938" spans="12:13" ht="19">
      <c r="L938" s="2">
        <v>1400</v>
      </c>
      <c r="M938" s="2" t="s">
        <v>8221</v>
      </c>
    </row>
    <row r="939" spans="12:13" ht="19">
      <c r="L939" s="2">
        <v>3500</v>
      </c>
      <c r="M939" s="2" t="s">
        <v>8221</v>
      </c>
    </row>
    <row r="940" spans="12:13" ht="19">
      <c r="L940" s="2">
        <v>7000</v>
      </c>
      <c r="M940" s="2" t="s">
        <v>8221</v>
      </c>
    </row>
    <row r="941" spans="12:13" ht="19">
      <c r="L941" s="2">
        <v>2750</v>
      </c>
      <c r="M941" s="2" t="s">
        <v>8221</v>
      </c>
    </row>
    <row r="942" spans="12:13" ht="19">
      <c r="L942" s="2">
        <v>9000</v>
      </c>
      <c r="M942" s="2" t="s">
        <v>8221</v>
      </c>
    </row>
    <row r="943" spans="12:13" ht="19">
      <c r="L943" s="2">
        <v>50000</v>
      </c>
      <c r="M943" s="2" t="s">
        <v>8221</v>
      </c>
    </row>
    <row r="944" spans="12:13" ht="19">
      <c r="L944" s="2">
        <v>7500</v>
      </c>
      <c r="M944" s="2" t="s">
        <v>8221</v>
      </c>
    </row>
    <row r="945" spans="12:13" ht="19">
      <c r="L945" s="2">
        <v>3000</v>
      </c>
      <c r="M945" s="2" t="s">
        <v>8221</v>
      </c>
    </row>
    <row r="946" spans="12:13" ht="19">
      <c r="L946" s="2">
        <v>50000</v>
      </c>
      <c r="M946" s="2" t="s">
        <v>8221</v>
      </c>
    </row>
    <row r="947" spans="12:13" ht="19">
      <c r="L947" s="2">
        <v>100000</v>
      </c>
      <c r="M947" s="2" t="s">
        <v>8221</v>
      </c>
    </row>
    <row r="948" spans="12:13" ht="19">
      <c r="L948" s="2">
        <v>15000</v>
      </c>
      <c r="M948" s="2" t="s">
        <v>8221</v>
      </c>
    </row>
    <row r="949" spans="12:13" ht="19">
      <c r="L949" s="2">
        <v>850</v>
      </c>
      <c r="M949" s="2" t="s">
        <v>8221</v>
      </c>
    </row>
    <row r="950" spans="12:13" ht="19">
      <c r="L950" s="2">
        <v>4000</v>
      </c>
      <c r="M950" s="2" t="s">
        <v>8221</v>
      </c>
    </row>
    <row r="951" spans="12:13" ht="19">
      <c r="L951" s="2">
        <v>20000</v>
      </c>
      <c r="M951" s="2" t="s">
        <v>8221</v>
      </c>
    </row>
    <row r="952" spans="12:13" ht="19">
      <c r="L952" s="2">
        <v>5000</v>
      </c>
      <c r="M952" s="2" t="s">
        <v>8221</v>
      </c>
    </row>
    <row r="953" spans="12:13" ht="19">
      <c r="L953" s="2">
        <v>50000</v>
      </c>
      <c r="M953" s="2" t="s">
        <v>8221</v>
      </c>
    </row>
    <row r="954" spans="12:13" ht="19">
      <c r="L954" s="2">
        <v>49000</v>
      </c>
      <c r="M954" s="2" t="s">
        <v>8221</v>
      </c>
    </row>
    <row r="955" spans="12:13" ht="19">
      <c r="L955" s="2">
        <v>15000</v>
      </c>
      <c r="M955" s="2" t="s">
        <v>8221</v>
      </c>
    </row>
    <row r="956" spans="12:13" ht="19">
      <c r="L956" s="2">
        <v>15000</v>
      </c>
      <c r="M956" s="2" t="s">
        <v>8221</v>
      </c>
    </row>
    <row r="957" spans="12:13" ht="19">
      <c r="L957" s="2">
        <v>300000</v>
      </c>
      <c r="M957" s="2" t="s">
        <v>8221</v>
      </c>
    </row>
    <row r="958" spans="12:13" ht="19">
      <c r="L958" s="2">
        <v>50000</v>
      </c>
      <c r="M958" s="2" t="s">
        <v>8221</v>
      </c>
    </row>
    <row r="959" spans="12:13" ht="19">
      <c r="L959" s="2">
        <v>12000</v>
      </c>
      <c r="M959" s="2" t="s">
        <v>8221</v>
      </c>
    </row>
    <row r="960" spans="12:13" ht="19">
      <c r="L960" s="2">
        <v>7777</v>
      </c>
      <c r="M960" s="2" t="s">
        <v>8221</v>
      </c>
    </row>
    <row r="961" spans="12:13" ht="19">
      <c r="L961" s="2">
        <v>50000</v>
      </c>
      <c r="M961" s="2" t="s">
        <v>8221</v>
      </c>
    </row>
    <row r="962" spans="12:13" ht="19">
      <c r="L962" s="2">
        <v>55650</v>
      </c>
      <c r="M962" s="2" t="s">
        <v>8221</v>
      </c>
    </row>
    <row r="963" spans="12:13" ht="19">
      <c r="L963" s="2">
        <v>95000</v>
      </c>
      <c r="M963" s="2" t="s">
        <v>8221</v>
      </c>
    </row>
    <row r="964" spans="12:13" ht="19">
      <c r="L964" s="2">
        <v>2500</v>
      </c>
      <c r="M964" s="2" t="s">
        <v>8221</v>
      </c>
    </row>
    <row r="965" spans="12:13" ht="19">
      <c r="L965" s="2">
        <v>35000</v>
      </c>
      <c r="M965" s="2" t="s">
        <v>8221</v>
      </c>
    </row>
    <row r="966" spans="12:13" ht="19">
      <c r="L966" s="2">
        <v>110000</v>
      </c>
      <c r="M966" s="2" t="s">
        <v>8221</v>
      </c>
    </row>
    <row r="967" spans="12:13" ht="19">
      <c r="L967" s="2">
        <v>25000</v>
      </c>
      <c r="M967" s="2" t="s">
        <v>8221</v>
      </c>
    </row>
    <row r="968" spans="12:13" ht="19">
      <c r="L968" s="2">
        <v>12000</v>
      </c>
      <c r="M968" s="2" t="s">
        <v>8221</v>
      </c>
    </row>
    <row r="969" spans="12:13" ht="19">
      <c r="L969" s="2">
        <v>20000</v>
      </c>
      <c r="M969" s="2" t="s">
        <v>8221</v>
      </c>
    </row>
    <row r="970" spans="12:13" ht="19">
      <c r="L970" s="2">
        <v>8000</v>
      </c>
      <c r="M970" s="2" t="s">
        <v>8221</v>
      </c>
    </row>
    <row r="971" spans="12:13" ht="19">
      <c r="L971" s="2">
        <v>30000</v>
      </c>
      <c r="M971" s="2" t="s">
        <v>8221</v>
      </c>
    </row>
    <row r="972" spans="12:13" ht="19">
      <c r="L972" s="2">
        <v>5000</v>
      </c>
      <c r="M972" s="2" t="s">
        <v>8221</v>
      </c>
    </row>
    <row r="973" spans="12:13" ht="19">
      <c r="L973" s="2">
        <v>100000</v>
      </c>
      <c r="M973" s="2" t="s">
        <v>8221</v>
      </c>
    </row>
    <row r="974" spans="12:13" ht="19">
      <c r="L974" s="2">
        <v>20000</v>
      </c>
      <c r="M974" s="2" t="s">
        <v>8221</v>
      </c>
    </row>
    <row r="975" spans="12:13" ht="19">
      <c r="L975" s="2">
        <v>20000</v>
      </c>
      <c r="M975" s="2" t="s">
        <v>8221</v>
      </c>
    </row>
    <row r="976" spans="12:13" ht="19">
      <c r="L976" s="2">
        <v>50000</v>
      </c>
      <c r="M976" s="2" t="s">
        <v>8221</v>
      </c>
    </row>
    <row r="977" spans="12:13" ht="19">
      <c r="L977" s="2">
        <v>100000</v>
      </c>
      <c r="M977" s="2" t="s">
        <v>8221</v>
      </c>
    </row>
    <row r="978" spans="12:13" ht="19">
      <c r="L978" s="2">
        <v>150000</v>
      </c>
      <c r="M978" s="2" t="s">
        <v>8221</v>
      </c>
    </row>
    <row r="979" spans="12:13" ht="19">
      <c r="L979" s="2">
        <v>2700</v>
      </c>
      <c r="M979" s="2" t="s">
        <v>8221</v>
      </c>
    </row>
    <row r="980" spans="12:13" ht="19">
      <c r="L980" s="2">
        <v>172889</v>
      </c>
      <c r="M980" s="2" t="s">
        <v>8221</v>
      </c>
    </row>
    <row r="981" spans="12:13" ht="19">
      <c r="L981" s="2">
        <v>35000</v>
      </c>
      <c r="M981" s="2" t="s">
        <v>8221</v>
      </c>
    </row>
    <row r="982" spans="12:13" ht="19">
      <c r="L982" s="2">
        <v>10000</v>
      </c>
      <c r="M982" s="2" t="s">
        <v>8221</v>
      </c>
    </row>
    <row r="983" spans="12:13" ht="19">
      <c r="L983" s="2">
        <v>88888</v>
      </c>
      <c r="M983" s="2" t="s">
        <v>8221</v>
      </c>
    </row>
    <row r="984" spans="12:13" ht="19">
      <c r="L984" s="2">
        <v>17500</v>
      </c>
      <c r="M984" s="2" t="s">
        <v>8221</v>
      </c>
    </row>
    <row r="985" spans="12:13" ht="19">
      <c r="L985" s="2">
        <v>104219</v>
      </c>
      <c r="M985" s="2" t="s">
        <v>8221</v>
      </c>
    </row>
    <row r="986" spans="12:13" ht="19">
      <c r="L986" s="2">
        <v>10000</v>
      </c>
      <c r="M986" s="2" t="s">
        <v>8221</v>
      </c>
    </row>
    <row r="987" spans="12:13" ht="19">
      <c r="L987" s="2">
        <v>30000</v>
      </c>
      <c r="M987" s="2" t="s">
        <v>8221</v>
      </c>
    </row>
    <row r="988" spans="12:13" ht="19">
      <c r="L988" s="2">
        <v>20000</v>
      </c>
      <c r="M988" s="2" t="s">
        <v>8221</v>
      </c>
    </row>
    <row r="989" spans="12:13" ht="19">
      <c r="L989" s="2">
        <v>50000</v>
      </c>
      <c r="M989" s="2" t="s">
        <v>8221</v>
      </c>
    </row>
    <row r="990" spans="12:13" ht="19">
      <c r="L990" s="2">
        <v>5000</v>
      </c>
      <c r="M990" s="2" t="s">
        <v>8221</v>
      </c>
    </row>
    <row r="991" spans="12:13" ht="19">
      <c r="L991" s="2">
        <v>10000</v>
      </c>
      <c r="M991" s="2" t="s">
        <v>8221</v>
      </c>
    </row>
    <row r="992" spans="12:13" ht="19">
      <c r="L992" s="2">
        <v>25000</v>
      </c>
      <c r="M992" s="2" t="s">
        <v>8221</v>
      </c>
    </row>
    <row r="993" spans="12:13" ht="19">
      <c r="L993" s="2">
        <v>5000</v>
      </c>
      <c r="M993" s="2" t="s">
        <v>8221</v>
      </c>
    </row>
    <row r="994" spans="12:13" ht="19">
      <c r="L994" s="2">
        <v>100000</v>
      </c>
      <c r="M994" s="2" t="s">
        <v>8221</v>
      </c>
    </row>
    <row r="995" spans="12:13" ht="19">
      <c r="L995" s="2">
        <v>70000</v>
      </c>
      <c r="M995" s="2" t="s">
        <v>8221</v>
      </c>
    </row>
    <row r="996" spans="12:13" ht="19">
      <c r="L996" s="2">
        <v>200000</v>
      </c>
      <c r="M996" s="2" t="s">
        <v>8221</v>
      </c>
    </row>
    <row r="997" spans="12:13" ht="19">
      <c r="L997" s="2">
        <v>10000</v>
      </c>
      <c r="M997" s="2" t="s">
        <v>8221</v>
      </c>
    </row>
    <row r="998" spans="12:13" ht="19">
      <c r="L998" s="2">
        <v>4000</v>
      </c>
      <c r="M998" s="2" t="s">
        <v>8221</v>
      </c>
    </row>
    <row r="999" spans="12:13" ht="19">
      <c r="L999" s="2">
        <v>5000</v>
      </c>
      <c r="M999" s="2" t="s">
        <v>8221</v>
      </c>
    </row>
    <row r="1000" spans="12:13" ht="19">
      <c r="L1000" s="2">
        <v>60000</v>
      </c>
      <c r="M1000" s="2" t="s">
        <v>8221</v>
      </c>
    </row>
    <row r="1001" spans="12:13" ht="19">
      <c r="L1001" s="2">
        <v>150000</v>
      </c>
      <c r="M1001" s="2" t="s">
        <v>8221</v>
      </c>
    </row>
    <row r="1002" spans="12:13" ht="19">
      <c r="L1002" s="2">
        <v>894700</v>
      </c>
      <c r="M1002" s="2" t="s">
        <v>8220</v>
      </c>
    </row>
    <row r="1003" spans="12:13" ht="19">
      <c r="L1003" s="2">
        <v>5000</v>
      </c>
      <c r="M1003" s="2" t="s">
        <v>8220</v>
      </c>
    </row>
    <row r="1004" spans="12:13" ht="19">
      <c r="L1004" s="2">
        <v>9999</v>
      </c>
      <c r="M1004" s="2" t="s">
        <v>8220</v>
      </c>
    </row>
    <row r="1005" spans="12:13" ht="19">
      <c r="L1005" s="2">
        <v>20000</v>
      </c>
      <c r="M1005" s="2" t="s">
        <v>8220</v>
      </c>
    </row>
    <row r="1006" spans="12:13" ht="19">
      <c r="L1006" s="2">
        <v>25000</v>
      </c>
      <c r="M1006" s="2" t="s">
        <v>8220</v>
      </c>
    </row>
    <row r="1007" spans="12:13" ht="19">
      <c r="L1007" s="2">
        <v>200000</v>
      </c>
      <c r="M1007" s="2" t="s">
        <v>8220</v>
      </c>
    </row>
    <row r="1008" spans="12:13" ht="19">
      <c r="L1008" s="2">
        <v>4000</v>
      </c>
      <c r="M1008" s="2" t="s">
        <v>8220</v>
      </c>
    </row>
    <row r="1009" spans="12:13" ht="19">
      <c r="L1009" s="2">
        <v>30000</v>
      </c>
      <c r="M1009" s="2" t="s">
        <v>8220</v>
      </c>
    </row>
    <row r="1010" spans="12:13" ht="19">
      <c r="L1010" s="2">
        <v>93500</v>
      </c>
      <c r="M1010" s="2" t="s">
        <v>8220</v>
      </c>
    </row>
    <row r="1011" spans="12:13" ht="19">
      <c r="L1011" s="2">
        <v>50000</v>
      </c>
      <c r="M1011" s="2" t="s">
        <v>8220</v>
      </c>
    </row>
    <row r="1012" spans="12:13" ht="19">
      <c r="L1012" s="2">
        <v>115250</v>
      </c>
      <c r="M1012" s="2" t="s">
        <v>8220</v>
      </c>
    </row>
    <row r="1013" spans="12:13" ht="19">
      <c r="L1013" s="2">
        <v>20000</v>
      </c>
      <c r="M1013" s="2" t="s">
        <v>8220</v>
      </c>
    </row>
    <row r="1014" spans="12:13" ht="19">
      <c r="L1014" s="2">
        <v>5000</v>
      </c>
      <c r="M1014" s="2" t="s">
        <v>8220</v>
      </c>
    </row>
    <row r="1015" spans="12:13" ht="19">
      <c r="L1015" s="2">
        <v>25000</v>
      </c>
      <c r="M1015" s="2" t="s">
        <v>8220</v>
      </c>
    </row>
    <row r="1016" spans="12:13" ht="19">
      <c r="L1016" s="2">
        <v>10000</v>
      </c>
      <c r="M1016" s="2" t="s">
        <v>8220</v>
      </c>
    </row>
    <row r="1017" spans="12:13" ht="19">
      <c r="L1017" s="2">
        <v>9000</v>
      </c>
      <c r="M1017" s="2" t="s">
        <v>8220</v>
      </c>
    </row>
    <row r="1018" spans="12:13" ht="19">
      <c r="L1018" s="2">
        <v>100000</v>
      </c>
      <c r="M1018" s="2" t="s">
        <v>8220</v>
      </c>
    </row>
    <row r="1019" spans="12:13" ht="19">
      <c r="L1019" s="2">
        <v>250000</v>
      </c>
      <c r="M1019" s="2" t="s">
        <v>8220</v>
      </c>
    </row>
    <row r="1020" spans="12:13" ht="19">
      <c r="L1020" s="2">
        <v>20000</v>
      </c>
      <c r="M1020" s="2" t="s">
        <v>8220</v>
      </c>
    </row>
    <row r="1021" spans="12:13" ht="19">
      <c r="L1021" s="2">
        <v>45000</v>
      </c>
      <c r="M1021" s="2" t="s">
        <v>8220</v>
      </c>
    </row>
    <row r="1022" spans="12:13" ht="19">
      <c r="L1022" s="2">
        <v>1550</v>
      </c>
      <c r="M1022" s="2" t="s">
        <v>8219</v>
      </c>
    </row>
    <row r="1023" spans="12:13" ht="19">
      <c r="L1023" s="2">
        <v>3000</v>
      </c>
      <c r="M1023" s="2" t="s">
        <v>8219</v>
      </c>
    </row>
    <row r="1024" spans="12:13" ht="19">
      <c r="L1024" s="2">
        <v>2000</v>
      </c>
      <c r="M1024" s="2" t="s">
        <v>8219</v>
      </c>
    </row>
    <row r="1025" spans="12:13" ht="19">
      <c r="L1025" s="2">
        <v>2000</v>
      </c>
      <c r="M1025" s="2" t="s">
        <v>8219</v>
      </c>
    </row>
    <row r="1026" spans="12:13" ht="19">
      <c r="L1026" s="2">
        <v>20000</v>
      </c>
      <c r="M1026" s="2" t="s">
        <v>8219</v>
      </c>
    </row>
    <row r="1027" spans="12:13" ht="19">
      <c r="L1027" s="2">
        <v>70000</v>
      </c>
      <c r="M1027" s="2" t="s">
        <v>8219</v>
      </c>
    </row>
    <row r="1028" spans="12:13" ht="19">
      <c r="L1028" s="2">
        <v>7000</v>
      </c>
      <c r="M1028" s="2" t="s">
        <v>8219</v>
      </c>
    </row>
    <row r="1029" spans="12:13" ht="19">
      <c r="L1029" s="2">
        <v>7501</v>
      </c>
      <c r="M1029" s="2" t="s">
        <v>8219</v>
      </c>
    </row>
    <row r="1030" spans="12:13" ht="19">
      <c r="L1030" s="2">
        <v>10000</v>
      </c>
      <c r="M1030" s="2" t="s">
        <v>8219</v>
      </c>
    </row>
    <row r="1031" spans="12:13" ht="19">
      <c r="L1031" s="2">
        <v>10000</v>
      </c>
      <c r="M1031" s="2" t="s">
        <v>8219</v>
      </c>
    </row>
    <row r="1032" spans="12:13" ht="19">
      <c r="L1032" s="2">
        <v>2000</v>
      </c>
      <c r="M1032" s="2" t="s">
        <v>8219</v>
      </c>
    </row>
    <row r="1033" spans="12:13" ht="19">
      <c r="L1033" s="2">
        <v>10000</v>
      </c>
      <c r="M1033" s="2" t="s">
        <v>8219</v>
      </c>
    </row>
    <row r="1034" spans="12:13" ht="19">
      <c r="L1034" s="2">
        <v>5400</v>
      </c>
      <c r="M1034" s="2" t="s">
        <v>8219</v>
      </c>
    </row>
    <row r="1035" spans="12:13" ht="19">
      <c r="L1035" s="2">
        <v>1328</v>
      </c>
      <c r="M1035" s="2" t="s">
        <v>8219</v>
      </c>
    </row>
    <row r="1036" spans="12:13" ht="19">
      <c r="L1036" s="2">
        <v>5000</v>
      </c>
      <c r="M1036" s="2" t="s">
        <v>8219</v>
      </c>
    </row>
    <row r="1037" spans="12:13" ht="19">
      <c r="L1037" s="2">
        <v>4600</v>
      </c>
      <c r="M1037" s="2" t="s">
        <v>8219</v>
      </c>
    </row>
    <row r="1038" spans="12:13" ht="19">
      <c r="L1038" s="2">
        <v>4500</v>
      </c>
      <c r="M1038" s="2" t="s">
        <v>8219</v>
      </c>
    </row>
    <row r="1039" spans="12:13" ht="19">
      <c r="L1039" s="2">
        <v>1000</v>
      </c>
      <c r="M1039" s="2" t="s">
        <v>8219</v>
      </c>
    </row>
    <row r="1040" spans="12:13" ht="19">
      <c r="L1040" s="2">
        <v>1500</v>
      </c>
      <c r="M1040" s="2" t="s">
        <v>8219</v>
      </c>
    </row>
    <row r="1041" spans="12:13" ht="19">
      <c r="L1041" s="2">
        <v>500</v>
      </c>
      <c r="M1041" s="2" t="s">
        <v>8219</v>
      </c>
    </row>
    <row r="1042" spans="12:13" ht="19">
      <c r="L1042" s="2">
        <v>85000</v>
      </c>
      <c r="M1042" s="2" t="s">
        <v>8220</v>
      </c>
    </row>
    <row r="1043" spans="12:13" ht="19">
      <c r="L1043" s="2">
        <v>50</v>
      </c>
      <c r="M1043" s="2" t="s">
        <v>8220</v>
      </c>
    </row>
    <row r="1044" spans="12:13" ht="19">
      <c r="L1044" s="2">
        <v>650</v>
      </c>
      <c r="M1044" s="2" t="s">
        <v>8220</v>
      </c>
    </row>
    <row r="1045" spans="12:13" ht="19">
      <c r="L1045" s="2">
        <v>100000</v>
      </c>
      <c r="M1045" s="2" t="s">
        <v>8220</v>
      </c>
    </row>
    <row r="1046" spans="12:13" ht="19">
      <c r="L1046" s="2">
        <v>7000</v>
      </c>
      <c r="M1046" s="2" t="s">
        <v>8220</v>
      </c>
    </row>
    <row r="1047" spans="12:13" ht="19">
      <c r="L1047" s="2">
        <v>10000</v>
      </c>
      <c r="M1047" s="2" t="s">
        <v>8220</v>
      </c>
    </row>
    <row r="1048" spans="12:13" ht="19">
      <c r="L1048" s="2">
        <v>3000</v>
      </c>
      <c r="M1048" s="2" t="s">
        <v>8220</v>
      </c>
    </row>
    <row r="1049" spans="12:13" ht="19">
      <c r="L1049" s="2">
        <v>2000</v>
      </c>
      <c r="M1049" s="2" t="s">
        <v>8220</v>
      </c>
    </row>
    <row r="1050" spans="12:13" ht="19">
      <c r="L1050" s="2">
        <v>15000</v>
      </c>
      <c r="M1050" s="2" t="s">
        <v>8220</v>
      </c>
    </row>
    <row r="1051" spans="12:13" ht="19">
      <c r="L1051" s="2">
        <v>12000</v>
      </c>
      <c r="M1051" s="2" t="s">
        <v>8220</v>
      </c>
    </row>
    <row r="1052" spans="12:13" ht="19">
      <c r="L1052" s="2">
        <v>2500</v>
      </c>
      <c r="M1052" s="2" t="s">
        <v>8220</v>
      </c>
    </row>
    <row r="1053" spans="12:13" ht="19">
      <c r="L1053" s="2">
        <v>500</v>
      </c>
      <c r="M1053" s="2" t="s">
        <v>8220</v>
      </c>
    </row>
    <row r="1054" spans="12:13" ht="19">
      <c r="L1054" s="2">
        <v>4336</v>
      </c>
      <c r="M1054" s="2" t="s">
        <v>8220</v>
      </c>
    </row>
    <row r="1055" spans="12:13" ht="19">
      <c r="L1055" s="2">
        <v>1500</v>
      </c>
      <c r="M1055" s="2" t="s">
        <v>8220</v>
      </c>
    </row>
    <row r="1056" spans="12:13" ht="19">
      <c r="L1056" s="2">
        <v>2500</v>
      </c>
      <c r="M1056" s="2" t="s">
        <v>8220</v>
      </c>
    </row>
    <row r="1057" spans="12:13" ht="19">
      <c r="L1057" s="2">
        <v>3500</v>
      </c>
      <c r="M1057" s="2" t="s">
        <v>8220</v>
      </c>
    </row>
    <row r="1058" spans="12:13" ht="19">
      <c r="L1058" s="2">
        <v>10000</v>
      </c>
      <c r="M1058" s="2" t="s">
        <v>8220</v>
      </c>
    </row>
    <row r="1059" spans="12:13" ht="19">
      <c r="L1059" s="2">
        <v>10000</v>
      </c>
      <c r="M1059" s="2" t="s">
        <v>8220</v>
      </c>
    </row>
    <row r="1060" spans="12:13" ht="19">
      <c r="L1060" s="2">
        <v>40000</v>
      </c>
      <c r="M1060" s="2" t="s">
        <v>8220</v>
      </c>
    </row>
    <row r="1061" spans="12:13" ht="19">
      <c r="L1061" s="2">
        <v>1100</v>
      </c>
      <c r="M1061" s="2" t="s">
        <v>8220</v>
      </c>
    </row>
    <row r="1062" spans="12:13" ht="19">
      <c r="L1062" s="2">
        <v>5000</v>
      </c>
      <c r="M1062" s="2" t="s">
        <v>8220</v>
      </c>
    </row>
    <row r="1063" spans="12:13" ht="19">
      <c r="L1063" s="2">
        <v>4000</v>
      </c>
      <c r="M1063" s="2" t="s">
        <v>8220</v>
      </c>
    </row>
    <row r="1064" spans="12:13" ht="19">
      <c r="L1064" s="2">
        <v>199</v>
      </c>
      <c r="M1064" s="2" t="s">
        <v>8220</v>
      </c>
    </row>
    <row r="1065" spans="12:13" ht="19">
      <c r="L1065" s="2">
        <v>1000</v>
      </c>
      <c r="M1065" s="2" t="s">
        <v>8220</v>
      </c>
    </row>
    <row r="1066" spans="12:13" ht="19">
      <c r="L1066" s="2">
        <v>90000</v>
      </c>
      <c r="M1066" s="2" t="s">
        <v>8221</v>
      </c>
    </row>
    <row r="1067" spans="12:13" ht="19">
      <c r="L1067" s="2">
        <v>3000</v>
      </c>
      <c r="M1067" s="2" t="s">
        <v>8221</v>
      </c>
    </row>
    <row r="1068" spans="12:13" ht="19">
      <c r="L1068" s="2">
        <v>150000</v>
      </c>
      <c r="M1068" s="2" t="s">
        <v>8221</v>
      </c>
    </row>
    <row r="1069" spans="12:13" ht="19">
      <c r="L1069" s="2">
        <v>500</v>
      </c>
      <c r="M1069" s="2" t="s">
        <v>8221</v>
      </c>
    </row>
    <row r="1070" spans="12:13" ht="19">
      <c r="L1070" s="2">
        <v>30000</v>
      </c>
      <c r="M1070" s="2" t="s">
        <v>8221</v>
      </c>
    </row>
    <row r="1071" spans="12:13" ht="19">
      <c r="L1071" s="2">
        <v>2200</v>
      </c>
      <c r="M1071" s="2" t="s">
        <v>8221</v>
      </c>
    </row>
    <row r="1072" spans="12:13" ht="19">
      <c r="L1072" s="2">
        <v>10000</v>
      </c>
      <c r="M1072" s="2" t="s">
        <v>8221</v>
      </c>
    </row>
    <row r="1073" spans="12:13" ht="19">
      <c r="L1073" s="2">
        <v>100</v>
      </c>
      <c r="M1073" s="2" t="s">
        <v>8221</v>
      </c>
    </row>
    <row r="1074" spans="12:13" ht="19">
      <c r="L1074" s="2">
        <v>75000</v>
      </c>
      <c r="M1074" s="2" t="s">
        <v>8221</v>
      </c>
    </row>
    <row r="1075" spans="12:13" ht="19">
      <c r="L1075" s="2">
        <v>750</v>
      </c>
      <c r="M1075" s="2" t="s">
        <v>8221</v>
      </c>
    </row>
    <row r="1076" spans="12:13" ht="19">
      <c r="L1076" s="2">
        <v>54000</v>
      </c>
      <c r="M1076" s="2" t="s">
        <v>8221</v>
      </c>
    </row>
    <row r="1077" spans="12:13" ht="19">
      <c r="L1077" s="2">
        <v>1000</v>
      </c>
      <c r="M1077" s="2" t="s">
        <v>8221</v>
      </c>
    </row>
    <row r="1078" spans="12:13" ht="19">
      <c r="L1078" s="2">
        <v>75000</v>
      </c>
      <c r="M1078" s="2" t="s">
        <v>8221</v>
      </c>
    </row>
    <row r="1079" spans="12:13" ht="19">
      <c r="L1079" s="2">
        <v>25000</v>
      </c>
      <c r="M1079" s="2" t="s">
        <v>8221</v>
      </c>
    </row>
    <row r="1080" spans="12:13" ht="19">
      <c r="L1080" s="2">
        <v>600</v>
      </c>
      <c r="M1080" s="2" t="s">
        <v>8221</v>
      </c>
    </row>
    <row r="1081" spans="12:13" ht="19">
      <c r="L1081" s="2">
        <v>26000</v>
      </c>
      <c r="M1081" s="2" t="s">
        <v>8221</v>
      </c>
    </row>
    <row r="1082" spans="12:13" ht="19">
      <c r="L1082" s="2">
        <v>20000</v>
      </c>
      <c r="M1082" s="2" t="s">
        <v>8221</v>
      </c>
    </row>
    <row r="1083" spans="12:13" ht="19">
      <c r="L1083" s="2">
        <v>68000</v>
      </c>
      <c r="M1083" s="2" t="s">
        <v>8221</v>
      </c>
    </row>
    <row r="1084" spans="12:13" ht="19">
      <c r="L1084" s="2">
        <v>10000</v>
      </c>
      <c r="M1084" s="2" t="s">
        <v>8221</v>
      </c>
    </row>
    <row r="1085" spans="12:13" ht="19">
      <c r="L1085" s="2">
        <v>50000</v>
      </c>
      <c r="M1085" s="2" t="s">
        <v>8221</v>
      </c>
    </row>
    <row r="1086" spans="12:13" ht="19">
      <c r="L1086" s="2">
        <v>550</v>
      </c>
      <c r="M1086" s="2" t="s">
        <v>8221</v>
      </c>
    </row>
    <row r="1087" spans="12:13" ht="19">
      <c r="L1087" s="2">
        <v>30000</v>
      </c>
      <c r="M1087" s="2" t="s">
        <v>8221</v>
      </c>
    </row>
    <row r="1088" spans="12:13" ht="19">
      <c r="L1088" s="2">
        <v>18000</v>
      </c>
      <c r="M1088" s="2" t="s">
        <v>8221</v>
      </c>
    </row>
    <row r="1089" spans="12:13" ht="19">
      <c r="L1089" s="2">
        <v>1100</v>
      </c>
      <c r="M1089" s="2" t="s">
        <v>8221</v>
      </c>
    </row>
    <row r="1090" spans="12:13" ht="19">
      <c r="L1090" s="2">
        <v>45000</v>
      </c>
      <c r="M1090" s="2" t="s">
        <v>8221</v>
      </c>
    </row>
    <row r="1091" spans="12:13" ht="19">
      <c r="L1091" s="2">
        <v>15000</v>
      </c>
      <c r="M1091" s="2" t="s">
        <v>8221</v>
      </c>
    </row>
    <row r="1092" spans="12:13" ht="19">
      <c r="L1092" s="2">
        <v>12999</v>
      </c>
      <c r="M1092" s="2" t="s">
        <v>8221</v>
      </c>
    </row>
    <row r="1093" spans="12:13" ht="19">
      <c r="L1093" s="2">
        <v>200</v>
      </c>
      <c r="M1093" s="2" t="s">
        <v>8221</v>
      </c>
    </row>
    <row r="1094" spans="12:13" ht="19">
      <c r="L1094" s="2">
        <v>2000</v>
      </c>
      <c r="M1094" s="2" t="s">
        <v>8221</v>
      </c>
    </row>
    <row r="1095" spans="12:13" ht="19">
      <c r="L1095" s="2">
        <v>300</v>
      </c>
      <c r="M1095" s="2" t="s">
        <v>8221</v>
      </c>
    </row>
    <row r="1096" spans="12:13" ht="19">
      <c r="L1096" s="2">
        <v>18000</v>
      </c>
      <c r="M1096" s="2" t="s">
        <v>8221</v>
      </c>
    </row>
    <row r="1097" spans="12:13" ht="19">
      <c r="L1097" s="2">
        <v>500000</v>
      </c>
      <c r="M1097" s="2" t="s">
        <v>8221</v>
      </c>
    </row>
    <row r="1098" spans="12:13" ht="19">
      <c r="L1098" s="2">
        <v>12000</v>
      </c>
      <c r="M1098" s="2" t="s">
        <v>8221</v>
      </c>
    </row>
    <row r="1099" spans="12:13" ht="19">
      <c r="L1099" s="2">
        <v>100000</v>
      </c>
      <c r="M1099" s="2" t="s">
        <v>8221</v>
      </c>
    </row>
    <row r="1100" spans="12:13" ht="19">
      <c r="L1100" s="2">
        <v>25000</v>
      </c>
      <c r="M1100" s="2" t="s">
        <v>8221</v>
      </c>
    </row>
    <row r="1101" spans="12:13" ht="19">
      <c r="L1101" s="2">
        <v>5000</v>
      </c>
      <c r="M1101" s="2" t="s">
        <v>8221</v>
      </c>
    </row>
    <row r="1102" spans="12:13" ht="19">
      <c r="L1102" s="2">
        <v>4000</v>
      </c>
      <c r="M1102" s="2" t="s">
        <v>8221</v>
      </c>
    </row>
    <row r="1103" spans="12:13" ht="19">
      <c r="L1103" s="2">
        <v>100000</v>
      </c>
      <c r="M1103" s="2" t="s">
        <v>8221</v>
      </c>
    </row>
    <row r="1104" spans="12:13" ht="19">
      <c r="L1104" s="2">
        <v>8000</v>
      </c>
      <c r="M1104" s="2" t="s">
        <v>8221</v>
      </c>
    </row>
    <row r="1105" spans="12:13" ht="19">
      <c r="L1105" s="2">
        <v>15000</v>
      </c>
      <c r="M1105" s="2" t="s">
        <v>8221</v>
      </c>
    </row>
    <row r="1106" spans="12:13" ht="19">
      <c r="L1106" s="2">
        <v>60000</v>
      </c>
      <c r="M1106" s="2" t="s">
        <v>8221</v>
      </c>
    </row>
    <row r="1107" spans="12:13" ht="19">
      <c r="L1107" s="2">
        <v>900000</v>
      </c>
      <c r="M1107" s="2" t="s">
        <v>8221</v>
      </c>
    </row>
    <row r="1108" spans="12:13" ht="19">
      <c r="L1108" s="2">
        <v>400</v>
      </c>
      <c r="M1108" s="2" t="s">
        <v>8221</v>
      </c>
    </row>
    <row r="1109" spans="12:13" ht="19">
      <c r="L1109" s="2">
        <v>10000</v>
      </c>
      <c r="M1109" s="2" t="s">
        <v>8221</v>
      </c>
    </row>
    <row r="1110" spans="12:13" ht="19">
      <c r="L1110" s="2">
        <v>25000</v>
      </c>
      <c r="M1110" s="2" t="s">
        <v>8221</v>
      </c>
    </row>
    <row r="1111" spans="12:13" ht="19">
      <c r="L1111" s="2">
        <v>10000</v>
      </c>
      <c r="M1111" s="2" t="s">
        <v>8221</v>
      </c>
    </row>
    <row r="1112" spans="12:13" ht="19">
      <c r="L1112" s="2">
        <v>50000</v>
      </c>
      <c r="M1112" s="2" t="s">
        <v>8221</v>
      </c>
    </row>
    <row r="1113" spans="12:13" ht="19">
      <c r="L1113" s="2">
        <v>2500</v>
      </c>
      <c r="M1113" s="2" t="s">
        <v>8221</v>
      </c>
    </row>
    <row r="1114" spans="12:13" ht="19">
      <c r="L1114" s="2">
        <v>88000</v>
      </c>
      <c r="M1114" s="2" t="s">
        <v>8221</v>
      </c>
    </row>
    <row r="1115" spans="12:13" ht="19">
      <c r="L1115" s="2">
        <v>1000</v>
      </c>
      <c r="M1115" s="2" t="s">
        <v>8221</v>
      </c>
    </row>
    <row r="1116" spans="12:13" ht="19">
      <c r="L1116" s="2">
        <v>6000</v>
      </c>
      <c r="M1116" s="2" t="s">
        <v>8221</v>
      </c>
    </row>
    <row r="1117" spans="12:13" ht="19">
      <c r="L1117" s="2">
        <v>40000</v>
      </c>
      <c r="M1117" s="2" t="s">
        <v>8221</v>
      </c>
    </row>
    <row r="1118" spans="12:13" ht="19">
      <c r="L1118" s="2">
        <v>500000</v>
      </c>
      <c r="M1118" s="2" t="s">
        <v>8221</v>
      </c>
    </row>
    <row r="1119" spans="12:13" ht="19">
      <c r="L1119" s="2">
        <v>1000</v>
      </c>
      <c r="M1119" s="2" t="s">
        <v>8221</v>
      </c>
    </row>
    <row r="1120" spans="12:13" ht="19">
      <c r="L1120" s="2">
        <v>4500</v>
      </c>
      <c r="M1120" s="2" t="s">
        <v>8221</v>
      </c>
    </row>
    <row r="1121" spans="12:13" ht="19">
      <c r="L1121" s="2">
        <v>2100</v>
      </c>
      <c r="M1121" s="2" t="s">
        <v>8221</v>
      </c>
    </row>
    <row r="1122" spans="12:13" ht="19">
      <c r="L1122" s="2">
        <v>25000</v>
      </c>
      <c r="M1122" s="2" t="s">
        <v>8221</v>
      </c>
    </row>
    <row r="1123" spans="12:13" ht="19">
      <c r="L1123" s="2">
        <v>250000</v>
      </c>
      <c r="M1123" s="2" t="s">
        <v>8221</v>
      </c>
    </row>
    <row r="1124" spans="12:13" ht="19">
      <c r="L1124" s="2">
        <v>3200</v>
      </c>
      <c r="M1124" s="2" t="s">
        <v>8221</v>
      </c>
    </row>
    <row r="1125" spans="12:13" ht="19">
      <c r="L1125" s="2">
        <v>5000</v>
      </c>
      <c r="M1125" s="2" t="s">
        <v>8221</v>
      </c>
    </row>
    <row r="1126" spans="12:13" ht="19">
      <c r="L1126" s="2">
        <v>90000</v>
      </c>
      <c r="M1126" s="2" t="s">
        <v>8221</v>
      </c>
    </row>
    <row r="1127" spans="12:13" ht="19">
      <c r="L1127" s="2">
        <v>3000</v>
      </c>
      <c r="M1127" s="2" t="s">
        <v>8221</v>
      </c>
    </row>
    <row r="1128" spans="12:13" ht="19">
      <c r="L1128" s="2">
        <v>2000</v>
      </c>
      <c r="M1128" s="2" t="s">
        <v>8221</v>
      </c>
    </row>
    <row r="1129" spans="12:13" ht="19">
      <c r="L1129" s="2">
        <v>35000</v>
      </c>
      <c r="M1129" s="2" t="s">
        <v>8221</v>
      </c>
    </row>
    <row r="1130" spans="12:13" ht="19">
      <c r="L1130" s="2">
        <v>1000</v>
      </c>
      <c r="M1130" s="2" t="s">
        <v>8221</v>
      </c>
    </row>
    <row r="1131" spans="12:13" ht="19">
      <c r="L1131" s="2">
        <v>20000</v>
      </c>
      <c r="M1131" s="2" t="s">
        <v>8221</v>
      </c>
    </row>
    <row r="1132" spans="12:13" ht="19">
      <c r="L1132" s="2">
        <v>5000</v>
      </c>
      <c r="M1132" s="2" t="s">
        <v>8221</v>
      </c>
    </row>
    <row r="1133" spans="12:13" ht="19">
      <c r="L1133" s="2">
        <v>40000</v>
      </c>
      <c r="M1133" s="2" t="s">
        <v>8221</v>
      </c>
    </row>
    <row r="1134" spans="12:13" ht="19">
      <c r="L1134" s="2">
        <v>10000</v>
      </c>
      <c r="M1134" s="2" t="s">
        <v>8221</v>
      </c>
    </row>
    <row r="1135" spans="12:13" ht="19">
      <c r="L1135" s="2">
        <v>3000</v>
      </c>
      <c r="M1135" s="2" t="s">
        <v>8221</v>
      </c>
    </row>
    <row r="1136" spans="12:13" ht="19">
      <c r="L1136" s="2">
        <v>25000</v>
      </c>
      <c r="M1136" s="2" t="s">
        <v>8221</v>
      </c>
    </row>
    <row r="1137" spans="12:13" ht="19">
      <c r="L1137" s="2">
        <v>1000</v>
      </c>
      <c r="M1137" s="2" t="s">
        <v>8221</v>
      </c>
    </row>
    <row r="1138" spans="12:13" ht="19">
      <c r="L1138" s="2">
        <v>4190</v>
      </c>
      <c r="M1138" s="2" t="s">
        <v>8221</v>
      </c>
    </row>
    <row r="1139" spans="12:13" ht="19">
      <c r="L1139" s="2">
        <v>25000</v>
      </c>
      <c r="M1139" s="2" t="s">
        <v>8221</v>
      </c>
    </row>
    <row r="1140" spans="12:13" ht="19">
      <c r="L1140" s="2">
        <v>35000</v>
      </c>
      <c r="M1140" s="2" t="s">
        <v>8221</v>
      </c>
    </row>
    <row r="1141" spans="12:13" ht="19">
      <c r="L1141" s="2">
        <v>8000</v>
      </c>
      <c r="M1141" s="2" t="s">
        <v>8221</v>
      </c>
    </row>
    <row r="1142" spans="12:13" ht="19">
      <c r="L1142" s="2">
        <v>5000</v>
      </c>
      <c r="M1142" s="2" t="s">
        <v>8221</v>
      </c>
    </row>
    <row r="1143" spans="12:13" ht="19">
      <c r="L1143" s="2">
        <v>500</v>
      </c>
      <c r="M1143" s="2" t="s">
        <v>8221</v>
      </c>
    </row>
    <row r="1144" spans="12:13" ht="19">
      <c r="L1144" s="2">
        <v>4000</v>
      </c>
      <c r="M1144" s="2" t="s">
        <v>8221</v>
      </c>
    </row>
    <row r="1145" spans="12:13" ht="19">
      <c r="L1145" s="2">
        <v>45000</v>
      </c>
      <c r="M1145" s="2" t="s">
        <v>8221</v>
      </c>
    </row>
    <row r="1146" spans="12:13" ht="19">
      <c r="L1146" s="2">
        <v>9300</v>
      </c>
      <c r="M1146" s="2" t="s">
        <v>8221</v>
      </c>
    </row>
    <row r="1147" spans="12:13" ht="19">
      <c r="L1147" s="2">
        <v>80000</v>
      </c>
      <c r="M1147" s="2" t="s">
        <v>8221</v>
      </c>
    </row>
    <row r="1148" spans="12:13" ht="19">
      <c r="L1148" s="2">
        <v>6000</v>
      </c>
      <c r="M1148" s="2" t="s">
        <v>8221</v>
      </c>
    </row>
    <row r="1149" spans="12:13" ht="19">
      <c r="L1149" s="2">
        <v>25000</v>
      </c>
      <c r="M1149" s="2" t="s">
        <v>8221</v>
      </c>
    </row>
    <row r="1150" spans="12:13" ht="19">
      <c r="L1150" s="2">
        <v>15000</v>
      </c>
      <c r="M1150" s="2" t="s">
        <v>8221</v>
      </c>
    </row>
    <row r="1151" spans="12:13" ht="19">
      <c r="L1151" s="2">
        <v>50000</v>
      </c>
      <c r="M1151" s="2" t="s">
        <v>8221</v>
      </c>
    </row>
    <row r="1152" spans="12:13" ht="19">
      <c r="L1152" s="2">
        <v>2500</v>
      </c>
      <c r="M1152" s="2" t="s">
        <v>8221</v>
      </c>
    </row>
    <row r="1153" spans="12:13" ht="19">
      <c r="L1153" s="2">
        <v>25000</v>
      </c>
      <c r="M1153" s="2" t="s">
        <v>8221</v>
      </c>
    </row>
    <row r="1154" spans="12:13" ht="19">
      <c r="L1154" s="2">
        <v>16000</v>
      </c>
      <c r="M1154" s="2" t="s">
        <v>8221</v>
      </c>
    </row>
    <row r="1155" spans="12:13" ht="19">
      <c r="L1155" s="2">
        <v>8000</v>
      </c>
      <c r="M1155" s="2" t="s">
        <v>8221</v>
      </c>
    </row>
    <row r="1156" spans="12:13" ht="19">
      <c r="L1156" s="2">
        <v>5000</v>
      </c>
      <c r="M1156" s="2" t="s">
        <v>8221</v>
      </c>
    </row>
    <row r="1157" spans="12:13" ht="19">
      <c r="L1157" s="2">
        <v>25000</v>
      </c>
      <c r="M1157" s="2" t="s">
        <v>8221</v>
      </c>
    </row>
    <row r="1158" spans="12:13" ht="19">
      <c r="L1158" s="2">
        <v>6500</v>
      </c>
      <c r="M1158" s="2" t="s">
        <v>8221</v>
      </c>
    </row>
    <row r="1159" spans="12:13" ht="19">
      <c r="L1159" s="2">
        <v>10000</v>
      </c>
      <c r="M1159" s="2" t="s">
        <v>8221</v>
      </c>
    </row>
    <row r="1160" spans="12:13" ht="19">
      <c r="L1160" s="2">
        <v>7500</v>
      </c>
      <c r="M1160" s="2" t="s">
        <v>8221</v>
      </c>
    </row>
    <row r="1161" spans="12:13" ht="19">
      <c r="L1161" s="2">
        <v>6750</v>
      </c>
      <c r="M1161" s="2" t="s">
        <v>8221</v>
      </c>
    </row>
    <row r="1162" spans="12:13" ht="19">
      <c r="L1162" s="2">
        <v>30000</v>
      </c>
      <c r="M1162" s="2" t="s">
        <v>8221</v>
      </c>
    </row>
    <row r="1163" spans="12:13" ht="19">
      <c r="L1163" s="2">
        <v>18000</v>
      </c>
      <c r="M1163" s="2" t="s">
        <v>8221</v>
      </c>
    </row>
    <row r="1164" spans="12:13" ht="19">
      <c r="L1164" s="2">
        <v>60000</v>
      </c>
      <c r="M1164" s="2" t="s">
        <v>8221</v>
      </c>
    </row>
    <row r="1165" spans="12:13" ht="19">
      <c r="L1165" s="2">
        <v>5200</v>
      </c>
      <c r="M1165" s="2" t="s">
        <v>8221</v>
      </c>
    </row>
    <row r="1166" spans="12:13" ht="19">
      <c r="L1166" s="2">
        <v>10000</v>
      </c>
      <c r="M1166" s="2" t="s">
        <v>8221</v>
      </c>
    </row>
    <row r="1167" spans="12:13" ht="19">
      <c r="L1167" s="2">
        <v>10000</v>
      </c>
      <c r="M1167" s="2" t="s">
        <v>8221</v>
      </c>
    </row>
    <row r="1168" spans="12:13" ht="19">
      <c r="L1168" s="2">
        <v>15000</v>
      </c>
      <c r="M1168" s="2" t="s">
        <v>8221</v>
      </c>
    </row>
    <row r="1169" spans="12:13" ht="19">
      <c r="L1169" s="2">
        <v>60000</v>
      </c>
      <c r="M1169" s="2" t="s">
        <v>8221</v>
      </c>
    </row>
    <row r="1170" spans="12:13" ht="19">
      <c r="L1170" s="2">
        <v>18000</v>
      </c>
      <c r="M1170" s="2" t="s">
        <v>8221</v>
      </c>
    </row>
    <row r="1171" spans="12:13" ht="19">
      <c r="L1171" s="2">
        <v>10000</v>
      </c>
      <c r="M1171" s="2" t="s">
        <v>8221</v>
      </c>
    </row>
    <row r="1172" spans="12:13" ht="19">
      <c r="L1172" s="2">
        <v>25000</v>
      </c>
      <c r="M1172" s="2" t="s">
        <v>8221</v>
      </c>
    </row>
    <row r="1173" spans="12:13" ht="19">
      <c r="L1173" s="2">
        <v>25000</v>
      </c>
      <c r="M1173" s="2" t="s">
        <v>8221</v>
      </c>
    </row>
    <row r="1174" spans="12:13" ht="19">
      <c r="L1174" s="2">
        <v>9000</v>
      </c>
      <c r="M1174" s="2" t="s">
        <v>8221</v>
      </c>
    </row>
    <row r="1175" spans="12:13" ht="19">
      <c r="L1175" s="2">
        <v>125000</v>
      </c>
      <c r="M1175" s="2" t="s">
        <v>8221</v>
      </c>
    </row>
    <row r="1176" spans="12:13" ht="19">
      <c r="L1176" s="2">
        <v>15000</v>
      </c>
      <c r="M1176" s="2" t="s">
        <v>8221</v>
      </c>
    </row>
    <row r="1177" spans="12:13" ht="19">
      <c r="L1177" s="2">
        <v>20000</v>
      </c>
      <c r="M1177" s="2" t="s">
        <v>8221</v>
      </c>
    </row>
    <row r="1178" spans="12:13" ht="19">
      <c r="L1178" s="2">
        <v>175000</v>
      </c>
      <c r="M1178" s="2" t="s">
        <v>8221</v>
      </c>
    </row>
    <row r="1179" spans="12:13" ht="19">
      <c r="L1179" s="2">
        <v>6000</v>
      </c>
      <c r="M1179" s="2" t="s">
        <v>8221</v>
      </c>
    </row>
    <row r="1180" spans="12:13" ht="19">
      <c r="L1180" s="2">
        <v>75000</v>
      </c>
      <c r="M1180" s="2" t="s">
        <v>8221</v>
      </c>
    </row>
    <row r="1181" spans="12:13" ht="19">
      <c r="L1181" s="2">
        <v>60000</v>
      </c>
      <c r="M1181" s="2" t="s">
        <v>8221</v>
      </c>
    </row>
    <row r="1182" spans="12:13" ht="19">
      <c r="L1182" s="2">
        <v>50000</v>
      </c>
      <c r="M1182" s="2" t="s">
        <v>8221</v>
      </c>
    </row>
    <row r="1183" spans="12:13" ht="19">
      <c r="L1183" s="2">
        <v>50000</v>
      </c>
      <c r="M1183" s="2" t="s">
        <v>8221</v>
      </c>
    </row>
    <row r="1184" spans="12:13" ht="19">
      <c r="L1184" s="2">
        <v>1000</v>
      </c>
      <c r="M1184" s="2" t="s">
        <v>8221</v>
      </c>
    </row>
    <row r="1185" spans="12:13" ht="19">
      <c r="L1185" s="2">
        <v>2500</v>
      </c>
      <c r="M1185" s="2" t="s">
        <v>8221</v>
      </c>
    </row>
    <row r="1186" spans="12:13" ht="19">
      <c r="L1186" s="2">
        <v>22000</v>
      </c>
      <c r="M1186" s="2" t="s">
        <v>8219</v>
      </c>
    </row>
    <row r="1187" spans="12:13" ht="19">
      <c r="L1187" s="2">
        <v>12500</v>
      </c>
      <c r="M1187" s="2" t="s">
        <v>8219</v>
      </c>
    </row>
    <row r="1188" spans="12:13" ht="19">
      <c r="L1188" s="2">
        <v>7500</v>
      </c>
      <c r="M1188" s="2" t="s">
        <v>8219</v>
      </c>
    </row>
    <row r="1189" spans="12:13" ht="19">
      <c r="L1189" s="2">
        <v>8750</v>
      </c>
      <c r="M1189" s="2" t="s">
        <v>8219</v>
      </c>
    </row>
    <row r="1190" spans="12:13" ht="19">
      <c r="L1190" s="2">
        <v>2000</v>
      </c>
      <c r="M1190" s="2" t="s">
        <v>8219</v>
      </c>
    </row>
    <row r="1191" spans="12:13" ht="19">
      <c r="L1191" s="2">
        <v>9000</v>
      </c>
      <c r="M1191" s="2" t="s">
        <v>8219</v>
      </c>
    </row>
    <row r="1192" spans="12:13" ht="19">
      <c r="L1192" s="2">
        <v>500</v>
      </c>
      <c r="M1192" s="2" t="s">
        <v>8219</v>
      </c>
    </row>
    <row r="1193" spans="12:13" ht="19">
      <c r="L1193" s="2">
        <v>2700</v>
      </c>
      <c r="M1193" s="2" t="s">
        <v>8219</v>
      </c>
    </row>
    <row r="1194" spans="12:13" ht="19">
      <c r="L1194" s="2">
        <v>100</v>
      </c>
      <c r="M1194" s="2" t="s">
        <v>8219</v>
      </c>
    </row>
    <row r="1195" spans="12:13" ht="19">
      <c r="L1195" s="2">
        <v>21000</v>
      </c>
      <c r="M1195" s="2" t="s">
        <v>8219</v>
      </c>
    </row>
    <row r="1196" spans="12:13" ht="19">
      <c r="L1196" s="2">
        <v>12500</v>
      </c>
      <c r="M1196" s="2" t="s">
        <v>8219</v>
      </c>
    </row>
    <row r="1197" spans="12:13" ht="19">
      <c r="L1197" s="2">
        <v>10000</v>
      </c>
      <c r="M1197" s="2" t="s">
        <v>8219</v>
      </c>
    </row>
    <row r="1198" spans="12:13" ht="19">
      <c r="L1198" s="2">
        <v>14500</v>
      </c>
      <c r="M1198" s="2" t="s">
        <v>8219</v>
      </c>
    </row>
    <row r="1199" spans="12:13" ht="19">
      <c r="L1199" s="2">
        <v>15000</v>
      </c>
      <c r="M1199" s="2" t="s">
        <v>8219</v>
      </c>
    </row>
    <row r="1200" spans="12:13" ht="19">
      <c r="L1200" s="2">
        <v>3500</v>
      </c>
      <c r="M1200" s="2" t="s">
        <v>8219</v>
      </c>
    </row>
    <row r="1201" spans="12:13" ht="19">
      <c r="L1201" s="2">
        <v>2658</v>
      </c>
      <c r="M1201" s="2" t="s">
        <v>8219</v>
      </c>
    </row>
    <row r="1202" spans="12:13" ht="19">
      <c r="L1202" s="2">
        <v>4800</v>
      </c>
      <c r="M1202" s="2" t="s">
        <v>8219</v>
      </c>
    </row>
    <row r="1203" spans="12:13" ht="19">
      <c r="L1203" s="2">
        <v>6000</v>
      </c>
      <c r="M1203" s="2" t="s">
        <v>8219</v>
      </c>
    </row>
    <row r="1204" spans="12:13" ht="19">
      <c r="L1204" s="2">
        <v>25000</v>
      </c>
      <c r="M1204" s="2" t="s">
        <v>8219</v>
      </c>
    </row>
    <row r="1205" spans="12:13" ht="19">
      <c r="L1205" s="2">
        <v>16300</v>
      </c>
      <c r="M1205" s="2" t="s">
        <v>8219</v>
      </c>
    </row>
    <row r="1206" spans="12:13" ht="19">
      <c r="L1206" s="2">
        <v>13000</v>
      </c>
      <c r="M1206" s="2" t="s">
        <v>8219</v>
      </c>
    </row>
    <row r="1207" spans="12:13" ht="19">
      <c r="L1207" s="2">
        <v>13000</v>
      </c>
      <c r="M1207" s="2" t="s">
        <v>8219</v>
      </c>
    </row>
    <row r="1208" spans="12:13" ht="19">
      <c r="L1208" s="2">
        <v>900</v>
      </c>
      <c r="M1208" s="2" t="s">
        <v>8219</v>
      </c>
    </row>
    <row r="1209" spans="12:13" ht="19">
      <c r="L1209" s="2">
        <v>16700</v>
      </c>
      <c r="M1209" s="2" t="s">
        <v>8219</v>
      </c>
    </row>
    <row r="1210" spans="12:13" ht="19">
      <c r="L1210" s="2">
        <v>10000</v>
      </c>
      <c r="M1210" s="2" t="s">
        <v>8219</v>
      </c>
    </row>
    <row r="1211" spans="12:13" ht="19">
      <c r="L1211" s="2">
        <v>6000</v>
      </c>
      <c r="M1211" s="2" t="s">
        <v>8219</v>
      </c>
    </row>
    <row r="1212" spans="12:13" ht="19">
      <c r="L1212" s="2">
        <v>20000</v>
      </c>
      <c r="M1212" s="2" t="s">
        <v>8219</v>
      </c>
    </row>
    <row r="1213" spans="12:13" ht="19">
      <c r="L1213" s="2">
        <v>1000</v>
      </c>
      <c r="M1213" s="2" t="s">
        <v>8219</v>
      </c>
    </row>
    <row r="1214" spans="12:13" ht="19">
      <c r="L1214" s="2">
        <v>2500</v>
      </c>
      <c r="M1214" s="2" t="s">
        <v>8219</v>
      </c>
    </row>
    <row r="1215" spans="12:13" ht="19">
      <c r="L1215" s="2">
        <v>6500</v>
      </c>
      <c r="M1215" s="2" t="s">
        <v>8219</v>
      </c>
    </row>
    <row r="1216" spans="12:13" ht="19">
      <c r="L1216" s="2">
        <v>2000</v>
      </c>
      <c r="M1216" s="2" t="s">
        <v>8219</v>
      </c>
    </row>
    <row r="1217" spans="12:13" ht="19">
      <c r="L1217" s="2">
        <v>5000</v>
      </c>
      <c r="M1217" s="2" t="s">
        <v>8219</v>
      </c>
    </row>
    <row r="1218" spans="12:13" ht="19">
      <c r="L1218" s="2">
        <v>14000</v>
      </c>
      <c r="M1218" s="2" t="s">
        <v>8219</v>
      </c>
    </row>
    <row r="1219" spans="12:13" ht="19">
      <c r="L1219" s="2">
        <v>26500</v>
      </c>
      <c r="M1219" s="2" t="s">
        <v>8219</v>
      </c>
    </row>
    <row r="1220" spans="12:13" ht="19">
      <c r="L1220" s="2">
        <v>9000</v>
      </c>
      <c r="M1220" s="2" t="s">
        <v>8219</v>
      </c>
    </row>
    <row r="1221" spans="12:13" ht="19">
      <c r="L1221" s="2">
        <v>16350</v>
      </c>
      <c r="M1221" s="2" t="s">
        <v>8219</v>
      </c>
    </row>
    <row r="1222" spans="12:13" ht="19">
      <c r="L1222" s="2">
        <v>15000</v>
      </c>
      <c r="M1222" s="2" t="s">
        <v>8219</v>
      </c>
    </row>
    <row r="1223" spans="12:13" ht="19">
      <c r="L1223" s="2">
        <v>2200</v>
      </c>
      <c r="M1223" s="2" t="s">
        <v>8219</v>
      </c>
    </row>
    <row r="1224" spans="12:13" ht="19">
      <c r="L1224" s="2">
        <v>4000</v>
      </c>
      <c r="M1224" s="2" t="s">
        <v>8219</v>
      </c>
    </row>
    <row r="1225" spans="12:13" ht="19">
      <c r="L1225" s="2">
        <v>19800</v>
      </c>
      <c r="M1225" s="2" t="s">
        <v>8219</v>
      </c>
    </row>
    <row r="1226" spans="12:13" ht="19">
      <c r="L1226" s="2">
        <v>15000</v>
      </c>
      <c r="M1226" s="2" t="s">
        <v>8220</v>
      </c>
    </row>
    <row r="1227" spans="12:13" ht="19">
      <c r="L1227" s="2">
        <v>3000</v>
      </c>
      <c r="M1227" s="2" t="s">
        <v>8220</v>
      </c>
    </row>
    <row r="1228" spans="12:13" ht="19">
      <c r="L1228" s="2">
        <v>50000</v>
      </c>
      <c r="M1228" s="2" t="s">
        <v>8220</v>
      </c>
    </row>
    <row r="1229" spans="12:13" ht="19">
      <c r="L1229" s="2">
        <v>2000</v>
      </c>
      <c r="M1229" s="2" t="s">
        <v>8220</v>
      </c>
    </row>
    <row r="1230" spans="12:13" ht="19">
      <c r="L1230" s="2">
        <v>5000</v>
      </c>
      <c r="M1230" s="2" t="s">
        <v>8220</v>
      </c>
    </row>
    <row r="1231" spans="12:13" ht="19">
      <c r="L1231" s="2">
        <v>2750</v>
      </c>
      <c r="M1231" s="2" t="s">
        <v>8220</v>
      </c>
    </row>
    <row r="1232" spans="12:13" ht="19">
      <c r="L1232" s="2">
        <v>500000</v>
      </c>
      <c r="M1232" s="2" t="s">
        <v>8220</v>
      </c>
    </row>
    <row r="1233" spans="12:13" ht="19">
      <c r="L1233" s="2">
        <v>5000</v>
      </c>
      <c r="M1233" s="2" t="s">
        <v>8220</v>
      </c>
    </row>
    <row r="1234" spans="12:13" ht="19">
      <c r="L1234" s="2">
        <v>5000</v>
      </c>
      <c r="M1234" s="2" t="s">
        <v>8220</v>
      </c>
    </row>
    <row r="1235" spans="12:13" ht="19">
      <c r="L1235" s="2">
        <v>1000</v>
      </c>
      <c r="M1235" s="2" t="s">
        <v>8220</v>
      </c>
    </row>
    <row r="1236" spans="12:13" ht="19">
      <c r="L1236" s="2">
        <v>50000</v>
      </c>
      <c r="M1236" s="2" t="s">
        <v>8220</v>
      </c>
    </row>
    <row r="1237" spans="12:13" ht="19">
      <c r="L1237" s="2">
        <v>7534</v>
      </c>
      <c r="M1237" s="2" t="s">
        <v>8220</v>
      </c>
    </row>
    <row r="1238" spans="12:13" ht="19">
      <c r="L1238" s="2">
        <v>2500</v>
      </c>
      <c r="M1238" s="2" t="s">
        <v>8220</v>
      </c>
    </row>
    <row r="1239" spans="12:13" ht="19">
      <c r="L1239" s="2">
        <v>25000</v>
      </c>
      <c r="M1239" s="2" t="s">
        <v>8220</v>
      </c>
    </row>
    <row r="1240" spans="12:13" ht="19">
      <c r="L1240" s="2">
        <v>1000</v>
      </c>
      <c r="M1240" s="2" t="s">
        <v>8220</v>
      </c>
    </row>
    <row r="1241" spans="12:13" ht="19">
      <c r="L1241" s="2">
        <v>2500</v>
      </c>
      <c r="M1241" s="2" t="s">
        <v>8220</v>
      </c>
    </row>
    <row r="1242" spans="12:13" ht="19">
      <c r="L1242" s="2">
        <v>8000</v>
      </c>
      <c r="M1242" s="2" t="s">
        <v>8220</v>
      </c>
    </row>
    <row r="1243" spans="12:13" ht="19">
      <c r="L1243" s="2">
        <v>5000</v>
      </c>
      <c r="M1243" s="2" t="s">
        <v>8220</v>
      </c>
    </row>
    <row r="1244" spans="12:13" ht="19">
      <c r="L1244" s="2">
        <v>911</v>
      </c>
      <c r="M1244" s="2" t="s">
        <v>8220</v>
      </c>
    </row>
    <row r="1245" spans="12:13" ht="19">
      <c r="L1245" s="2">
        <v>12000</v>
      </c>
      <c r="M1245" s="2" t="s">
        <v>8220</v>
      </c>
    </row>
    <row r="1246" spans="12:13" ht="19">
      <c r="L1246" s="2">
        <v>2000</v>
      </c>
      <c r="M1246" s="2" t="s">
        <v>8219</v>
      </c>
    </row>
    <row r="1247" spans="12:13" ht="19">
      <c r="L1247" s="2">
        <v>2000</v>
      </c>
      <c r="M1247" s="2" t="s">
        <v>8219</v>
      </c>
    </row>
    <row r="1248" spans="12:13" ht="19">
      <c r="L1248" s="2">
        <v>2000</v>
      </c>
      <c r="M1248" s="2" t="s">
        <v>8219</v>
      </c>
    </row>
    <row r="1249" spans="12:13" ht="19">
      <c r="L1249" s="2">
        <v>3500</v>
      </c>
      <c r="M1249" s="2" t="s">
        <v>8219</v>
      </c>
    </row>
    <row r="1250" spans="12:13" ht="19">
      <c r="L1250" s="2">
        <v>2500</v>
      </c>
      <c r="M1250" s="2" t="s">
        <v>8219</v>
      </c>
    </row>
    <row r="1251" spans="12:13" ht="19">
      <c r="L1251" s="2">
        <v>5000</v>
      </c>
      <c r="M1251" s="2" t="s">
        <v>8219</v>
      </c>
    </row>
    <row r="1252" spans="12:13" ht="19">
      <c r="L1252" s="2">
        <v>30000</v>
      </c>
      <c r="M1252" s="2" t="s">
        <v>8219</v>
      </c>
    </row>
    <row r="1253" spans="12:13" ht="19">
      <c r="L1253" s="2">
        <v>6000</v>
      </c>
      <c r="M1253" s="2" t="s">
        <v>8219</v>
      </c>
    </row>
    <row r="1254" spans="12:13" ht="19">
      <c r="L1254" s="2">
        <v>3500</v>
      </c>
      <c r="M1254" s="2" t="s">
        <v>8219</v>
      </c>
    </row>
    <row r="1255" spans="12:13" ht="19">
      <c r="L1255" s="2">
        <v>10</v>
      </c>
      <c r="M1255" s="2" t="s">
        <v>8219</v>
      </c>
    </row>
    <row r="1256" spans="12:13" ht="19">
      <c r="L1256" s="2">
        <v>6700</v>
      </c>
      <c r="M1256" s="2" t="s">
        <v>8219</v>
      </c>
    </row>
    <row r="1257" spans="12:13" ht="19">
      <c r="L1257" s="2">
        <v>3000</v>
      </c>
      <c r="M1257" s="2" t="s">
        <v>8219</v>
      </c>
    </row>
    <row r="1258" spans="12:13" ht="19">
      <c r="L1258" s="2">
        <v>30000</v>
      </c>
      <c r="M1258" s="2" t="s">
        <v>8219</v>
      </c>
    </row>
    <row r="1259" spans="12:13" ht="19">
      <c r="L1259" s="2">
        <v>5500</v>
      </c>
      <c r="M1259" s="2" t="s">
        <v>8219</v>
      </c>
    </row>
    <row r="1260" spans="12:13" ht="19">
      <c r="L1260" s="2">
        <v>12000</v>
      </c>
      <c r="M1260" s="2" t="s">
        <v>8219</v>
      </c>
    </row>
    <row r="1261" spans="12:13" ht="19">
      <c r="L1261" s="2">
        <v>2500</v>
      </c>
      <c r="M1261" s="2" t="s">
        <v>8219</v>
      </c>
    </row>
    <row r="1262" spans="12:13" ht="19">
      <c r="L1262" s="2">
        <v>3300</v>
      </c>
      <c r="M1262" s="2" t="s">
        <v>8219</v>
      </c>
    </row>
    <row r="1263" spans="12:13" ht="19">
      <c r="L1263" s="2">
        <v>2000</v>
      </c>
      <c r="M1263" s="2" t="s">
        <v>8219</v>
      </c>
    </row>
    <row r="1264" spans="12:13" ht="19">
      <c r="L1264" s="2">
        <v>6500</v>
      </c>
      <c r="M1264" s="2" t="s">
        <v>8219</v>
      </c>
    </row>
    <row r="1265" spans="12:13" ht="19">
      <c r="L1265" s="2">
        <v>1500</v>
      </c>
      <c r="M1265" s="2" t="s">
        <v>8219</v>
      </c>
    </row>
    <row r="1266" spans="12:13" ht="19">
      <c r="L1266" s="2">
        <v>650</v>
      </c>
      <c r="M1266" s="2" t="s">
        <v>8219</v>
      </c>
    </row>
    <row r="1267" spans="12:13" ht="19">
      <c r="L1267" s="2">
        <v>3500</v>
      </c>
      <c r="M1267" s="2" t="s">
        <v>8219</v>
      </c>
    </row>
    <row r="1268" spans="12:13" ht="19">
      <c r="L1268" s="2">
        <v>9500</v>
      </c>
      <c r="M1268" s="2" t="s">
        <v>8219</v>
      </c>
    </row>
    <row r="1269" spans="12:13" ht="19">
      <c r="L1269" s="2">
        <v>22000</v>
      </c>
      <c r="M1269" s="2" t="s">
        <v>8219</v>
      </c>
    </row>
    <row r="1270" spans="12:13" ht="19">
      <c r="L1270" s="2">
        <v>12000</v>
      </c>
      <c r="M1270" s="2" t="s">
        <v>8219</v>
      </c>
    </row>
    <row r="1271" spans="12:13" ht="19">
      <c r="L1271" s="2">
        <v>18800</v>
      </c>
      <c r="M1271" s="2" t="s">
        <v>8219</v>
      </c>
    </row>
    <row r="1272" spans="12:13" ht="19">
      <c r="L1272" s="2">
        <v>10000</v>
      </c>
      <c r="M1272" s="2" t="s">
        <v>8219</v>
      </c>
    </row>
    <row r="1273" spans="12:13" ht="19">
      <c r="L1273" s="2">
        <v>7500</v>
      </c>
      <c r="M1273" s="2" t="s">
        <v>8219</v>
      </c>
    </row>
    <row r="1274" spans="12:13" ht="19">
      <c r="L1274" s="2">
        <v>5000</v>
      </c>
      <c r="M1274" s="2" t="s">
        <v>8219</v>
      </c>
    </row>
    <row r="1275" spans="12:13" ht="19">
      <c r="L1275" s="2">
        <v>4000</v>
      </c>
      <c r="M1275" s="2" t="s">
        <v>8219</v>
      </c>
    </row>
    <row r="1276" spans="12:13" ht="19">
      <c r="L1276" s="2">
        <v>25000</v>
      </c>
      <c r="M1276" s="2" t="s">
        <v>8219</v>
      </c>
    </row>
    <row r="1277" spans="12:13" ht="19">
      <c r="L1277" s="2">
        <v>15000</v>
      </c>
      <c r="M1277" s="2" t="s">
        <v>8219</v>
      </c>
    </row>
    <row r="1278" spans="12:13" ht="19">
      <c r="L1278" s="2">
        <v>3000</v>
      </c>
      <c r="M1278" s="2" t="s">
        <v>8219</v>
      </c>
    </row>
    <row r="1279" spans="12:13" ht="19">
      <c r="L1279" s="2">
        <v>15000</v>
      </c>
      <c r="M1279" s="2" t="s">
        <v>8219</v>
      </c>
    </row>
    <row r="1280" spans="12:13" ht="19">
      <c r="L1280" s="2">
        <v>6500</v>
      </c>
      <c r="M1280" s="2" t="s">
        <v>8219</v>
      </c>
    </row>
    <row r="1281" spans="12:13" ht="19">
      <c r="L1281" s="2">
        <v>12516</v>
      </c>
      <c r="M1281" s="2" t="s">
        <v>8219</v>
      </c>
    </row>
    <row r="1282" spans="12:13" ht="19">
      <c r="L1282" s="2">
        <v>15000</v>
      </c>
      <c r="M1282" s="2" t="s">
        <v>8219</v>
      </c>
    </row>
    <row r="1283" spans="12:13" ht="19">
      <c r="L1283" s="2">
        <v>7000</v>
      </c>
      <c r="M1283" s="2" t="s">
        <v>8219</v>
      </c>
    </row>
    <row r="1284" spans="12:13" ht="19">
      <c r="L1284" s="2">
        <v>15000</v>
      </c>
      <c r="M1284" s="2" t="s">
        <v>8219</v>
      </c>
    </row>
    <row r="1285" spans="12:13" ht="19">
      <c r="L1285" s="2">
        <v>1000</v>
      </c>
      <c r="M1285" s="2" t="s">
        <v>8219</v>
      </c>
    </row>
    <row r="1286" spans="12:13" ht="19">
      <c r="L1286" s="2">
        <v>2000</v>
      </c>
      <c r="M1286" s="2" t="s">
        <v>8219</v>
      </c>
    </row>
    <row r="1287" spans="12:13" ht="19">
      <c r="L1287" s="2">
        <v>2000</v>
      </c>
      <c r="M1287" s="2" t="s">
        <v>8219</v>
      </c>
    </row>
    <row r="1288" spans="12:13" ht="19">
      <c r="L1288" s="2">
        <v>1500</v>
      </c>
      <c r="M1288" s="2" t="s">
        <v>8219</v>
      </c>
    </row>
    <row r="1289" spans="12:13" ht="19">
      <c r="L1289" s="2">
        <v>250</v>
      </c>
      <c r="M1289" s="2" t="s">
        <v>8219</v>
      </c>
    </row>
    <row r="1290" spans="12:13" ht="19">
      <c r="L1290" s="2">
        <v>4000</v>
      </c>
      <c r="M1290" s="2" t="s">
        <v>8219</v>
      </c>
    </row>
    <row r="1291" spans="12:13" ht="19">
      <c r="L1291" s="2">
        <v>1500</v>
      </c>
      <c r="M1291" s="2" t="s">
        <v>8219</v>
      </c>
    </row>
    <row r="1292" spans="12:13" ht="19">
      <c r="L1292" s="2">
        <v>3500</v>
      </c>
      <c r="M1292" s="2" t="s">
        <v>8219</v>
      </c>
    </row>
    <row r="1293" spans="12:13" ht="19">
      <c r="L1293" s="2">
        <v>3000</v>
      </c>
      <c r="M1293" s="2" t="s">
        <v>8219</v>
      </c>
    </row>
    <row r="1294" spans="12:13" ht="19">
      <c r="L1294" s="2">
        <v>1700</v>
      </c>
      <c r="M1294" s="2" t="s">
        <v>8219</v>
      </c>
    </row>
    <row r="1295" spans="12:13" ht="19">
      <c r="L1295" s="2">
        <v>15000</v>
      </c>
      <c r="M1295" s="2" t="s">
        <v>8219</v>
      </c>
    </row>
    <row r="1296" spans="12:13" ht="19">
      <c r="L1296" s="2">
        <v>500</v>
      </c>
      <c r="M1296" s="2" t="s">
        <v>8219</v>
      </c>
    </row>
    <row r="1297" spans="12:13" ht="19">
      <c r="L1297" s="2">
        <v>2500</v>
      </c>
      <c r="M1297" s="2" t="s">
        <v>8219</v>
      </c>
    </row>
    <row r="1298" spans="12:13" ht="19">
      <c r="L1298" s="2">
        <v>850</v>
      </c>
      <c r="M1298" s="2" t="s">
        <v>8219</v>
      </c>
    </row>
    <row r="1299" spans="12:13" ht="19">
      <c r="L1299" s="2">
        <v>20000</v>
      </c>
      <c r="M1299" s="2" t="s">
        <v>8219</v>
      </c>
    </row>
    <row r="1300" spans="12:13" ht="19">
      <c r="L1300" s="2">
        <v>2000</v>
      </c>
      <c r="M1300" s="2" t="s">
        <v>8219</v>
      </c>
    </row>
    <row r="1301" spans="12:13" ht="19">
      <c r="L1301" s="2">
        <v>3500</v>
      </c>
      <c r="M1301" s="2" t="s">
        <v>8219</v>
      </c>
    </row>
    <row r="1302" spans="12:13" ht="19">
      <c r="L1302" s="2">
        <v>3000</v>
      </c>
      <c r="M1302" s="2" t="s">
        <v>8219</v>
      </c>
    </row>
    <row r="1303" spans="12:13" ht="19">
      <c r="L1303" s="2">
        <v>2000</v>
      </c>
      <c r="M1303" s="2" t="s">
        <v>8219</v>
      </c>
    </row>
    <row r="1304" spans="12:13" ht="19">
      <c r="L1304" s="2">
        <v>2500</v>
      </c>
      <c r="M1304" s="2" t="s">
        <v>8219</v>
      </c>
    </row>
    <row r="1305" spans="12:13" ht="19">
      <c r="L1305" s="2">
        <v>3500</v>
      </c>
      <c r="M1305" s="2" t="s">
        <v>8219</v>
      </c>
    </row>
    <row r="1306" spans="12:13" ht="19">
      <c r="L1306" s="2">
        <v>40000</v>
      </c>
      <c r="M1306" s="2" t="s">
        <v>8220</v>
      </c>
    </row>
    <row r="1307" spans="12:13" ht="19">
      <c r="L1307" s="2">
        <v>30000</v>
      </c>
      <c r="M1307" s="2" t="s">
        <v>8220</v>
      </c>
    </row>
    <row r="1308" spans="12:13" ht="19">
      <c r="L1308" s="2">
        <v>110000</v>
      </c>
      <c r="M1308" s="2" t="s">
        <v>8220</v>
      </c>
    </row>
    <row r="1309" spans="12:13" ht="19">
      <c r="L1309" s="2">
        <v>50000</v>
      </c>
      <c r="M1309" s="2" t="s">
        <v>8220</v>
      </c>
    </row>
    <row r="1310" spans="12:13" ht="19">
      <c r="L1310" s="2">
        <v>10000</v>
      </c>
      <c r="M1310" s="2" t="s">
        <v>8220</v>
      </c>
    </row>
    <row r="1311" spans="12:13" ht="19">
      <c r="L1311" s="2">
        <v>11500</v>
      </c>
      <c r="M1311" s="2" t="s">
        <v>8220</v>
      </c>
    </row>
    <row r="1312" spans="12:13" ht="19">
      <c r="L1312" s="2">
        <v>20000</v>
      </c>
      <c r="M1312" s="2" t="s">
        <v>8220</v>
      </c>
    </row>
    <row r="1313" spans="12:13" ht="19">
      <c r="L1313" s="2">
        <v>250000</v>
      </c>
      <c r="M1313" s="2" t="s">
        <v>8220</v>
      </c>
    </row>
    <row r="1314" spans="12:13" ht="19">
      <c r="L1314" s="2">
        <v>4600</v>
      </c>
      <c r="M1314" s="2" t="s">
        <v>8220</v>
      </c>
    </row>
    <row r="1315" spans="12:13" ht="19">
      <c r="L1315" s="2">
        <v>40000</v>
      </c>
      <c r="M1315" s="2" t="s">
        <v>8220</v>
      </c>
    </row>
    <row r="1316" spans="12:13" ht="19">
      <c r="L1316" s="2">
        <v>180000</v>
      </c>
      <c r="M1316" s="2" t="s">
        <v>8220</v>
      </c>
    </row>
    <row r="1317" spans="12:13" ht="19">
      <c r="L1317" s="2">
        <v>100000</v>
      </c>
      <c r="M1317" s="2" t="s">
        <v>8220</v>
      </c>
    </row>
    <row r="1318" spans="12:13" ht="19">
      <c r="L1318" s="2">
        <v>75000</v>
      </c>
      <c r="M1318" s="2" t="s">
        <v>8220</v>
      </c>
    </row>
    <row r="1319" spans="12:13" ht="19">
      <c r="L1319" s="2">
        <v>200000</v>
      </c>
      <c r="M1319" s="2" t="s">
        <v>8220</v>
      </c>
    </row>
    <row r="1320" spans="12:13" ht="19">
      <c r="L1320" s="2">
        <v>40000</v>
      </c>
      <c r="M1320" s="2" t="s">
        <v>8220</v>
      </c>
    </row>
    <row r="1321" spans="12:13" ht="19">
      <c r="L1321" s="2">
        <v>5800</v>
      </c>
      <c r="M1321" s="2" t="s">
        <v>8220</v>
      </c>
    </row>
    <row r="1322" spans="12:13" ht="19">
      <c r="L1322" s="2">
        <v>100000</v>
      </c>
      <c r="M1322" s="2" t="s">
        <v>8220</v>
      </c>
    </row>
    <row r="1323" spans="12:13" ht="19">
      <c r="L1323" s="2">
        <v>462000</v>
      </c>
      <c r="M1323" s="2" t="s">
        <v>8220</v>
      </c>
    </row>
    <row r="1324" spans="12:13" ht="19">
      <c r="L1324" s="2">
        <v>35000</v>
      </c>
      <c r="M1324" s="2" t="s">
        <v>8220</v>
      </c>
    </row>
    <row r="1325" spans="12:13" ht="19">
      <c r="L1325" s="2">
        <v>15000</v>
      </c>
      <c r="M1325" s="2" t="s">
        <v>8220</v>
      </c>
    </row>
    <row r="1326" spans="12:13" ht="19">
      <c r="L1326" s="2">
        <v>50000</v>
      </c>
      <c r="M1326" s="2" t="s">
        <v>8220</v>
      </c>
    </row>
    <row r="1327" spans="12:13" ht="19">
      <c r="L1327" s="2">
        <v>20000</v>
      </c>
      <c r="M1327" s="2" t="s">
        <v>8220</v>
      </c>
    </row>
    <row r="1328" spans="12:13" ht="19">
      <c r="L1328" s="2">
        <v>100000</v>
      </c>
      <c r="M1328" s="2" t="s">
        <v>8220</v>
      </c>
    </row>
    <row r="1329" spans="12:13" ht="19">
      <c r="L1329" s="2">
        <v>48000</v>
      </c>
      <c r="M1329" s="2" t="s">
        <v>8220</v>
      </c>
    </row>
    <row r="1330" spans="12:13" ht="19">
      <c r="L1330" s="2">
        <v>75000</v>
      </c>
      <c r="M1330" s="2" t="s">
        <v>8220</v>
      </c>
    </row>
    <row r="1331" spans="12:13" ht="19">
      <c r="L1331" s="2">
        <v>50000</v>
      </c>
      <c r="M1331" s="2" t="s">
        <v>8220</v>
      </c>
    </row>
    <row r="1332" spans="12:13" ht="19">
      <c r="L1332" s="2">
        <v>35000</v>
      </c>
      <c r="M1332" s="2" t="s">
        <v>8220</v>
      </c>
    </row>
    <row r="1333" spans="12:13" ht="19">
      <c r="L1333" s="2">
        <v>250000</v>
      </c>
      <c r="M1333" s="2" t="s">
        <v>8220</v>
      </c>
    </row>
    <row r="1334" spans="12:13" ht="19">
      <c r="L1334" s="2">
        <v>10115</v>
      </c>
      <c r="M1334" s="2" t="s">
        <v>8220</v>
      </c>
    </row>
    <row r="1335" spans="12:13" ht="19">
      <c r="L1335" s="2">
        <v>2500</v>
      </c>
      <c r="M1335" s="2" t="s">
        <v>8220</v>
      </c>
    </row>
    <row r="1336" spans="12:13" ht="19">
      <c r="L1336" s="2">
        <v>133000</v>
      </c>
      <c r="M1336" s="2" t="s">
        <v>8220</v>
      </c>
    </row>
    <row r="1337" spans="12:13" ht="19">
      <c r="L1337" s="2">
        <v>25000</v>
      </c>
      <c r="M1337" s="2" t="s">
        <v>8220</v>
      </c>
    </row>
    <row r="1338" spans="12:13" ht="19">
      <c r="L1338" s="2">
        <v>100000</v>
      </c>
      <c r="M1338" s="2" t="s">
        <v>8220</v>
      </c>
    </row>
    <row r="1339" spans="12:13" ht="19">
      <c r="L1339" s="2">
        <v>50000</v>
      </c>
      <c r="M1339" s="2" t="s">
        <v>8220</v>
      </c>
    </row>
    <row r="1340" spans="12:13" ht="19">
      <c r="L1340" s="2">
        <v>30000</v>
      </c>
      <c r="M1340" s="2" t="s">
        <v>8220</v>
      </c>
    </row>
    <row r="1341" spans="12:13" ht="19">
      <c r="L1341" s="2">
        <v>50000</v>
      </c>
      <c r="M1341" s="2" t="s">
        <v>8220</v>
      </c>
    </row>
    <row r="1342" spans="12:13" ht="19">
      <c r="L1342" s="2">
        <v>1680</v>
      </c>
      <c r="M1342" s="2" t="s">
        <v>8220</v>
      </c>
    </row>
    <row r="1343" spans="12:13" ht="19">
      <c r="L1343" s="2">
        <v>25000</v>
      </c>
      <c r="M1343" s="2" t="s">
        <v>8220</v>
      </c>
    </row>
    <row r="1344" spans="12:13" ht="19">
      <c r="L1344" s="2">
        <v>50000</v>
      </c>
      <c r="M1344" s="2" t="s">
        <v>8220</v>
      </c>
    </row>
    <row r="1345" spans="12:13" ht="19">
      <c r="L1345" s="2">
        <v>50000</v>
      </c>
      <c r="M1345" s="2" t="s">
        <v>8220</v>
      </c>
    </row>
    <row r="1346" spans="12:13" ht="19">
      <c r="L1346" s="2">
        <v>1500</v>
      </c>
      <c r="M1346" s="2" t="s">
        <v>8219</v>
      </c>
    </row>
    <row r="1347" spans="12:13" ht="19">
      <c r="L1347" s="2">
        <v>300</v>
      </c>
      <c r="M1347" s="2" t="s">
        <v>8219</v>
      </c>
    </row>
    <row r="1348" spans="12:13" ht="19">
      <c r="L1348" s="2">
        <v>4900</v>
      </c>
      <c r="M1348" s="2" t="s">
        <v>8219</v>
      </c>
    </row>
    <row r="1349" spans="12:13" ht="19">
      <c r="L1349" s="2">
        <v>2500</v>
      </c>
      <c r="M1349" s="2" t="s">
        <v>8219</v>
      </c>
    </row>
    <row r="1350" spans="12:13" ht="19">
      <c r="L1350" s="2">
        <v>5875</v>
      </c>
      <c r="M1350" s="2" t="s">
        <v>8219</v>
      </c>
    </row>
    <row r="1351" spans="12:13" ht="19">
      <c r="L1351" s="2">
        <v>5000</v>
      </c>
      <c r="M1351" s="2" t="s">
        <v>8219</v>
      </c>
    </row>
    <row r="1352" spans="12:13" ht="19">
      <c r="L1352" s="2">
        <v>5000</v>
      </c>
      <c r="M1352" s="2" t="s">
        <v>8219</v>
      </c>
    </row>
    <row r="1353" spans="12:13" ht="19">
      <c r="L1353" s="2">
        <v>20000</v>
      </c>
      <c r="M1353" s="2" t="s">
        <v>8219</v>
      </c>
    </row>
    <row r="1354" spans="12:13" ht="19">
      <c r="L1354" s="2">
        <v>10000</v>
      </c>
      <c r="M1354" s="2" t="s">
        <v>8219</v>
      </c>
    </row>
    <row r="1355" spans="12:13" ht="19">
      <c r="L1355" s="2">
        <v>1000</v>
      </c>
      <c r="M1355" s="2" t="s">
        <v>8219</v>
      </c>
    </row>
    <row r="1356" spans="12:13" ht="19">
      <c r="L1356" s="2">
        <v>1200</v>
      </c>
      <c r="M1356" s="2" t="s">
        <v>8219</v>
      </c>
    </row>
    <row r="1357" spans="12:13" ht="19">
      <c r="L1357" s="2">
        <v>2500</v>
      </c>
      <c r="M1357" s="2" t="s">
        <v>8219</v>
      </c>
    </row>
    <row r="1358" spans="12:13" ht="19">
      <c r="L1358" s="2">
        <v>3400</v>
      </c>
      <c r="M1358" s="2" t="s">
        <v>8219</v>
      </c>
    </row>
    <row r="1359" spans="12:13" ht="19">
      <c r="L1359" s="2">
        <v>2000</v>
      </c>
      <c r="M1359" s="2" t="s">
        <v>8219</v>
      </c>
    </row>
    <row r="1360" spans="12:13" ht="19">
      <c r="L1360" s="2">
        <v>3000</v>
      </c>
      <c r="M1360" s="2" t="s">
        <v>8219</v>
      </c>
    </row>
    <row r="1361" spans="12:13" ht="19">
      <c r="L1361" s="2">
        <v>660</v>
      </c>
      <c r="M1361" s="2" t="s">
        <v>8219</v>
      </c>
    </row>
    <row r="1362" spans="12:13" ht="19">
      <c r="L1362" s="2">
        <v>1500</v>
      </c>
      <c r="M1362" s="2" t="s">
        <v>8219</v>
      </c>
    </row>
    <row r="1363" spans="12:13" ht="19">
      <c r="L1363" s="2">
        <v>6000</v>
      </c>
      <c r="M1363" s="2" t="s">
        <v>8219</v>
      </c>
    </row>
    <row r="1364" spans="12:13" ht="19">
      <c r="L1364" s="2">
        <v>1000</v>
      </c>
      <c r="M1364" s="2" t="s">
        <v>8219</v>
      </c>
    </row>
    <row r="1365" spans="12:13" ht="19">
      <c r="L1365" s="2">
        <v>200</v>
      </c>
      <c r="M1365" s="2" t="s">
        <v>8219</v>
      </c>
    </row>
    <row r="1366" spans="12:13" ht="19">
      <c r="L1366" s="2">
        <v>42000</v>
      </c>
      <c r="M1366" s="2" t="s">
        <v>8219</v>
      </c>
    </row>
    <row r="1367" spans="12:13" ht="19">
      <c r="L1367" s="2">
        <v>7500</v>
      </c>
      <c r="M1367" s="2" t="s">
        <v>8219</v>
      </c>
    </row>
    <row r="1368" spans="12:13" ht="19">
      <c r="L1368" s="2">
        <v>7500</v>
      </c>
      <c r="M1368" s="2" t="s">
        <v>8219</v>
      </c>
    </row>
    <row r="1369" spans="12:13" ht="19">
      <c r="L1369" s="2">
        <v>5000</v>
      </c>
      <c r="M1369" s="2" t="s">
        <v>8219</v>
      </c>
    </row>
    <row r="1370" spans="12:13" ht="19">
      <c r="L1370" s="2">
        <v>5000</v>
      </c>
      <c r="M1370" s="2" t="s">
        <v>8219</v>
      </c>
    </row>
    <row r="1371" spans="12:13" ht="19">
      <c r="L1371" s="2">
        <v>32360</v>
      </c>
      <c r="M1371" s="2" t="s">
        <v>8219</v>
      </c>
    </row>
    <row r="1372" spans="12:13" ht="19">
      <c r="L1372" s="2">
        <v>1500</v>
      </c>
      <c r="M1372" s="2" t="s">
        <v>8219</v>
      </c>
    </row>
    <row r="1373" spans="12:13" ht="19">
      <c r="L1373" s="2">
        <v>6999</v>
      </c>
      <c r="M1373" s="2" t="s">
        <v>8219</v>
      </c>
    </row>
    <row r="1374" spans="12:13" ht="19">
      <c r="L1374" s="2">
        <v>500</v>
      </c>
      <c r="M1374" s="2" t="s">
        <v>8219</v>
      </c>
    </row>
    <row r="1375" spans="12:13" ht="19">
      <c r="L1375" s="2">
        <v>10000</v>
      </c>
      <c r="M1375" s="2" t="s">
        <v>8219</v>
      </c>
    </row>
    <row r="1376" spans="12:13" ht="19">
      <c r="L1376" s="2">
        <v>1500</v>
      </c>
      <c r="M1376" s="2" t="s">
        <v>8219</v>
      </c>
    </row>
    <row r="1377" spans="12:13" ht="19">
      <c r="L1377" s="2">
        <v>4000</v>
      </c>
      <c r="M1377" s="2" t="s">
        <v>8219</v>
      </c>
    </row>
    <row r="1378" spans="12:13" ht="19">
      <c r="L1378" s="2">
        <v>3700</v>
      </c>
      <c r="M1378" s="2" t="s">
        <v>8219</v>
      </c>
    </row>
    <row r="1379" spans="12:13" ht="19">
      <c r="L1379" s="2">
        <v>1300</v>
      </c>
      <c r="M1379" s="2" t="s">
        <v>8219</v>
      </c>
    </row>
    <row r="1380" spans="12:13" ht="19">
      <c r="L1380" s="2">
        <v>2000</v>
      </c>
      <c r="M1380" s="2" t="s">
        <v>8219</v>
      </c>
    </row>
    <row r="1381" spans="12:13" ht="19">
      <c r="L1381" s="2">
        <v>10000</v>
      </c>
      <c r="M1381" s="2" t="s">
        <v>8219</v>
      </c>
    </row>
    <row r="1382" spans="12:13" ht="19">
      <c r="L1382" s="2">
        <v>25</v>
      </c>
      <c r="M1382" s="2" t="s">
        <v>8219</v>
      </c>
    </row>
    <row r="1383" spans="12:13" ht="19">
      <c r="L1383" s="2">
        <v>5000</v>
      </c>
      <c r="M1383" s="2" t="s">
        <v>8219</v>
      </c>
    </row>
    <row r="1384" spans="12:13" ht="19">
      <c r="L1384" s="2">
        <v>8000</v>
      </c>
      <c r="M1384" s="2" t="s">
        <v>8219</v>
      </c>
    </row>
    <row r="1385" spans="12:13" ht="19">
      <c r="L1385" s="2">
        <v>2200</v>
      </c>
      <c r="M1385" s="2" t="s">
        <v>8219</v>
      </c>
    </row>
    <row r="1386" spans="12:13" ht="19">
      <c r="L1386" s="2">
        <v>3500</v>
      </c>
      <c r="M1386" s="2" t="s">
        <v>8219</v>
      </c>
    </row>
    <row r="1387" spans="12:13" ht="19">
      <c r="L1387" s="2">
        <v>8000</v>
      </c>
      <c r="M1387" s="2" t="s">
        <v>8219</v>
      </c>
    </row>
    <row r="1388" spans="12:13" ht="19">
      <c r="L1388" s="2">
        <v>400</v>
      </c>
      <c r="M1388" s="2" t="s">
        <v>8219</v>
      </c>
    </row>
    <row r="1389" spans="12:13" ht="19">
      <c r="L1389" s="2">
        <v>4000</v>
      </c>
      <c r="M1389" s="2" t="s">
        <v>8219</v>
      </c>
    </row>
    <row r="1390" spans="12:13" ht="19">
      <c r="L1390" s="2">
        <v>5000</v>
      </c>
      <c r="M1390" s="2" t="s">
        <v>8219</v>
      </c>
    </row>
    <row r="1391" spans="12:13" ht="19">
      <c r="L1391" s="2">
        <v>500</v>
      </c>
      <c r="M1391" s="2" t="s">
        <v>8219</v>
      </c>
    </row>
    <row r="1392" spans="12:13" ht="19">
      <c r="L1392" s="2">
        <v>2800</v>
      </c>
      <c r="M1392" s="2" t="s">
        <v>8219</v>
      </c>
    </row>
    <row r="1393" spans="12:13" ht="19">
      <c r="L1393" s="2">
        <v>500</v>
      </c>
      <c r="M1393" s="2" t="s">
        <v>8219</v>
      </c>
    </row>
    <row r="1394" spans="12:13" ht="19">
      <c r="L1394" s="2">
        <v>2500</v>
      </c>
      <c r="M1394" s="2" t="s">
        <v>8219</v>
      </c>
    </row>
    <row r="1395" spans="12:13" ht="19">
      <c r="L1395" s="2">
        <v>10000</v>
      </c>
      <c r="M1395" s="2" t="s">
        <v>8219</v>
      </c>
    </row>
    <row r="1396" spans="12:13" ht="19">
      <c r="L1396" s="2">
        <v>750</v>
      </c>
      <c r="M1396" s="2" t="s">
        <v>8219</v>
      </c>
    </row>
    <row r="1397" spans="12:13" ht="19">
      <c r="L1397" s="2">
        <v>3500</v>
      </c>
      <c r="M1397" s="2" t="s">
        <v>8219</v>
      </c>
    </row>
    <row r="1398" spans="12:13" ht="19">
      <c r="L1398" s="2">
        <v>6000</v>
      </c>
      <c r="M1398" s="2" t="s">
        <v>8219</v>
      </c>
    </row>
    <row r="1399" spans="12:13" ht="19">
      <c r="L1399" s="2">
        <v>10000</v>
      </c>
      <c r="M1399" s="2" t="s">
        <v>8219</v>
      </c>
    </row>
    <row r="1400" spans="12:13" ht="19">
      <c r="L1400" s="2">
        <v>4400</v>
      </c>
      <c r="M1400" s="2" t="s">
        <v>8219</v>
      </c>
    </row>
    <row r="1401" spans="12:13" ht="19">
      <c r="L1401" s="2">
        <v>9000</v>
      </c>
      <c r="M1401" s="2" t="s">
        <v>8219</v>
      </c>
    </row>
    <row r="1402" spans="12:13" ht="19">
      <c r="L1402" s="2">
        <v>350</v>
      </c>
      <c r="M1402" s="2" t="s">
        <v>8219</v>
      </c>
    </row>
    <row r="1403" spans="12:13" ht="19">
      <c r="L1403" s="2">
        <v>2500</v>
      </c>
      <c r="M1403" s="2" t="s">
        <v>8219</v>
      </c>
    </row>
    <row r="1404" spans="12:13" ht="19">
      <c r="L1404" s="2">
        <v>2500</v>
      </c>
      <c r="M1404" s="2" t="s">
        <v>8219</v>
      </c>
    </row>
    <row r="1405" spans="12:13" ht="19">
      <c r="L1405" s="2">
        <v>4000</v>
      </c>
      <c r="M1405" s="2" t="s">
        <v>8219</v>
      </c>
    </row>
    <row r="1406" spans="12:13" ht="19">
      <c r="L1406" s="2">
        <v>14500</v>
      </c>
      <c r="M1406" s="2" t="s">
        <v>8221</v>
      </c>
    </row>
    <row r="1407" spans="12:13" ht="19">
      <c r="L1407" s="2">
        <v>25000</v>
      </c>
      <c r="M1407" s="2" t="s">
        <v>8221</v>
      </c>
    </row>
    <row r="1408" spans="12:13" ht="19">
      <c r="L1408" s="2">
        <v>12000</v>
      </c>
      <c r="M1408" s="2" t="s">
        <v>8221</v>
      </c>
    </row>
    <row r="1409" spans="12:13" ht="19">
      <c r="L1409" s="2">
        <v>3000</v>
      </c>
      <c r="M1409" s="2" t="s">
        <v>8221</v>
      </c>
    </row>
    <row r="1410" spans="12:13" ht="19">
      <c r="L1410" s="2">
        <v>1000</v>
      </c>
      <c r="M1410" s="2" t="s">
        <v>8221</v>
      </c>
    </row>
    <row r="1411" spans="12:13" ht="19">
      <c r="L1411" s="2">
        <v>4000</v>
      </c>
      <c r="M1411" s="2" t="s">
        <v>8221</v>
      </c>
    </row>
    <row r="1412" spans="12:13" ht="19">
      <c r="L1412" s="2">
        <v>6000</v>
      </c>
      <c r="M1412" s="2" t="s">
        <v>8221</v>
      </c>
    </row>
    <row r="1413" spans="12:13" ht="19">
      <c r="L1413" s="2">
        <v>3000</v>
      </c>
      <c r="M1413" s="2" t="s">
        <v>8221</v>
      </c>
    </row>
    <row r="1414" spans="12:13" ht="19">
      <c r="L1414" s="2">
        <v>7000</v>
      </c>
      <c r="M1414" s="2" t="s">
        <v>8221</v>
      </c>
    </row>
    <row r="1415" spans="12:13" ht="19">
      <c r="L1415" s="2">
        <v>2000</v>
      </c>
      <c r="M1415" s="2" t="s">
        <v>8221</v>
      </c>
    </row>
    <row r="1416" spans="12:13" ht="19">
      <c r="L1416" s="2">
        <v>500</v>
      </c>
      <c r="M1416" s="2" t="s">
        <v>8221</v>
      </c>
    </row>
    <row r="1417" spans="12:13" ht="19">
      <c r="L1417" s="2">
        <v>4400</v>
      </c>
      <c r="M1417" s="2" t="s">
        <v>8221</v>
      </c>
    </row>
    <row r="1418" spans="12:13" ht="19">
      <c r="L1418" s="2">
        <v>50000</v>
      </c>
      <c r="M1418" s="2" t="s">
        <v>8221</v>
      </c>
    </row>
    <row r="1419" spans="12:13" ht="19">
      <c r="L1419" s="2">
        <v>4500</v>
      </c>
      <c r="M1419" s="2" t="s">
        <v>8221</v>
      </c>
    </row>
    <row r="1420" spans="12:13" ht="19">
      <c r="L1420" s="2">
        <v>3000</v>
      </c>
      <c r="M1420" s="2" t="s">
        <v>8221</v>
      </c>
    </row>
    <row r="1421" spans="12:13" ht="19">
      <c r="L1421" s="2">
        <v>6300</v>
      </c>
      <c r="M1421" s="2" t="s">
        <v>8221</v>
      </c>
    </row>
    <row r="1422" spans="12:13" ht="19">
      <c r="L1422" s="2">
        <v>110</v>
      </c>
      <c r="M1422" s="2" t="s">
        <v>8221</v>
      </c>
    </row>
    <row r="1423" spans="12:13" ht="19">
      <c r="L1423" s="2">
        <v>200000</v>
      </c>
      <c r="M1423" s="2" t="s">
        <v>8221</v>
      </c>
    </row>
    <row r="1424" spans="12:13" ht="19">
      <c r="L1424" s="2">
        <v>25000</v>
      </c>
      <c r="M1424" s="2" t="s">
        <v>8221</v>
      </c>
    </row>
    <row r="1425" spans="12:13" ht="19">
      <c r="L1425" s="2">
        <v>30000</v>
      </c>
      <c r="M1425" s="2" t="s">
        <v>8221</v>
      </c>
    </row>
    <row r="1426" spans="12:13" ht="19">
      <c r="L1426" s="2">
        <v>7500</v>
      </c>
      <c r="M1426" s="2" t="s">
        <v>8221</v>
      </c>
    </row>
    <row r="1427" spans="12:13" ht="19">
      <c r="L1427" s="2">
        <v>13000</v>
      </c>
      <c r="M1427" s="2" t="s">
        <v>8221</v>
      </c>
    </row>
    <row r="1428" spans="12:13" ht="19">
      <c r="L1428" s="2">
        <v>1000</v>
      </c>
      <c r="M1428" s="2" t="s">
        <v>8221</v>
      </c>
    </row>
    <row r="1429" spans="12:13" ht="19">
      <c r="L1429" s="2">
        <v>5000</v>
      </c>
      <c r="M1429" s="2" t="s">
        <v>8221</v>
      </c>
    </row>
    <row r="1430" spans="12:13" ht="19">
      <c r="L1430" s="2">
        <v>1000</v>
      </c>
      <c r="M1430" s="2" t="s">
        <v>8221</v>
      </c>
    </row>
    <row r="1431" spans="12:13" ht="19">
      <c r="L1431" s="2">
        <v>10000</v>
      </c>
      <c r="M1431" s="2" t="s">
        <v>8221</v>
      </c>
    </row>
    <row r="1432" spans="12:13" ht="19">
      <c r="L1432" s="2">
        <v>5000</v>
      </c>
      <c r="M1432" s="2" t="s">
        <v>8221</v>
      </c>
    </row>
    <row r="1433" spans="12:13" ht="19">
      <c r="L1433" s="2">
        <v>17000</v>
      </c>
      <c r="M1433" s="2" t="s">
        <v>8221</v>
      </c>
    </row>
    <row r="1434" spans="12:13" ht="19">
      <c r="L1434" s="2">
        <v>40000</v>
      </c>
      <c r="M1434" s="2" t="s">
        <v>8221</v>
      </c>
    </row>
    <row r="1435" spans="12:13" ht="19">
      <c r="L1435" s="2">
        <v>12000</v>
      </c>
      <c r="M1435" s="2" t="s">
        <v>8221</v>
      </c>
    </row>
    <row r="1436" spans="12:13" ht="19">
      <c r="L1436" s="2">
        <v>82000</v>
      </c>
      <c r="M1436" s="2" t="s">
        <v>8221</v>
      </c>
    </row>
    <row r="1437" spans="12:13" ht="19">
      <c r="L1437" s="2">
        <v>15000</v>
      </c>
      <c r="M1437" s="2" t="s">
        <v>8221</v>
      </c>
    </row>
    <row r="1438" spans="12:13" ht="19">
      <c r="L1438" s="2">
        <v>10000</v>
      </c>
      <c r="M1438" s="2" t="s">
        <v>8221</v>
      </c>
    </row>
    <row r="1439" spans="12:13" ht="19">
      <c r="L1439" s="2">
        <v>3000</v>
      </c>
      <c r="M1439" s="2" t="s">
        <v>8221</v>
      </c>
    </row>
    <row r="1440" spans="12:13" ht="19">
      <c r="L1440" s="2">
        <v>20000</v>
      </c>
      <c r="M1440" s="2" t="s">
        <v>8221</v>
      </c>
    </row>
    <row r="1441" spans="12:13" ht="19">
      <c r="L1441" s="2">
        <v>2725</v>
      </c>
      <c r="M1441" s="2" t="s">
        <v>8221</v>
      </c>
    </row>
    <row r="1442" spans="12:13" ht="19">
      <c r="L1442" s="2">
        <v>13000</v>
      </c>
      <c r="M1442" s="2" t="s">
        <v>8221</v>
      </c>
    </row>
    <row r="1443" spans="12:13" ht="19">
      <c r="L1443" s="2">
        <v>180000</v>
      </c>
      <c r="M1443" s="2" t="s">
        <v>8221</v>
      </c>
    </row>
    <row r="1444" spans="12:13" ht="19">
      <c r="L1444" s="2">
        <v>1500</v>
      </c>
      <c r="M1444" s="2" t="s">
        <v>8221</v>
      </c>
    </row>
    <row r="1445" spans="12:13" ht="19">
      <c r="L1445" s="2">
        <v>13000</v>
      </c>
      <c r="M1445" s="2" t="s">
        <v>8221</v>
      </c>
    </row>
    <row r="1446" spans="12:13" ht="19">
      <c r="L1446" s="2">
        <v>4950</v>
      </c>
      <c r="M1446" s="2" t="s">
        <v>8221</v>
      </c>
    </row>
    <row r="1447" spans="12:13" ht="19">
      <c r="L1447" s="2">
        <v>130000</v>
      </c>
      <c r="M1447" s="2" t="s">
        <v>8221</v>
      </c>
    </row>
    <row r="1448" spans="12:13" ht="19">
      <c r="L1448" s="2">
        <v>900</v>
      </c>
      <c r="M1448" s="2" t="s">
        <v>8221</v>
      </c>
    </row>
    <row r="1449" spans="12:13" ht="19">
      <c r="L1449" s="2">
        <v>500000</v>
      </c>
      <c r="M1449" s="2" t="s">
        <v>8221</v>
      </c>
    </row>
    <row r="1450" spans="12:13" ht="19">
      <c r="L1450" s="2">
        <v>200000</v>
      </c>
      <c r="M1450" s="2" t="s">
        <v>8221</v>
      </c>
    </row>
    <row r="1451" spans="12:13" ht="19">
      <c r="L1451" s="2">
        <v>8888</v>
      </c>
      <c r="M1451" s="2" t="s">
        <v>8221</v>
      </c>
    </row>
    <row r="1452" spans="12:13" ht="19">
      <c r="L1452" s="2">
        <v>100000</v>
      </c>
      <c r="M1452" s="2" t="s">
        <v>8221</v>
      </c>
    </row>
    <row r="1453" spans="12:13" ht="19">
      <c r="L1453" s="2">
        <v>18950</v>
      </c>
      <c r="M1453" s="2" t="s">
        <v>8220</v>
      </c>
    </row>
    <row r="1454" spans="12:13" ht="19">
      <c r="L1454" s="2">
        <v>14000</v>
      </c>
      <c r="M1454" s="2" t="s">
        <v>8220</v>
      </c>
    </row>
    <row r="1455" spans="12:13" ht="19">
      <c r="L1455" s="2">
        <v>25000</v>
      </c>
      <c r="M1455" s="2" t="s">
        <v>8220</v>
      </c>
    </row>
    <row r="1456" spans="12:13" ht="19">
      <c r="L1456" s="2">
        <v>1750</v>
      </c>
      <c r="M1456" s="2" t="s">
        <v>8220</v>
      </c>
    </row>
    <row r="1457" spans="12:13" ht="19">
      <c r="L1457" s="2">
        <v>15000</v>
      </c>
      <c r="M1457" s="2" t="s">
        <v>8220</v>
      </c>
    </row>
    <row r="1458" spans="12:13" ht="19">
      <c r="L1458" s="2">
        <v>5000</v>
      </c>
      <c r="M1458" s="2" t="s">
        <v>8220</v>
      </c>
    </row>
    <row r="1459" spans="12:13" ht="19">
      <c r="L1459" s="2">
        <v>6000</v>
      </c>
      <c r="M1459" s="2" t="s">
        <v>8220</v>
      </c>
    </row>
    <row r="1460" spans="12:13" ht="19">
      <c r="L1460" s="2">
        <v>5000</v>
      </c>
      <c r="M1460" s="2" t="s">
        <v>8220</v>
      </c>
    </row>
    <row r="1461" spans="12:13" ht="19">
      <c r="L1461" s="2">
        <v>37000</v>
      </c>
      <c r="M1461" s="2" t="s">
        <v>8220</v>
      </c>
    </row>
    <row r="1462" spans="12:13" ht="19">
      <c r="L1462" s="2">
        <v>25000000</v>
      </c>
      <c r="M1462" s="2" t="s">
        <v>8220</v>
      </c>
    </row>
    <row r="1463" spans="12:13" ht="19">
      <c r="L1463" s="2">
        <v>15000</v>
      </c>
      <c r="M1463" s="2" t="s">
        <v>8219</v>
      </c>
    </row>
    <row r="1464" spans="12:13" ht="19">
      <c r="L1464" s="2">
        <v>4000</v>
      </c>
      <c r="M1464" s="2" t="s">
        <v>8219</v>
      </c>
    </row>
    <row r="1465" spans="12:13" ht="19">
      <c r="L1465" s="2">
        <v>600</v>
      </c>
      <c r="M1465" s="2" t="s">
        <v>8219</v>
      </c>
    </row>
    <row r="1466" spans="12:13" ht="19">
      <c r="L1466" s="2">
        <v>5000</v>
      </c>
      <c r="M1466" s="2" t="s">
        <v>8219</v>
      </c>
    </row>
    <row r="1467" spans="12:13" ht="19">
      <c r="L1467" s="2">
        <v>30000</v>
      </c>
      <c r="M1467" s="2" t="s">
        <v>8219</v>
      </c>
    </row>
    <row r="1468" spans="12:13" ht="19">
      <c r="L1468" s="2">
        <v>16000</v>
      </c>
      <c r="M1468" s="2" t="s">
        <v>8219</v>
      </c>
    </row>
    <row r="1469" spans="12:13" ht="19">
      <c r="L1469" s="2">
        <v>40000</v>
      </c>
      <c r="M1469" s="2" t="s">
        <v>8219</v>
      </c>
    </row>
    <row r="1470" spans="12:13" ht="19">
      <c r="L1470" s="2">
        <v>9500</v>
      </c>
      <c r="M1470" s="2" t="s">
        <v>8219</v>
      </c>
    </row>
    <row r="1471" spans="12:13" ht="19">
      <c r="L1471" s="2">
        <v>44250</v>
      </c>
      <c r="M1471" s="2" t="s">
        <v>8219</v>
      </c>
    </row>
    <row r="1472" spans="12:13" ht="19">
      <c r="L1472" s="2">
        <v>1500</v>
      </c>
      <c r="M1472" s="2" t="s">
        <v>8219</v>
      </c>
    </row>
    <row r="1473" spans="12:13" ht="19">
      <c r="L1473" s="2">
        <v>32000</v>
      </c>
      <c r="M1473" s="2" t="s">
        <v>8219</v>
      </c>
    </row>
    <row r="1474" spans="12:13" ht="19">
      <c r="L1474" s="2">
        <v>25000</v>
      </c>
      <c r="M1474" s="2" t="s">
        <v>8219</v>
      </c>
    </row>
    <row r="1475" spans="12:13" ht="19">
      <c r="L1475" s="2">
        <v>1500</v>
      </c>
      <c r="M1475" s="2" t="s">
        <v>8219</v>
      </c>
    </row>
    <row r="1476" spans="12:13" ht="19">
      <c r="L1476" s="2">
        <v>3000</v>
      </c>
      <c r="M1476" s="2" t="s">
        <v>8219</v>
      </c>
    </row>
    <row r="1477" spans="12:13" ht="19">
      <c r="L1477" s="2">
        <v>15000</v>
      </c>
      <c r="M1477" s="2" t="s">
        <v>8219</v>
      </c>
    </row>
    <row r="1478" spans="12:13" ht="19">
      <c r="L1478" s="2">
        <v>6000</v>
      </c>
      <c r="M1478" s="2" t="s">
        <v>8219</v>
      </c>
    </row>
    <row r="1479" spans="12:13" ht="19">
      <c r="L1479" s="2">
        <v>30000</v>
      </c>
      <c r="M1479" s="2" t="s">
        <v>8219</v>
      </c>
    </row>
    <row r="1480" spans="12:13" ht="19">
      <c r="L1480" s="2">
        <v>50000</v>
      </c>
      <c r="M1480" s="2" t="s">
        <v>8219</v>
      </c>
    </row>
    <row r="1481" spans="12:13" ht="19">
      <c r="L1481" s="2">
        <v>1600</v>
      </c>
      <c r="M1481" s="2" t="s">
        <v>8219</v>
      </c>
    </row>
    <row r="1482" spans="12:13" ht="19">
      <c r="L1482" s="2">
        <v>50000</v>
      </c>
      <c r="M1482" s="2" t="s">
        <v>8219</v>
      </c>
    </row>
    <row r="1483" spans="12:13" ht="19">
      <c r="L1483" s="2">
        <v>5000</v>
      </c>
      <c r="M1483" s="2" t="s">
        <v>8221</v>
      </c>
    </row>
    <row r="1484" spans="12:13" ht="19">
      <c r="L1484" s="2">
        <v>5000</v>
      </c>
      <c r="M1484" s="2" t="s">
        <v>8221</v>
      </c>
    </row>
    <row r="1485" spans="12:13" ht="19">
      <c r="L1485" s="2">
        <v>7000</v>
      </c>
      <c r="M1485" s="2" t="s">
        <v>8221</v>
      </c>
    </row>
    <row r="1486" spans="12:13" ht="19">
      <c r="L1486" s="2">
        <v>2000</v>
      </c>
      <c r="M1486" s="2" t="s">
        <v>8221</v>
      </c>
    </row>
    <row r="1487" spans="12:13" ht="19">
      <c r="L1487" s="2">
        <v>6700</v>
      </c>
      <c r="M1487" s="2" t="s">
        <v>8221</v>
      </c>
    </row>
    <row r="1488" spans="12:13" ht="19">
      <c r="L1488" s="2">
        <v>20000</v>
      </c>
      <c r="M1488" s="2" t="s">
        <v>8221</v>
      </c>
    </row>
    <row r="1489" spans="12:13" ht="19">
      <c r="L1489" s="2">
        <v>10000</v>
      </c>
      <c r="M1489" s="2" t="s">
        <v>8221</v>
      </c>
    </row>
    <row r="1490" spans="12:13" ht="19">
      <c r="L1490" s="2">
        <v>15000</v>
      </c>
      <c r="M1490" s="2" t="s">
        <v>8221</v>
      </c>
    </row>
    <row r="1491" spans="12:13" ht="19">
      <c r="L1491" s="2">
        <v>5000</v>
      </c>
      <c r="M1491" s="2" t="s">
        <v>8221</v>
      </c>
    </row>
    <row r="1492" spans="12:13" ht="19">
      <c r="L1492" s="2">
        <v>2900</v>
      </c>
      <c r="M1492" s="2" t="s">
        <v>8221</v>
      </c>
    </row>
    <row r="1493" spans="12:13" ht="19">
      <c r="L1493" s="2">
        <v>1200</v>
      </c>
      <c r="M1493" s="2" t="s">
        <v>8221</v>
      </c>
    </row>
    <row r="1494" spans="12:13" ht="19">
      <c r="L1494" s="2">
        <v>4000</v>
      </c>
      <c r="M1494" s="2" t="s">
        <v>8221</v>
      </c>
    </row>
    <row r="1495" spans="12:13" ht="19">
      <c r="L1495" s="2">
        <v>2400</v>
      </c>
      <c r="M1495" s="2" t="s">
        <v>8221</v>
      </c>
    </row>
    <row r="1496" spans="12:13" ht="19">
      <c r="L1496" s="2">
        <v>5000</v>
      </c>
      <c r="M1496" s="2" t="s">
        <v>8221</v>
      </c>
    </row>
    <row r="1497" spans="12:13" ht="19">
      <c r="L1497" s="2">
        <v>2000</v>
      </c>
      <c r="M1497" s="2" t="s">
        <v>8221</v>
      </c>
    </row>
    <row r="1498" spans="12:13" ht="19">
      <c r="L1498" s="2">
        <v>1500</v>
      </c>
      <c r="M1498" s="2" t="s">
        <v>8221</v>
      </c>
    </row>
    <row r="1499" spans="12:13" ht="19">
      <c r="L1499" s="2">
        <v>15000</v>
      </c>
      <c r="M1499" s="2" t="s">
        <v>8221</v>
      </c>
    </row>
    <row r="1500" spans="12:13" ht="19">
      <c r="L1500" s="2">
        <v>3000</v>
      </c>
      <c r="M1500" s="2" t="s">
        <v>8221</v>
      </c>
    </row>
    <row r="1501" spans="12:13" ht="19">
      <c r="L1501" s="2">
        <v>2000</v>
      </c>
      <c r="M1501" s="2" t="s">
        <v>8221</v>
      </c>
    </row>
    <row r="1502" spans="12:13" ht="19">
      <c r="L1502" s="2">
        <v>2800</v>
      </c>
      <c r="M1502" s="2" t="s">
        <v>8221</v>
      </c>
    </row>
    <row r="1503" spans="12:13" ht="19">
      <c r="L1503" s="2">
        <v>52000</v>
      </c>
      <c r="M1503" s="2" t="s">
        <v>8219</v>
      </c>
    </row>
    <row r="1504" spans="12:13" ht="19">
      <c r="L1504" s="2">
        <v>22000</v>
      </c>
      <c r="M1504" s="2" t="s">
        <v>8219</v>
      </c>
    </row>
    <row r="1505" spans="12:13" ht="19">
      <c r="L1505" s="2">
        <v>3750</v>
      </c>
      <c r="M1505" s="2" t="s">
        <v>8219</v>
      </c>
    </row>
    <row r="1506" spans="12:13" ht="19">
      <c r="L1506" s="2">
        <v>6500</v>
      </c>
      <c r="M1506" s="2" t="s">
        <v>8219</v>
      </c>
    </row>
    <row r="1507" spans="12:13" ht="19">
      <c r="L1507" s="2">
        <v>16000</v>
      </c>
      <c r="M1507" s="2" t="s">
        <v>8219</v>
      </c>
    </row>
    <row r="1508" spans="12:13" ht="19">
      <c r="L1508" s="2">
        <v>1500</v>
      </c>
      <c r="M1508" s="2" t="s">
        <v>8219</v>
      </c>
    </row>
    <row r="1509" spans="12:13" ht="19">
      <c r="L1509" s="2">
        <v>1200</v>
      </c>
      <c r="M1509" s="2" t="s">
        <v>8219</v>
      </c>
    </row>
    <row r="1510" spans="12:13" ht="19">
      <c r="L1510" s="2">
        <v>18500</v>
      </c>
      <c r="M1510" s="2" t="s">
        <v>8219</v>
      </c>
    </row>
    <row r="1511" spans="12:13" ht="19">
      <c r="L1511" s="2">
        <v>17500</v>
      </c>
      <c r="M1511" s="2" t="s">
        <v>8219</v>
      </c>
    </row>
    <row r="1512" spans="12:13" ht="19">
      <c r="L1512" s="2">
        <v>16000</v>
      </c>
      <c r="M1512" s="2" t="s">
        <v>8219</v>
      </c>
    </row>
    <row r="1513" spans="12:13" ht="19">
      <c r="L1513" s="2">
        <v>14000</v>
      </c>
      <c r="M1513" s="2" t="s">
        <v>8219</v>
      </c>
    </row>
    <row r="1514" spans="12:13" ht="19">
      <c r="L1514" s="2">
        <v>3500</v>
      </c>
      <c r="M1514" s="2" t="s">
        <v>8219</v>
      </c>
    </row>
    <row r="1515" spans="12:13" ht="19">
      <c r="L1515" s="2">
        <v>8000</v>
      </c>
      <c r="M1515" s="2" t="s">
        <v>8219</v>
      </c>
    </row>
    <row r="1516" spans="12:13" ht="19">
      <c r="L1516" s="2">
        <v>25000</v>
      </c>
      <c r="M1516" s="2" t="s">
        <v>8219</v>
      </c>
    </row>
    <row r="1517" spans="12:13" ht="19">
      <c r="L1517" s="2">
        <v>300000</v>
      </c>
      <c r="M1517" s="2" t="s">
        <v>8219</v>
      </c>
    </row>
    <row r="1518" spans="12:13" ht="19">
      <c r="L1518" s="2">
        <v>17000</v>
      </c>
      <c r="M1518" s="2" t="s">
        <v>8219</v>
      </c>
    </row>
    <row r="1519" spans="12:13" ht="19">
      <c r="L1519" s="2">
        <v>15000</v>
      </c>
      <c r="M1519" s="2" t="s">
        <v>8219</v>
      </c>
    </row>
    <row r="1520" spans="12:13" ht="19">
      <c r="L1520" s="2">
        <v>15000</v>
      </c>
      <c r="M1520" s="2" t="s">
        <v>8219</v>
      </c>
    </row>
    <row r="1521" spans="12:13" ht="19">
      <c r="L1521" s="2">
        <v>9000</v>
      </c>
      <c r="M1521" s="2" t="s">
        <v>8219</v>
      </c>
    </row>
    <row r="1522" spans="12:13" ht="19">
      <c r="L1522" s="2">
        <v>18000</v>
      </c>
      <c r="M1522" s="2" t="s">
        <v>8219</v>
      </c>
    </row>
    <row r="1523" spans="12:13" ht="19">
      <c r="L1523" s="2">
        <v>37500</v>
      </c>
      <c r="M1523" s="2" t="s">
        <v>8219</v>
      </c>
    </row>
    <row r="1524" spans="12:13" ht="19">
      <c r="L1524" s="2">
        <v>43500</v>
      </c>
      <c r="M1524" s="2" t="s">
        <v>8219</v>
      </c>
    </row>
    <row r="1525" spans="12:13" ht="19">
      <c r="L1525" s="2">
        <v>18500</v>
      </c>
      <c r="M1525" s="2" t="s">
        <v>8219</v>
      </c>
    </row>
    <row r="1526" spans="12:13" ht="19">
      <c r="L1526" s="2">
        <v>3000</v>
      </c>
      <c r="M1526" s="2" t="s">
        <v>8219</v>
      </c>
    </row>
    <row r="1527" spans="12:13" ht="19">
      <c r="L1527" s="2">
        <v>2600</v>
      </c>
      <c r="M1527" s="2" t="s">
        <v>8219</v>
      </c>
    </row>
    <row r="1528" spans="12:13" ht="19">
      <c r="L1528" s="2">
        <v>23000</v>
      </c>
      <c r="M1528" s="2" t="s">
        <v>8219</v>
      </c>
    </row>
    <row r="1529" spans="12:13" ht="19">
      <c r="L1529" s="2">
        <v>3500</v>
      </c>
      <c r="M1529" s="2" t="s">
        <v>8219</v>
      </c>
    </row>
    <row r="1530" spans="12:13" ht="19">
      <c r="L1530" s="2">
        <v>3000</v>
      </c>
      <c r="M1530" s="2" t="s">
        <v>8219</v>
      </c>
    </row>
    <row r="1531" spans="12:13" ht="19">
      <c r="L1531" s="2">
        <v>19000</v>
      </c>
      <c r="M1531" s="2" t="s">
        <v>8219</v>
      </c>
    </row>
    <row r="1532" spans="12:13" ht="19">
      <c r="L1532" s="2">
        <v>35000</v>
      </c>
      <c r="M1532" s="2" t="s">
        <v>8219</v>
      </c>
    </row>
    <row r="1533" spans="12:13" ht="19">
      <c r="L1533" s="2">
        <v>2350</v>
      </c>
      <c r="M1533" s="2" t="s">
        <v>8219</v>
      </c>
    </row>
    <row r="1534" spans="12:13" ht="19">
      <c r="L1534" s="2">
        <v>5000</v>
      </c>
      <c r="M1534" s="2" t="s">
        <v>8219</v>
      </c>
    </row>
    <row r="1535" spans="12:13" ht="19">
      <c r="L1535" s="2">
        <v>45000</v>
      </c>
      <c r="M1535" s="2" t="s">
        <v>8219</v>
      </c>
    </row>
    <row r="1536" spans="12:13" ht="19">
      <c r="L1536" s="2">
        <v>7500</v>
      </c>
      <c r="M1536" s="2" t="s">
        <v>8219</v>
      </c>
    </row>
    <row r="1537" spans="12:13" ht="19">
      <c r="L1537" s="2">
        <v>4000</v>
      </c>
      <c r="M1537" s="2" t="s">
        <v>8219</v>
      </c>
    </row>
    <row r="1538" spans="12:13" ht="19">
      <c r="L1538" s="2">
        <v>12000</v>
      </c>
      <c r="M1538" s="2" t="s">
        <v>8219</v>
      </c>
    </row>
    <row r="1539" spans="12:13" ht="19">
      <c r="L1539" s="2">
        <v>12000</v>
      </c>
      <c r="M1539" s="2" t="s">
        <v>8219</v>
      </c>
    </row>
    <row r="1540" spans="12:13" ht="19">
      <c r="L1540" s="2">
        <v>7000</v>
      </c>
      <c r="M1540" s="2" t="s">
        <v>8219</v>
      </c>
    </row>
    <row r="1541" spans="12:13" ht="19">
      <c r="L1541" s="2">
        <v>20000</v>
      </c>
      <c r="M1541" s="2" t="s">
        <v>8219</v>
      </c>
    </row>
    <row r="1542" spans="12:13" ht="19">
      <c r="L1542" s="2">
        <v>15000</v>
      </c>
      <c r="M1542" s="2" t="s">
        <v>8219</v>
      </c>
    </row>
    <row r="1543" spans="12:13" ht="19">
      <c r="L1543" s="2">
        <v>18000</v>
      </c>
      <c r="M1543" s="2" t="s">
        <v>8221</v>
      </c>
    </row>
    <row r="1544" spans="12:13" ht="19">
      <c r="L1544" s="2">
        <v>500</v>
      </c>
      <c r="M1544" s="2" t="s">
        <v>8221</v>
      </c>
    </row>
    <row r="1545" spans="12:13" ht="19">
      <c r="L1545" s="2">
        <v>2250</v>
      </c>
      <c r="M1545" s="2" t="s">
        <v>8221</v>
      </c>
    </row>
    <row r="1546" spans="12:13" ht="19">
      <c r="L1546" s="2">
        <v>1000</v>
      </c>
      <c r="M1546" s="2" t="s">
        <v>8221</v>
      </c>
    </row>
    <row r="1547" spans="12:13" ht="19">
      <c r="L1547" s="2">
        <v>3000</v>
      </c>
      <c r="M1547" s="2" t="s">
        <v>8221</v>
      </c>
    </row>
    <row r="1548" spans="12:13" ht="19">
      <c r="L1548" s="2">
        <v>1000</v>
      </c>
      <c r="M1548" s="2" t="s">
        <v>8221</v>
      </c>
    </row>
    <row r="1549" spans="12:13" ht="19">
      <c r="L1549" s="2">
        <v>20</v>
      </c>
      <c r="M1549" s="2" t="s">
        <v>8221</v>
      </c>
    </row>
    <row r="1550" spans="12:13" ht="19">
      <c r="L1550" s="2">
        <v>700</v>
      </c>
      <c r="M1550" s="2" t="s">
        <v>8221</v>
      </c>
    </row>
    <row r="1551" spans="12:13" ht="19">
      <c r="L1551" s="2">
        <v>500</v>
      </c>
      <c r="M1551" s="2" t="s">
        <v>8221</v>
      </c>
    </row>
    <row r="1552" spans="12:13" ht="19">
      <c r="L1552" s="2">
        <v>750</v>
      </c>
      <c r="M1552" s="2" t="s">
        <v>8221</v>
      </c>
    </row>
    <row r="1553" spans="12:13" ht="19">
      <c r="L1553" s="2">
        <v>3500</v>
      </c>
      <c r="M1553" s="2" t="s">
        <v>8221</v>
      </c>
    </row>
    <row r="1554" spans="12:13" ht="19">
      <c r="L1554" s="2">
        <v>4300</v>
      </c>
      <c r="M1554" s="2" t="s">
        <v>8221</v>
      </c>
    </row>
    <row r="1555" spans="12:13" ht="19">
      <c r="L1555" s="2">
        <v>6000</v>
      </c>
      <c r="M1555" s="2" t="s">
        <v>8221</v>
      </c>
    </row>
    <row r="1556" spans="12:13" ht="19">
      <c r="L1556" s="2">
        <v>20000</v>
      </c>
      <c r="M1556" s="2" t="s">
        <v>8221</v>
      </c>
    </row>
    <row r="1557" spans="12:13" ht="19">
      <c r="L1557" s="2">
        <v>750</v>
      </c>
      <c r="M1557" s="2" t="s">
        <v>8221</v>
      </c>
    </row>
    <row r="1558" spans="12:13" ht="19">
      <c r="L1558" s="2">
        <v>1500</v>
      </c>
      <c r="M1558" s="2" t="s">
        <v>8221</v>
      </c>
    </row>
    <row r="1559" spans="12:13" ht="19">
      <c r="L1559" s="2">
        <v>2500</v>
      </c>
      <c r="M1559" s="2" t="s">
        <v>8221</v>
      </c>
    </row>
    <row r="1560" spans="12:13" ht="19">
      <c r="L1560" s="2">
        <v>750</v>
      </c>
      <c r="M1560" s="2" t="s">
        <v>8221</v>
      </c>
    </row>
    <row r="1561" spans="12:13" ht="19">
      <c r="L1561" s="2">
        <v>15000</v>
      </c>
      <c r="M1561" s="2" t="s">
        <v>8221</v>
      </c>
    </row>
    <row r="1562" spans="12:13" ht="19">
      <c r="L1562" s="2">
        <v>2500</v>
      </c>
      <c r="M1562" s="2" t="s">
        <v>8221</v>
      </c>
    </row>
    <row r="1563" spans="12:13" ht="19">
      <c r="L1563" s="2">
        <v>10000</v>
      </c>
      <c r="M1563" s="2" t="s">
        <v>8220</v>
      </c>
    </row>
    <row r="1564" spans="12:13" ht="19">
      <c r="L1564" s="2">
        <v>4000</v>
      </c>
      <c r="M1564" s="2" t="s">
        <v>8220</v>
      </c>
    </row>
    <row r="1565" spans="12:13" ht="19">
      <c r="L1565" s="2">
        <v>6000</v>
      </c>
      <c r="M1565" s="2" t="s">
        <v>8220</v>
      </c>
    </row>
    <row r="1566" spans="12:13" ht="19">
      <c r="L1566" s="2">
        <v>10000</v>
      </c>
      <c r="M1566" s="2" t="s">
        <v>8220</v>
      </c>
    </row>
    <row r="1567" spans="12:13" ht="19">
      <c r="L1567" s="2">
        <v>4000</v>
      </c>
      <c r="M1567" s="2" t="s">
        <v>8220</v>
      </c>
    </row>
    <row r="1568" spans="12:13" ht="19">
      <c r="L1568" s="2">
        <v>30000</v>
      </c>
      <c r="M1568" s="2" t="s">
        <v>8220</v>
      </c>
    </row>
    <row r="1569" spans="12:13" ht="19">
      <c r="L1569" s="2">
        <v>8500</v>
      </c>
      <c r="M1569" s="2" t="s">
        <v>8220</v>
      </c>
    </row>
    <row r="1570" spans="12:13" ht="19">
      <c r="L1570" s="2">
        <v>25000</v>
      </c>
      <c r="M1570" s="2" t="s">
        <v>8220</v>
      </c>
    </row>
    <row r="1571" spans="12:13" ht="19">
      <c r="L1571" s="2">
        <v>30000</v>
      </c>
      <c r="M1571" s="2" t="s">
        <v>8220</v>
      </c>
    </row>
    <row r="1572" spans="12:13" ht="19">
      <c r="L1572" s="2">
        <v>6000</v>
      </c>
      <c r="M1572" s="2" t="s">
        <v>8220</v>
      </c>
    </row>
    <row r="1573" spans="12:13" ht="19">
      <c r="L1573" s="2">
        <v>12100</v>
      </c>
      <c r="M1573" s="2" t="s">
        <v>8220</v>
      </c>
    </row>
    <row r="1574" spans="12:13" ht="19">
      <c r="L1574" s="2">
        <v>2500</v>
      </c>
      <c r="M1574" s="2" t="s">
        <v>8220</v>
      </c>
    </row>
    <row r="1575" spans="12:13" ht="19">
      <c r="L1575" s="2">
        <v>9000</v>
      </c>
      <c r="M1575" s="2" t="s">
        <v>8220</v>
      </c>
    </row>
    <row r="1576" spans="12:13" ht="19">
      <c r="L1576" s="2">
        <v>10000</v>
      </c>
      <c r="M1576" s="2" t="s">
        <v>8220</v>
      </c>
    </row>
    <row r="1577" spans="12:13" ht="19">
      <c r="L1577" s="2">
        <v>10000</v>
      </c>
      <c r="M1577" s="2" t="s">
        <v>8220</v>
      </c>
    </row>
    <row r="1578" spans="12:13" ht="19">
      <c r="L1578" s="2">
        <v>5000</v>
      </c>
      <c r="M1578" s="2" t="s">
        <v>8220</v>
      </c>
    </row>
    <row r="1579" spans="12:13" ht="19">
      <c r="L1579" s="2">
        <v>10000</v>
      </c>
      <c r="M1579" s="2" t="s">
        <v>8220</v>
      </c>
    </row>
    <row r="1580" spans="12:13" ht="19">
      <c r="L1580" s="2">
        <v>1897</v>
      </c>
      <c r="M1580" s="2" t="s">
        <v>8220</v>
      </c>
    </row>
    <row r="1581" spans="12:13" ht="19">
      <c r="L1581" s="2">
        <v>3333</v>
      </c>
      <c r="M1581" s="2" t="s">
        <v>8220</v>
      </c>
    </row>
    <row r="1582" spans="12:13" ht="19">
      <c r="L1582" s="2">
        <v>1750</v>
      </c>
      <c r="M1582" s="2" t="s">
        <v>8220</v>
      </c>
    </row>
    <row r="1583" spans="12:13" ht="19">
      <c r="L1583" s="2">
        <v>1000</v>
      </c>
      <c r="M1583" s="2" t="s">
        <v>8221</v>
      </c>
    </row>
    <row r="1584" spans="12:13" ht="19">
      <c r="L1584" s="2">
        <v>1000</v>
      </c>
      <c r="M1584" s="2" t="s">
        <v>8221</v>
      </c>
    </row>
    <row r="1585" spans="12:13" ht="19">
      <c r="L1585" s="2">
        <v>20000</v>
      </c>
      <c r="M1585" s="2" t="s">
        <v>8221</v>
      </c>
    </row>
    <row r="1586" spans="12:13" ht="19">
      <c r="L1586" s="2">
        <v>1200</v>
      </c>
      <c r="M1586" s="2" t="s">
        <v>8221</v>
      </c>
    </row>
    <row r="1587" spans="12:13" ht="19">
      <c r="L1587" s="2">
        <v>2000</v>
      </c>
      <c r="M1587" s="2" t="s">
        <v>8221</v>
      </c>
    </row>
    <row r="1588" spans="12:13" ht="19">
      <c r="L1588" s="2">
        <v>1500</v>
      </c>
      <c r="M1588" s="2" t="s">
        <v>8221</v>
      </c>
    </row>
    <row r="1589" spans="12:13" ht="19">
      <c r="L1589" s="2">
        <v>7500</v>
      </c>
      <c r="M1589" s="2" t="s">
        <v>8221</v>
      </c>
    </row>
    <row r="1590" spans="12:13" ht="19">
      <c r="L1590" s="2">
        <v>516</v>
      </c>
      <c r="M1590" s="2" t="s">
        <v>8221</v>
      </c>
    </row>
    <row r="1591" spans="12:13" ht="19">
      <c r="L1591" s="2">
        <v>1200</v>
      </c>
      <c r="M1591" s="2" t="s">
        <v>8221</v>
      </c>
    </row>
    <row r="1592" spans="12:13" ht="19">
      <c r="L1592" s="2">
        <v>60000</v>
      </c>
      <c r="M1592" s="2" t="s">
        <v>8221</v>
      </c>
    </row>
    <row r="1593" spans="12:13" ht="19">
      <c r="L1593" s="2">
        <v>14000</v>
      </c>
      <c r="M1593" s="2" t="s">
        <v>8221</v>
      </c>
    </row>
    <row r="1594" spans="12:13" ht="19">
      <c r="L1594" s="2">
        <v>25</v>
      </c>
      <c r="M1594" s="2" t="s">
        <v>8221</v>
      </c>
    </row>
    <row r="1595" spans="12:13" ht="19">
      <c r="L1595" s="2">
        <v>22000</v>
      </c>
      <c r="M1595" s="2" t="s">
        <v>8221</v>
      </c>
    </row>
    <row r="1596" spans="12:13" ht="19">
      <c r="L1596" s="2">
        <v>1000</v>
      </c>
      <c r="M1596" s="2" t="s">
        <v>8221</v>
      </c>
    </row>
    <row r="1597" spans="12:13" ht="19">
      <c r="L1597" s="2">
        <v>100000</v>
      </c>
      <c r="M1597" s="2" t="s">
        <v>8221</v>
      </c>
    </row>
    <row r="1598" spans="12:13" ht="19">
      <c r="L1598" s="2">
        <v>3250</v>
      </c>
      <c r="M1598" s="2" t="s">
        <v>8221</v>
      </c>
    </row>
    <row r="1599" spans="12:13" ht="19">
      <c r="L1599" s="2">
        <v>15000</v>
      </c>
      <c r="M1599" s="2" t="s">
        <v>8221</v>
      </c>
    </row>
    <row r="1600" spans="12:13" ht="19">
      <c r="L1600" s="2">
        <v>800</v>
      </c>
      <c r="M1600" s="2" t="s">
        <v>8221</v>
      </c>
    </row>
    <row r="1601" spans="12:13" ht="19">
      <c r="L1601" s="2">
        <v>500</v>
      </c>
      <c r="M1601" s="2" t="s">
        <v>8221</v>
      </c>
    </row>
    <row r="1602" spans="12:13" ht="19">
      <c r="L1602" s="2">
        <v>5000</v>
      </c>
      <c r="M1602" s="2" t="s">
        <v>8221</v>
      </c>
    </row>
    <row r="1603" spans="12:13" ht="19">
      <c r="L1603" s="2">
        <v>2500</v>
      </c>
      <c r="M1603" s="2" t="s">
        <v>8219</v>
      </c>
    </row>
    <row r="1604" spans="12:13" ht="19">
      <c r="L1604" s="2">
        <v>1500</v>
      </c>
      <c r="M1604" s="2" t="s">
        <v>8219</v>
      </c>
    </row>
    <row r="1605" spans="12:13" ht="19">
      <c r="L1605" s="2">
        <v>2000</v>
      </c>
      <c r="M1605" s="2" t="s">
        <v>8219</v>
      </c>
    </row>
    <row r="1606" spans="12:13" ht="19">
      <c r="L1606" s="2">
        <v>2800</v>
      </c>
      <c r="M1606" s="2" t="s">
        <v>8219</v>
      </c>
    </row>
    <row r="1607" spans="12:13" ht="19">
      <c r="L1607" s="2">
        <v>6000</v>
      </c>
      <c r="M1607" s="2" t="s">
        <v>8219</v>
      </c>
    </row>
    <row r="1608" spans="12:13" ht="19">
      <c r="L1608" s="2">
        <v>8000</v>
      </c>
      <c r="M1608" s="2" t="s">
        <v>8219</v>
      </c>
    </row>
    <row r="1609" spans="12:13" ht="19">
      <c r="L1609" s="2">
        <v>10000</v>
      </c>
      <c r="M1609" s="2" t="s">
        <v>8219</v>
      </c>
    </row>
    <row r="1610" spans="12:13" ht="19">
      <c r="L1610" s="2">
        <v>1200</v>
      </c>
      <c r="M1610" s="2" t="s">
        <v>8219</v>
      </c>
    </row>
    <row r="1611" spans="12:13" ht="19">
      <c r="L1611" s="2">
        <v>1500</v>
      </c>
      <c r="M1611" s="2" t="s">
        <v>8219</v>
      </c>
    </row>
    <row r="1612" spans="12:13" ht="19">
      <c r="L1612" s="2">
        <v>2000</v>
      </c>
      <c r="M1612" s="2" t="s">
        <v>8219</v>
      </c>
    </row>
    <row r="1613" spans="12:13" ht="19">
      <c r="L1613" s="2">
        <v>800</v>
      </c>
      <c r="M1613" s="2" t="s">
        <v>8219</v>
      </c>
    </row>
    <row r="1614" spans="12:13" ht="19">
      <c r="L1614" s="2">
        <v>500</v>
      </c>
      <c r="M1614" s="2" t="s">
        <v>8219</v>
      </c>
    </row>
    <row r="1615" spans="12:13" ht="19">
      <c r="L1615" s="2">
        <v>1000</v>
      </c>
      <c r="M1615" s="2" t="s">
        <v>8219</v>
      </c>
    </row>
    <row r="1616" spans="12:13" ht="19">
      <c r="L1616" s="2">
        <v>5000</v>
      </c>
      <c r="M1616" s="2" t="s">
        <v>8219</v>
      </c>
    </row>
    <row r="1617" spans="12:13" ht="19">
      <c r="L1617" s="2">
        <v>8000</v>
      </c>
      <c r="M1617" s="2" t="s">
        <v>8219</v>
      </c>
    </row>
    <row r="1618" spans="12:13" ht="19">
      <c r="L1618" s="2">
        <v>10000</v>
      </c>
      <c r="M1618" s="2" t="s">
        <v>8219</v>
      </c>
    </row>
    <row r="1619" spans="12:13" ht="19">
      <c r="L1619" s="2">
        <v>7000</v>
      </c>
      <c r="M1619" s="2" t="s">
        <v>8219</v>
      </c>
    </row>
    <row r="1620" spans="12:13" ht="19">
      <c r="L1620" s="2">
        <v>1500</v>
      </c>
      <c r="M1620" s="2" t="s">
        <v>8219</v>
      </c>
    </row>
    <row r="1621" spans="12:13" ht="19">
      <c r="L1621" s="2">
        <v>1500</v>
      </c>
      <c r="M1621" s="2" t="s">
        <v>8219</v>
      </c>
    </row>
    <row r="1622" spans="12:13" ht="19">
      <c r="L1622" s="2">
        <v>1000</v>
      </c>
      <c r="M1622" s="2" t="s">
        <v>8219</v>
      </c>
    </row>
    <row r="1623" spans="12:13" ht="19">
      <c r="L1623" s="2">
        <v>5000</v>
      </c>
      <c r="M1623" s="2" t="s">
        <v>8219</v>
      </c>
    </row>
    <row r="1624" spans="12:13" ht="19">
      <c r="L1624" s="2">
        <v>6900</v>
      </c>
      <c r="M1624" s="2" t="s">
        <v>8219</v>
      </c>
    </row>
    <row r="1625" spans="12:13" ht="19">
      <c r="L1625" s="2">
        <v>750</v>
      </c>
      <c r="M1625" s="2" t="s">
        <v>8219</v>
      </c>
    </row>
    <row r="1626" spans="12:13" ht="19">
      <c r="L1626" s="2">
        <v>1000</v>
      </c>
      <c r="M1626" s="2" t="s">
        <v>8219</v>
      </c>
    </row>
    <row r="1627" spans="12:13" ht="19">
      <c r="L1627" s="2">
        <v>7500</v>
      </c>
      <c r="M1627" s="2" t="s">
        <v>8219</v>
      </c>
    </row>
    <row r="1628" spans="12:13" ht="19">
      <c r="L1628" s="2">
        <v>8000</v>
      </c>
      <c r="M1628" s="2" t="s">
        <v>8219</v>
      </c>
    </row>
    <row r="1629" spans="12:13" ht="19">
      <c r="L1629" s="2">
        <v>2000</v>
      </c>
      <c r="M1629" s="2" t="s">
        <v>8219</v>
      </c>
    </row>
    <row r="1630" spans="12:13" ht="19">
      <c r="L1630" s="2">
        <v>4000</v>
      </c>
      <c r="M1630" s="2" t="s">
        <v>8219</v>
      </c>
    </row>
    <row r="1631" spans="12:13" ht="19">
      <c r="L1631" s="2">
        <v>6000</v>
      </c>
      <c r="M1631" s="2" t="s">
        <v>8219</v>
      </c>
    </row>
    <row r="1632" spans="12:13" ht="19">
      <c r="L1632" s="2">
        <v>4000</v>
      </c>
      <c r="M1632" s="2" t="s">
        <v>8219</v>
      </c>
    </row>
    <row r="1633" spans="12:13" ht="19">
      <c r="L1633" s="2">
        <v>10000</v>
      </c>
      <c r="M1633" s="2" t="s">
        <v>8219</v>
      </c>
    </row>
    <row r="1634" spans="12:13" ht="19">
      <c r="L1634" s="2">
        <v>4000</v>
      </c>
      <c r="M1634" s="2" t="s">
        <v>8219</v>
      </c>
    </row>
    <row r="1635" spans="12:13" ht="19">
      <c r="L1635" s="2">
        <v>10000</v>
      </c>
      <c r="M1635" s="2" t="s">
        <v>8219</v>
      </c>
    </row>
    <row r="1636" spans="12:13" ht="19">
      <c r="L1636" s="2">
        <v>2000</v>
      </c>
      <c r="M1636" s="2" t="s">
        <v>8219</v>
      </c>
    </row>
    <row r="1637" spans="12:13" ht="19">
      <c r="L1637" s="2">
        <v>2000</v>
      </c>
      <c r="M1637" s="2" t="s">
        <v>8219</v>
      </c>
    </row>
    <row r="1638" spans="12:13" ht="19">
      <c r="L1638" s="2">
        <v>4500</v>
      </c>
      <c r="M1638" s="2" t="s">
        <v>8219</v>
      </c>
    </row>
    <row r="1639" spans="12:13" ht="19">
      <c r="L1639" s="2">
        <v>500</v>
      </c>
      <c r="M1639" s="2" t="s">
        <v>8219</v>
      </c>
    </row>
    <row r="1640" spans="12:13" ht="19">
      <c r="L1640" s="2">
        <v>1000</v>
      </c>
      <c r="M1640" s="2" t="s">
        <v>8219</v>
      </c>
    </row>
    <row r="1641" spans="12:13" ht="19">
      <c r="L1641" s="2">
        <v>1800</v>
      </c>
      <c r="M1641" s="2" t="s">
        <v>8219</v>
      </c>
    </row>
    <row r="1642" spans="12:13" ht="19">
      <c r="L1642" s="2">
        <v>400</v>
      </c>
      <c r="M1642" s="2" t="s">
        <v>8219</v>
      </c>
    </row>
    <row r="1643" spans="12:13" ht="19">
      <c r="L1643" s="2">
        <v>2500</v>
      </c>
      <c r="M1643" s="2" t="s">
        <v>8219</v>
      </c>
    </row>
    <row r="1644" spans="12:13" ht="19">
      <c r="L1644" s="2">
        <v>1200</v>
      </c>
      <c r="M1644" s="2" t="s">
        <v>8219</v>
      </c>
    </row>
    <row r="1645" spans="12:13" ht="19">
      <c r="L1645" s="2">
        <v>5000</v>
      </c>
      <c r="M1645" s="2" t="s">
        <v>8219</v>
      </c>
    </row>
    <row r="1646" spans="12:13" ht="19">
      <c r="L1646" s="2">
        <v>10000</v>
      </c>
      <c r="M1646" s="2" t="s">
        <v>8219</v>
      </c>
    </row>
    <row r="1647" spans="12:13" ht="19">
      <c r="L1647" s="2">
        <v>5000</v>
      </c>
      <c r="M1647" s="2" t="s">
        <v>8219</v>
      </c>
    </row>
    <row r="1648" spans="12:13" ht="19">
      <c r="L1648" s="2">
        <v>2000</v>
      </c>
      <c r="M1648" s="2" t="s">
        <v>8219</v>
      </c>
    </row>
    <row r="1649" spans="12:13" ht="19">
      <c r="L1649" s="2">
        <v>5000</v>
      </c>
      <c r="M1649" s="2" t="s">
        <v>8219</v>
      </c>
    </row>
    <row r="1650" spans="12:13" ht="19">
      <c r="L1650" s="2">
        <v>2300</v>
      </c>
      <c r="M1650" s="2" t="s">
        <v>8219</v>
      </c>
    </row>
    <row r="1651" spans="12:13" ht="19">
      <c r="L1651" s="2">
        <v>3800</v>
      </c>
      <c r="M1651" s="2" t="s">
        <v>8219</v>
      </c>
    </row>
    <row r="1652" spans="12:13" ht="19">
      <c r="L1652" s="2">
        <v>2000</v>
      </c>
      <c r="M1652" s="2" t="s">
        <v>8219</v>
      </c>
    </row>
    <row r="1653" spans="12:13" ht="19">
      <c r="L1653" s="2">
        <v>2000</v>
      </c>
      <c r="M1653" s="2" t="s">
        <v>8219</v>
      </c>
    </row>
    <row r="1654" spans="12:13" ht="19">
      <c r="L1654" s="2">
        <v>4500</v>
      </c>
      <c r="M1654" s="2" t="s">
        <v>8219</v>
      </c>
    </row>
    <row r="1655" spans="12:13" ht="19">
      <c r="L1655" s="2">
        <v>5000</v>
      </c>
      <c r="M1655" s="2" t="s">
        <v>8219</v>
      </c>
    </row>
    <row r="1656" spans="12:13" ht="19">
      <c r="L1656" s="2">
        <v>1100</v>
      </c>
      <c r="M1656" s="2" t="s">
        <v>8219</v>
      </c>
    </row>
    <row r="1657" spans="12:13" ht="19">
      <c r="L1657" s="2">
        <v>1500</v>
      </c>
      <c r="M1657" s="2" t="s">
        <v>8219</v>
      </c>
    </row>
    <row r="1658" spans="12:13" ht="19">
      <c r="L1658" s="2">
        <v>7500</v>
      </c>
      <c r="M1658" s="2" t="s">
        <v>8219</v>
      </c>
    </row>
    <row r="1659" spans="12:13" ht="19">
      <c r="L1659" s="2">
        <v>25000</v>
      </c>
      <c r="M1659" s="2" t="s">
        <v>8219</v>
      </c>
    </row>
    <row r="1660" spans="12:13" ht="19">
      <c r="L1660" s="2">
        <v>6000</v>
      </c>
      <c r="M1660" s="2" t="s">
        <v>8219</v>
      </c>
    </row>
    <row r="1661" spans="12:13" ht="19">
      <c r="L1661" s="2">
        <v>500</v>
      </c>
      <c r="M1661" s="2" t="s">
        <v>8219</v>
      </c>
    </row>
    <row r="1662" spans="12:13" ht="19">
      <c r="L1662" s="2">
        <v>80</v>
      </c>
      <c r="M1662" s="2" t="s">
        <v>8219</v>
      </c>
    </row>
    <row r="1663" spans="12:13" ht="19">
      <c r="L1663" s="2">
        <v>7900</v>
      </c>
      <c r="M1663" s="2" t="s">
        <v>8219</v>
      </c>
    </row>
    <row r="1664" spans="12:13" ht="19">
      <c r="L1664" s="2">
        <v>8000</v>
      </c>
      <c r="M1664" s="2" t="s">
        <v>8219</v>
      </c>
    </row>
    <row r="1665" spans="12:13" ht="19">
      <c r="L1665" s="2">
        <v>1000</v>
      </c>
      <c r="M1665" s="2" t="s">
        <v>8219</v>
      </c>
    </row>
    <row r="1666" spans="12:13" ht="19">
      <c r="L1666" s="2">
        <v>2500</v>
      </c>
      <c r="M1666" s="2" t="s">
        <v>8219</v>
      </c>
    </row>
    <row r="1667" spans="12:13" ht="19">
      <c r="L1667" s="2">
        <v>3500</v>
      </c>
      <c r="M1667" s="2" t="s">
        <v>8219</v>
      </c>
    </row>
    <row r="1668" spans="12:13" ht="19">
      <c r="L1668" s="2">
        <v>2500</v>
      </c>
      <c r="M1668" s="2" t="s">
        <v>8219</v>
      </c>
    </row>
    <row r="1669" spans="12:13" ht="19">
      <c r="L1669" s="2">
        <v>3400</v>
      </c>
      <c r="M1669" s="2" t="s">
        <v>8219</v>
      </c>
    </row>
    <row r="1670" spans="12:13" ht="19">
      <c r="L1670" s="2">
        <v>8000</v>
      </c>
      <c r="M1670" s="2" t="s">
        <v>8219</v>
      </c>
    </row>
    <row r="1671" spans="12:13" ht="19">
      <c r="L1671" s="2">
        <v>2000</v>
      </c>
      <c r="M1671" s="2" t="s">
        <v>8219</v>
      </c>
    </row>
    <row r="1672" spans="12:13" ht="19">
      <c r="L1672" s="2">
        <v>1000</v>
      </c>
      <c r="M1672" s="2" t="s">
        <v>8219</v>
      </c>
    </row>
    <row r="1673" spans="12:13" ht="19">
      <c r="L1673" s="2">
        <v>2000</v>
      </c>
      <c r="M1673" s="2" t="s">
        <v>8219</v>
      </c>
    </row>
    <row r="1674" spans="12:13" ht="19">
      <c r="L1674" s="2">
        <v>1700</v>
      </c>
      <c r="M1674" s="2" t="s">
        <v>8219</v>
      </c>
    </row>
    <row r="1675" spans="12:13" ht="19">
      <c r="L1675" s="2">
        <v>2100</v>
      </c>
      <c r="M1675" s="2" t="s">
        <v>8219</v>
      </c>
    </row>
    <row r="1676" spans="12:13" ht="19">
      <c r="L1676" s="2">
        <v>5000</v>
      </c>
      <c r="M1676" s="2" t="s">
        <v>8219</v>
      </c>
    </row>
    <row r="1677" spans="12:13" ht="19">
      <c r="L1677" s="2">
        <v>1000</v>
      </c>
      <c r="M1677" s="2" t="s">
        <v>8219</v>
      </c>
    </row>
    <row r="1678" spans="12:13" ht="19">
      <c r="L1678" s="2">
        <v>3000</v>
      </c>
      <c r="M1678" s="2" t="s">
        <v>8219</v>
      </c>
    </row>
    <row r="1679" spans="12:13" ht="19">
      <c r="L1679" s="2">
        <v>6000</v>
      </c>
      <c r="M1679" s="2" t="s">
        <v>8219</v>
      </c>
    </row>
    <row r="1680" spans="12:13" ht="19">
      <c r="L1680" s="2">
        <v>1500</v>
      </c>
      <c r="M1680" s="2" t="s">
        <v>8219</v>
      </c>
    </row>
    <row r="1681" spans="12:13" ht="19">
      <c r="L1681" s="2">
        <v>2000</v>
      </c>
      <c r="M1681" s="2" t="s">
        <v>8219</v>
      </c>
    </row>
    <row r="1682" spans="12:13" ht="19">
      <c r="L1682" s="2">
        <v>1000</v>
      </c>
      <c r="M1682" s="2" t="s">
        <v>8219</v>
      </c>
    </row>
    <row r="1683" spans="12:13" ht="19">
      <c r="L1683" s="2">
        <v>65000</v>
      </c>
      <c r="M1683" s="2" t="s">
        <v>8222</v>
      </c>
    </row>
    <row r="1684" spans="12:13" ht="19">
      <c r="L1684" s="2">
        <v>6000</v>
      </c>
      <c r="M1684" s="2" t="s">
        <v>8222</v>
      </c>
    </row>
    <row r="1685" spans="12:13" ht="19">
      <c r="L1685" s="2">
        <v>3500</v>
      </c>
      <c r="M1685" s="2" t="s">
        <v>8222</v>
      </c>
    </row>
    <row r="1686" spans="12:13" ht="19">
      <c r="L1686" s="2">
        <v>8000</v>
      </c>
      <c r="M1686" s="2" t="s">
        <v>8222</v>
      </c>
    </row>
    <row r="1687" spans="12:13" ht="19">
      <c r="L1687" s="2">
        <v>350</v>
      </c>
      <c r="M1687" s="2" t="s">
        <v>8222</v>
      </c>
    </row>
    <row r="1688" spans="12:13" ht="19">
      <c r="L1688" s="2">
        <v>5000</v>
      </c>
      <c r="M1688" s="2" t="s">
        <v>8222</v>
      </c>
    </row>
    <row r="1689" spans="12:13" ht="19">
      <c r="L1689" s="2">
        <v>10000</v>
      </c>
      <c r="M1689" s="2" t="s">
        <v>8222</v>
      </c>
    </row>
    <row r="1690" spans="12:13" ht="19">
      <c r="L1690" s="2">
        <v>4000</v>
      </c>
      <c r="M1690" s="2" t="s">
        <v>8222</v>
      </c>
    </row>
    <row r="1691" spans="12:13" ht="19">
      <c r="L1691" s="2">
        <v>2400</v>
      </c>
      <c r="M1691" s="2" t="s">
        <v>8222</v>
      </c>
    </row>
    <row r="1692" spans="12:13" ht="19">
      <c r="L1692" s="2">
        <v>2500</v>
      </c>
      <c r="M1692" s="2" t="s">
        <v>8222</v>
      </c>
    </row>
    <row r="1693" spans="12:13" ht="19">
      <c r="L1693" s="2">
        <v>30000</v>
      </c>
      <c r="M1693" s="2" t="s">
        <v>8222</v>
      </c>
    </row>
    <row r="1694" spans="12:13" ht="19">
      <c r="L1694" s="2">
        <v>5000</v>
      </c>
      <c r="M1694" s="2" t="s">
        <v>8222</v>
      </c>
    </row>
    <row r="1695" spans="12:13" ht="19">
      <c r="L1695" s="2">
        <v>3000</v>
      </c>
      <c r="M1695" s="2" t="s">
        <v>8222</v>
      </c>
    </row>
    <row r="1696" spans="12:13" ht="19">
      <c r="L1696" s="2">
        <v>10000</v>
      </c>
      <c r="M1696" s="2" t="s">
        <v>8222</v>
      </c>
    </row>
    <row r="1697" spans="12:13" ht="19">
      <c r="L1697" s="2">
        <v>12000</v>
      </c>
      <c r="M1697" s="2" t="s">
        <v>8222</v>
      </c>
    </row>
    <row r="1698" spans="12:13" ht="19">
      <c r="L1698" s="2">
        <v>300000</v>
      </c>
      <c r="M1698" s="2" t="s">
        <v>8222</v>
      </c>
    </row>
    <row r="1699" spans="12:13" ht="19">
      <c r="L1699" s="2">
        <v>12500</v>
      </c>
      <c r="M1699" s="2" t="s">
        <v>8222</v>
      </c>
    </row>
    <row r="1700" spans="12:13" ht="19">
      <c r="L1700" s="2">
        <v>125000</v>
      </c>
      <c r="M1700" s="2" t="s">
        <v>8222</v>
      </c>
    </row>
    <row r="1701" spans="12:13" ht="19">
      <c r="L1701" s="2">
        <v>5105</v>
      </c>
      <c r="M1701" s="2" t="s">
        <v>8222</v>
      </c>
    </row>
    <row r="1702" spans="12:13" ht="19">
      <c r="L1702" s="2">
        <v>20000</v>
      </c>
      <c r="M1702" s="2" t="s">
        <v>8222</v>
      </c>
    </row>
    <row r="1703" spans="12:13" ht="19">
      <c r="L1703" s="2">
        <v>5050</v>
      </c>
      <c r="M1703" s="2" t="s">
        <v>8221</v>
      </c>
    </row>
    <row r="1704" spans="12:13" ht="19">
      <c r="L1704" s="2">
        <v>16500</v>
      </c>
      <c r="M1704" s="2" t="s">
        <v>8221</v>
      </c>
    </row>
    <row r="1705" spans="12:13" ht="19">
      <c r="L1705" s="2">
        <v>5000</v>
      </c>
      <c r="M1705" s="2" t="s">
        <v>8221</v>
      </c>
    </row>
    <row r="1706" spans="12:13" ht="19">
      <c r="L1706" s="2">
        <v>2000</v>
      </c>
      <c r="M1706" s="2" t="s">
        <v>8221</v>
      </c>
    </row>
    <row r="1707" spans="12:13" ht="19">
      <c r="L1707" s="2">
        <v>2000</v>
      </c>
      <c r="M1707" s="2" t="s">
        <v>8221</v>
      </c>
    </row>
    <row r="1708" spans="12:13" ht="19">
      <c r="L1708" s="2">
        <v>5500</v>
      </c>
      <c r="M1708" s="2" t="s">
        <v>8221</v>
      </c>
    </row>
    <row r="1709" spans="12:13" ht="19">
      <c r="L1709" s="2">
        <v>5000</v>
      </c>
      <c r="M1709" s="2" t="s">
        <v>8221</v>
      </c>
    </row>
    <row r="1710" spans="12:13" ht="19">
      <c r="L1710" s="2">
        <v>7000</v>
      </c>
      <c r="M1710" s="2" t="s">
        <v>8221</v>
      </c>
    </row>
    <row r="1711" spans="12:13" ht="19">
      <c r="L1711" s="2">
        <v>1750</v>
      </c>
      <c r="M1711" s="2" t="s">
        <v>8221</v>
      </c>
    </row>
    <row r="1712" spans="12:13" ht="19">
      <c r="L1712" s="2">
        <v>5000</v>
      </c>
      <c r="M1712" s="2" t="s">
        <v>8221</v>
      </c>
    </row>
    <row r="1713" spans="12:13" ht="19">
      <c r="L1713" s="2">
        <v>10000</v>
      </c>
      <c r="M1713" s="2" t="s">
        <v>8221</v>
      </c>
    </row>
    <row r="1714" spans="12:13" ht="19">
      <c r="L1714" s="2">
        <v>5000</v>
      </c>
      <c r="M1714" s="2" t="s">
        <v>8221</v>
      </c>
    </row>
    <row r="1715" spans="12:13" ht="19">
      <c r="L1715" s="2">
        <v>3000</v>
      </c>
      <c r="M1715" s="2" t="s">
        <v>8221</v>
      </c>
    </row>
    <row r="1716" spans="12:13" ht="19">
      <c r="L1716" s="2">
        <v>25000</v>
      </c>
      <c r="M1716" s="2" t="s">
        <v>8221</v>
      </c>
    </row>
    <row r="1717" spans="12:13" ht="19">
      <c r="L1717" s="2">
        <v>5000</v>
      </c>
      <c r="M1717" s="2" t="s">
        <v>8221</v>
      </c>
    </row>
    <row r="1718" spans="12:13" ht="19">
      <c r="L1718" s="2">
        <v>2000</v>
      </c>
      <c r="M1718" s="2" t="s">
        <v>8221</v>
      </c>
    </row>
    <row r="1719" spans="12:13" ht="19">
      <c r="L1719" s="2">
        <v>3265</v>
      </c>
      <c r="M1719" s="2" t="s">
        <v>8221</v>
      </c>
    </row>
    <row r="1720" spans="12:13" ht="19">
      <c r="L1720" s="2">
        <v>35000</v>
      </c>
      <c r="M1720" s="2" t="s">
        <v>8221</v>
      </c>
    </row>
    <row r="1721" spans="12:13" ht="19">
      <c r="L1721" s="2">
        <v>4000</v>
      </c>
      <c r="M1721" s="2" t="s">
        <v>8221</v>
      </c>
    </row>
    <row r="1722" spans="12:13" ht="19">
      <c r="L1722" s="2">
        <v>4000</v>
      </c>
      <c r="M1722" s="2" t="s">
        <v>8221</v>
      </c>
    </row>
    <row r="1723" spans="12:13" ht="19">
      <c r="L1723" s="2">
        <v>5000</v>
      </c>
      <c r="M1723" s="2" t="s">
        <v>8221</v>
      </c>
    </row>
    <row r="1724" spans="12:13" ht="19">
      <c r="L1724" s="2">
        <v>2880</v>
      </c>
      <c r="M1724" s="2" t="s">
        <v>8221</v>
      </c>
    </row>
    <row r="1725" spans="12:13" ht="19">
      <c r="L1725" s="2">
        <v>10000</v>
      </c>
      <c r="M1725" s="2" t="s">
        <v>8221</v>
      </c>
    </row>
    <row r="1726" spans="12:13" ht="19">
      <c r="L1726" s="2">
        <v>6000</v>
      </c>
      <c r="M1726" s="2" t="s">
        <v>8221</v>
      </c>
    </row>
    <row r="1727" spans="12:13" ht="19">
      <c r="L1727" s="2">
        <v>5500</v>
      </c>
      <c r="M1727" s="2" t="s">
        <v>8221</v>
      </c>
    </row>
    <row r="1728" spans="12:13" ht="19">
      <c r="L1728" s="2">
        <v>6500</v>
      </c>
      <c r="M1728" s="2" t="s">
        <v>8221</v>
      </c>
    </row>
    <row r="1729" spans="12:13" ht="19">
      <c r="L1729" s="2">
        <v>3000</v>
      </c>
      <c r="M1729" s="2" t="s">
        <v>8221</v>
      </c>
    </row>
    <row r="1730" spans="12:13" ht="19">
      <c r="L1730" s="2">
        <v>1250</v>
      </c>
      <c r="M1730" s="2" t="s">
        <v>8221</v>
      </c>
    </row>
    <row r="1731" spans="12:13" ht="19">
      <c r="L1731" s="2">
        <v>10000</v>
      </c>
      <c r="M1731" s="2" t="s">
        <v>8221</v>
      </c>
    </row>
    <row r="1732" spans="12:13" ht="19">
      <c r="L1732" s="2">
        <v>3000</v>
      </c>
      <c r="M1732" s="2" t="s">
        <v>8221</v>
      </c>
    </row>
    <row r="1733" spans="12:13" ht="19">
      <c r="L1733" s="2">
        <v>1000</v>
      </c>
      <c r="M1733" s="2" t="s">
        <v>8221</v>
      </c>
    </row>
    <row r="1734" spans="12:13" ht="19">
      <c r="L1734" s="2">
        <v>4000</v>
      </c>
      <c r="M1734" s="2" t="s">
        <v>8221</v>
      </c>
    </row>
    <row r="1735" spans="12:13" ht="19">
      <c r="L1735" s="2">
        <v>10000</v>
      </c>
      <c r="M1735" s="2" t="s">
        <v>8221</v>
      </c>
    </row>
    <row r="1736" spans="12:13" ht="19">
      <c r="L1736" s="2">
        <v>4500</v>
      </c>
      <c r="M1736" s="2" t="s">
        <v>8221</v>
      </c>
    </row>
    <row r="1737" spans="12:13" ht="19">
      <c r="L1737" s="2">
        <v>1000</v>
      </c>
      <c r="M1737" s="2" t="s">
        <v>8221</v>
      </c>
    </row>
    <row r="1738" spans="12:13" ht="19">
      <c r="L1738" s="2">
        <v>3000</v>
      </c>
      <c r="M1738" s="2" t="s">
        <v>8221</v>
      </c>
    </row>
    <row r="1739" spans="12:13" ht="19">
      <c r="L1739" s="2">
        <v>4000</v>
      </c>
      <c r="M1739" s="2" t="s">
        <v>8221</v>
      </c>
    </row>
    <row r="1740" spans="12:13" ht="19">
      <c r="L1740" s="2">
        <v>5000</v>
      </c>
      <c r="M1740" s="2" t="s">
        <v>8221</v>
      </c>
    </row>
    <row r="1741" spans="12:13" ht="19">
      <c r="L1741" s="2">
        <v>1000</v>
      </c>
      <c r="M1741" s="2" t="s">
        <v>8221</v>
      </c>
    </row>
    <row r="1742" spans="12:13" ht="19">
      <c r="L1742" s="2">
        <v>3000</v>
      </c>
      <c r="M1742" s="2" t="s">
        <v>8221</v>
      </c>
    </row>
    <row r="1743" spans="12:13" ht="19">
      <c r="L1743" s="2">
        <v>1200</v>
      </c>
      <c r="M1743" s="2" t="s">
        <v>8219</v>
      </c>
    </row>
    <row r="1744" spans="12:13" ht="19">
      <c r="L1744" s="2">
        <v>2000</v>
      </c>
      <c r="M1744" s="2" t="s">
        <v>8219</v>
      </c>
    </row>
    <row r="1745" spans="12:13" ht="19">
      <c r="L1745" s="2">
        <v>6000</v>
      </c>
      <c r="M1745" s="2" t="s">
        <v>8219</v>
      </c>
    </row>
    <row r="1746" spans="12:13" ht="19">
      <c r="L1746" s="2">
        <v>5500</v>
      </c>
      <c r="M1746" s="2" t="s">
        <v>8219</v>
      </c>
    </row>
    <row r="1747" spans="12:13" ht="19">
      <c r="L1747" s="2">
        <v>7000</v>
      </c>
      <c r="M1747" s="2" t="s">
        <v>8219</v>
      </c>
    </row>
    <row r="1748" spans="12:13" ht="19">
      <c r="L1748" s="2">
        <v>15000</v>
      </c>
      <c r="M1748" s="2" t="s">
        <v>8219</v>
      </c>
    </row>
    <row r="1749" spans="12:13" ht="19">
      <c r="L1749" s="2">
        <v>9000</v>
      </c>
      <c r="M1749" s="2" t="s">
        <v>8219</v>
      </c>
    </row>
    <row r="1750" spans="12:13" ht="19">
      <c r="L1750" s="2">
        <v>50000</v>
      </c>
      <c r="M1750" s="2" t="s">
        <v>8219</v>
      </c>
    </row>
    <row r="1751" spans="12:13" ht="19">
      <c r="L1751" s="2">
        <v>10050</v>
      </c>
      <c r="M1751" s="2" t="s">
        <v>8219</v>
      </c>
    </row>
    <row r="1752" spans="12:13" ht="19">
      <c r="L1752" s="2">
        <v>5000</v>
      </c>
      <c r="M1752" s="2" t="s">
        <v>8219</v>
      </c>
    </row>
    <row r="1753" spans="12:13" ht="19">
      <c r="L1753" s="2">
        <v>10000</v>
      </c>
      <c r="M1753" s="2" t="s">
        <v>8219</v>
      </c>
    </row>
    <row r="1754" spans="12:13" ht="19">
      <c r="L1754" s="2">
        <v>1200</v>
      </c>
      <c r="M1754" s="2" t="s">
        <v>8219</v>
      </c>
    </row>
    <row r="1755" spans="12:13" ht="19">
      <c r="L1755" s="2">
        <v>15000</v>
      </c>
      <c r="M1755" s="2" t="s">
        <v>8219</v>
      </c>
    </row>
    <row r="1756" spans="12:13" ht="19">
      <c r="L1756" s="2">
        <v>8500</v>
      </c>
      <c r="M1756" s="2" t="s">
        <v>8219</v>
      </c>
    </row>
    <row r="1757" spans="12:13" ht="19">
      <c r="L1757" s="2">
        <v>25</v>
      </c>
      <c r="M1757" s="2" t="s">
        <v>8219</v>
      </c>
    </row>
    <row r="1758" spans="12:13" ht="19">
      <c r="L1758" s="2">
        <v>5500</v>
      </c>
      <c r="M1758" s="2" t="s">
        <v>8219</v>
      </c>
    </row>
    <row r="1759" spans="12:13" ht="19">
      <c r="L1759" s="2">
        <v>5000</v>
      </c>
      <c r="M1759" s="2" t="s">
        <v>8219</v>
      </c>
    </row>
    <row r="1760" spans="12:13" ht="19">
      <c r="L1760" s="2">
        <v>1000</v>
      </c>
      <c r="M1760" s="2" t="s">
        <v>8219</v>
      </c>
    </row>
    <row r="1761" spans="12:13" ht="19">
      <c r="L1761" s="2">
        <v>5000</v>
      </c>
      <c r="M1761" s="2" t="s">
        <v>8219</v>
      </c>
    </row>
    <row r="1762" spans="12:13" ht="19">
      <c r="L1762" s="2">
        <v>5000</v>
      </c>
      <c r="M1762" s="2" t="s">
        <v>8219</v>
      </c>
    </row>
    <row r="1763" spans="12:13" ht="19">
      <c r="L1763" s="2">
        <v>100</v>
      </c>
      <c r="M1763" s="2" t="s">
        <v>8219</v>
      </c>
    </row>
    <row r="1764" spans="12:13" ht="19">
      <c r="L1764" s="2">
        <v>100</v>
      </c>
      <c r="M1764" s="2" t="s">
        <v>8219</v>
      </c>
    </row>
    <row r="1765" spans="12:13" ht="19">
      <c r="L1765" s="2">
        <v>12000</v>
      </c>
      <c r="M1765" s="2" t="s">
        <v>8219</v>
      </c>
    </row>
    <row r="1766" spans="12:13" ht="19">
      <c r="L1766" s="2">
        <v>11000</v>
      </c>
      <c r="M1766" s="2" t="s">
        <v>8221</v>
      </c>
    </row>
    <row r="1767" spans="12:13" ht="19">
      <c r="L1767" s="2">
        <v>12500</v>
      </c>
      <c r="M1767" s="2" t="s">
        <v>8221</v>
      </c>
    </row>
    <row r="1768" spans="12:13" ht="19">
      <c r="L1768" s="2">
        <v>1500</v>
      </c>
      <c r="M1768" s="2" t="s">
        <v>8221</v>
      </c>
    </row>
    <row r="1769" spans="12:13" ht="19">
      <c r="L1769" s="2">
        <v>5000</v>
      </c>
      <c r="M1769" s="2" t="s">
        <v>8221</v>
      </c>
    </row>
    <row r="1770" spans="12:13" ht="19">
      <c r="L1770" s="2">
        <v>5000</v>
      </c>
      <c r="M1770" s="2" t="s">
        <v>8221</v>
      </c>
    </row>
    <row r="1771" spans="12:13" ht="19">
      <c r="L1771" s="2">
        <v>40000</v>
      </c>
      <c r="M1771" s="2" t="s">
        <v>8221</v>
      </c>
    </row>
    <row r="1772" spans="12:13" ht="19">
      <c r="L1772" s="2">
        <v>24500</v>
      </c>
      <c r="M1772" s="2" t="s">
        <v>8221</v>
      </c>
    </row>
    <row r="1773" spans="12:13" ht="19">
      <c r="L1773" s="2">
        <v>4200</v>
      </c>
      <c r="M1773" s="2" t="s">
        <v>8221</v>
      </c>
    </row>
    <row r="1774" spans="12:13" ht="19">
      <c r="L1774" s="2">
        <v>5500</v>
      </c>
      <c r="M1774" s="2" t="s">
        <v>8221</v>
      </c>
    </row>
    <row r="1775" spans="12:13" ht="19">
      <c r="L1775" s="2">
        <v>30000</v>
      </c>
      <c r="M1775" s="2" t="s">
        <v>8221</v>
      </c>
    </row>
    <row r="1776" spans="12:13" ht="19">
      <c r="L1776" s="2">
        <v>2500</v>
      </c>
      <c r="M1776" s="2" t="s">
        <v>8221</v>
      </c>
    </row>
    <row r="1777" spans="12:13" ht="19">
      <c r="L1777" s="2">
        <v>32500</v>
      </c>
      <c r="M1777" s="2" t="s">
        <v>8221</v>
      </c>
    </row>
    <row r="1778" spans="12:13" ht="19">
      <c r="L1778" s="2">
        <v>5000</v>
      </c>
      <c r="M1778" s="2" t="s">
        <v>8221</v>
      </c>
    </row>
    <row r="1779" spans="12:13" ht="19">
      <c r="L1779" s="2">
        <v>4800</v>
      </c>
      <c r="M1779" s="2" t="s">
        <v>8221</v>
      </c>
    </row>
    <row r="1780" spans="12:13" ht="19">
      <c r="L1780" s="2">
        <v>50000</v>
      </c>
      <c r="M1780" s="2" t="s">
        <v>8221</v>
      </c>
    </row>
    <row r="1781" spans="12:13" ht="19">
      <c r="L1781" s="2">
        <v>11000</v>
      </c>
      <c r="M1781" s="2" t="s">
        <v>8221</v>
      </c>
    </row>
    <row r="1782" spans="12:13" ht="19">
      <c r="L1782" s="2">
        <v>30000</v>
      </c>
      <c r="M1782" s="2" t="s">
        <v>8221</v>
      </c>
    </row>
    <row r="1783" spans="12:13" ht="19">
      <c r="L1783" s="2">
        <v>5500</v>
      </c>
      <c r="M1783" s="2" t="s">
        <v>8221</v>
      </c>
    </row>
    <row r="1784" spans="12:13" ht="19">
      <c r="L1784" s="2">
        <v>35000</v>
      </c>
      <c r="M1784" s="2" t="s">
        <v>8221</v>
      </c>
    </row>
    <row r="1785" spans="12:13" ht="19">
      <c r="L1785" s="2">
        <v>40000</v>
      </c>
      <c r="M1785" s="2" t="s">
        <v>8221</v>
      </c>
    </row>
    <row r="1786" spans="12:13" ht="19">
      <c r="L1786" s="2">
        <v>5000</v>
      </c>
      <c r="M1786" s="2" t="s">
        <v>8221</v>
      </c>
    </row>
    <row r="1787" spans="12:13" ht="19">
      <c r="L1787" s="2">
        <v>24000</v>
      </c>
      <c r="M1787" s="2" t="s">
        <v>8221</v>
      </c>
    </row>
    <row r="1788" spans="12:13" ht="19">
      <c r="L1788" s="2">
        <v>1900</v>
      </c>
      <c r="M1788" s="2" t="s">
        <v>8221</v>
      </c>
    </row>
    <row r="1789" spans="12:13" ht="19">
      <c r="L1789" s="2">
        <v>10000</v>
      </c>
      <c r="M1789" s="2" t="s">
        <v>8221</v>
      </c>
    </row>
    <row r="1790" spans="12:13" ht="19">
      <c r="L1790" s="2">
        <v>5500</v>
      </c>
      <c r="M1790" s="2" t="s">
        <v>8221</v>
      </c>
    </row>
    <row r="1791" spans="12:13" ht="19">
      <c r="L1791" s="2">
        <v>8000</v>
      </c>
      <c r="M1791" s="2" t="s">
        <v>8221</v>
      </c>
    </row>
    <row r="1792" spans="12:13" ht="19">
      <c r="L1792" s="2">
        <v>33000</v>
      </c>
      <c r="M1792" s="2" t="s">
        <v>8221</v>
      </c>
    </row>
    <row r="1793" spans="12:13" ht="19">
      <c r="L1793" s="2">
        <v>3000</v>
      </c>
      <c r="M1793" s="2" t="s">
        <v>8221</v>
      </c>
    </row>
    <row r="1794" spans="12:13" ht="19">
      <c r="L1794" s="2">
        <v>25000</v>
      </c>
      <c r="M1794" s="2" t="s">
        <v>8221</v>
      </c>
    </row>
    <row r="1795" spans="12:13" ht="19">
      <c r="L1795" s="2">
        <v>3000</v>
      </c>
      <c r="M1795" s="2" t="s">
        <v>8221</v>
      </c>
    </row>
    <row r="1796" spans="12:13" ht="19">
      <c r="L1796" s="2">
        <v>9000</v>
      </c>
      <c r="M1796" s="2" t="s">
        <v>8221</v>
      </c>
    </row>
    <row r="1797" spans="12:13" ht="19">
      <c r="L1797" s="2">
        <v>28000</v>
      </c>
      <c r="M1797" s="2" t="s">
        <v>8221</v>
      </c>
    </row>
    <row r="1798" spans="12:13" ht="19">
      <c r="L1798" s="2">
        <v>19000</v>
      </c>
      <c r="M1798" s="2" t="s">
        <v>8221</v>
      </c>
    </row>
    <row r="1799" spans="12:13" ht="19">
      <c r="L1799" s="2">
        <v>10000</v>
      </c>
      <c r="M1799" s="2" t="s">
        <v>8221</v>
      </c>
    </row>
    <row r="1800" spans="12:13" ht="19">
      <c r="L1800" s="2">
        <v>16000</v>
      </c>
      <c r="M1800" s="2" t="s">
        <v>8221</v>
      </c>
    </row>
    <row r="1801" spans="12:13" ht="19">
      <c r="L1801" s="2">
        <v>4000</v>
      </c>
      <c r="M1801" s="2" t="s">
        <v>8221</v>
      </c>
    </row>
    <row r="1802" spans="12:13" ht="19">
      <c r="L1802" s="2">
        <v>46260</v>
      </c>
      <c r="M1802" s="2" t="s">
        <v>8221</v>
      </c>
    </row>
    <row r="1803" spans="12:13" ht="19">
      <c r="L1803" s="2">
        <v>17000</v>
      </c>
      <c r="M1803" s="2" t="s">
        <v>8221</v>
      </c>
    </row>
    <row r="1804" spans="12:13" ht="19">
      <c r="L1804" s="2">
        <v>3500</v>
      </c>
      <c r="M1804" s="2" t="s">
        <v>8221</v>
      </c>
    </row>
    <row r="1805" spans="12:13" ht="19">
      <c r="L1805" s="2">
        <v>17500</v>
      </c>
      <c r="M1805" s="2" t="s">
        <v>8221</v>
      </c>
    </row>
    <row r="1806" spans="12:13" ht="19">
      <c r="L1806" s="2">
        <v>15500</v>
      </c>
      <c r="M1806" s="2" t="s">
        <v>8221</v>
      </c>
    </row>
    <row r="1807" spans="12:13" ht="19">
      <c r="L1807" s="2">
        <v>22500</v>
      </c>
      <c r="M1807" s="2" t="s">
        <v>8221</v>
      </c>
    </row>
    <row r="1808" spans="12:13" ht="19">
      <c r="L1808" s="2">
        <v>20000</v>
      </c>
      <c r="M1808" s="2" t="s">
        <v>8221</v>
      </c>
    </row>
    <row r="1809" spans="12:13" ht="19">
      <c r="L1809" s="2">
        <v>5000</v>
      </c>
      <c r="M1809" s="2" t="s">
        <v>8221</v>
      </c>
    </row>
    <row r="1810" spans="12:13" ht="19">
      <c r="L1810" s="2">
        <v>28000</v>
      </c>
      <c r="M1810" s="2" t="s">
        <v>8221</v>
      </c>
    </row>
    <row r="1811" spans="12:13" ht="19">
      <c r="L1811" s="2">
        <v>3500</v>
      </c>
      <c r="M1811" s="2" t="s">
        <v>8221</v>
      </c>
    </row>
    <row r="1812" spans="12:13" ht="19">
      <c r="L1812" s="2">
        <v>450</v>
      </c>
      <c r="M1812" s="2" t="s">
        <v>8221</v>
      </c>
    </row>
    <row r="1813" spans="12:13" ht="19">
      <c r="L1813" s="2">
        <v>54000</v>
      </c>
      <c r="M1813" s="2" t="s">
        <v>8221</v>
      </c>
    </row>
    <row r="1814" spans="12:13" ht="19">
      <c r="L1814" s="2">
        <v>6500</v>
      </c>
      <c r="M1814" s="2" t="s">
        <v>8221</v>
      </c>
    </row>
    <row r="1815" spans="12:13" ht="19">
      <c r="L1815" s="2">
        <v>8750</v>
      </c>
      <c r="M1815" s="2" t="s">
        <v>8221</v>
      </c>
    </row>
    <row r="1816" spans="12:13" ht="19">
      <c r="L1816" s="2">
        <v>12000</v>
      </c>
      <c r="M1816" s="2" t="s">
        <v>8221</v>
      </c>
    </row>
    <row r="1817" spans="12:13" ht="19">
      <c r="L1817" s="2">
        <v>3000</v>
      </c>
      <c r="M1817" s="2" t="s">
        <v>8221</v>
      </c>
    </row>
    <row r="1818" spans="12:13" ht="19">
      <c r="L1818" s="2">
        <v>25000</v>
      </c>
      <c r="M1818" s="2" t="s">
        <v>8221</v>
      </c>
    </row>
    <row r="1819" spans="12:13" ht="19">
      <c r="L1819" s="2">
        <v>18000</v>
      </c>
      <c r="M1819" s="2" t="s">
        <v>8221</v>
      </c>
    </row>
    <row r="1820" spans="12:13" ht="19">
      <c r="L1820" s="2">
        <v>15000</v>
      </c>
      <c r="M1820" s="2" t="s">
        <v>8221</v>
      </c>
    </row>
    <row r="1821" spans="12:13" ht="19">
      <c r="L1821" s="2">
        <v>1200</v>
      </c>
      <c r="M1821" s="2" t="s">
        <v>8221</v>
      </c>
    </row>
    <row r="1822" spans="12:13" ht="19">
      <c r="L1822" s="2">
        <v>26000</v>
      </c>
      <c r="M1822" s="2" t="s">
        <v>8221</v>
      </c>
    </row>
    <row r="1823" spans="12:13" ht="19">
      <c r="L1823" s="2">
        <v>2500</v>
      </c>
      <c r="M1823" s="2" t="s">
        <v>8219</v>
      </c>
    </row>
    <row r="1824" spans="12:13" ht="19">
      <c r="L1824" s="2">
        <v>300</v>
      </c>
      <c r="M1824" s="2" t="s">
        <v>8219</v>
      </c>
    </row>
    <row r="1825" spans="12:13" ht="19">
      <c r="L1825" s="2">
        <v>700</v>
      </c>
      <c r="M1825" s="2" t="s">
        <v>8219</v>
      </c>
    </row>
    <row r="1826" spans="12:13" ht="19">
      <c r="L1826" s="2">
        <v>3000</v>
      </c>
      <c r="M1826" s="2" t="s">
        <v>8219</v>
      </c>
    </row>
    <row r="1827" spans="12:13" ht="19">
      <c r="L1827" s="2">
        <v>2000</v>
      </c>
      <c r="M1827" s="2" t="s">
        <v>8219</v>
      </c>
    </row>
    <row r="1828" spans="12:13" ht="19">
      <c r="L1828" s="2">
        <v>2000</v>
      </c>
      <c r="M1828" s="2" t="s">
        <v>8219</v>
      </c>
    </row>
    <row r="1829" spans="12:13" ht="19">
      <c r="L1829" s="2">
        <v>8000</v>
      </c>
      <c r="M1829" s="2" t="s">
        <v>8219</v>
      </c>
    </row>
    <row r="1830" spans="12:13" ht="19">
      <c r="L1830" s="2">
        <v>20000</v>
      </c>
      <c r="M1830" s="2" t="s">
        <v>8219</v>
      </c>
    </row>
    <row r="1831" spans="12:13" ht="19">
      <c r="L1831" s="2">
        <v>1500</v>
      </c>
      <c r="M1831" s="2" t="s">
        <v>8219</v>
      </c>
    </row>
    <row r="1832" spans="12:13" ht="19">
      <c r="L1832" s="2">
        <v>15000</v>
      </c>
      <c r="M1832" s="2" t="s">
        <v>8219</v>
      </c>
    </row>
    <row r="1833" spans="12:13" ht="19">
      <c r="L1833" s="2">
        <v>1000</v>
      </c>
      <c r="M1833" s="2" t="s">
        <v>8219</v>
      </c>
    </row>
    <row r="1834" spans="12:13" ht="19">
      <c r="L1834" s="2">
        <v>350</v>
      </c>
      <c r="M1834" s="2" t="s">
        <v>8219</v>
      </c>
    </row>
    <row r="1835" spans="12:13" ht="19">
      <c r="L1835" s="2">
        <v>400</v>
      </c>
      <c r="M1835" s="2" t="s">
        <v>8219</v>
      </c>
    </row>
    <row r="1836" spans="12:13" ht="19">
      <c r="L1836" s="2">
        <v>10000</v>
      </c>
      <c r="M1836" s="2" t="s">
        <v>8219</v>
      </c>
    </row>
    <row r="1837" spans="12:13" ht="19">
      <c r="L1837" s="2">
        <v>500</v>
      </c>
      <c r="M1837" s="2" t="s">
        <v>8219</v>
      </c>
    </row>
    <row r="1838" spans="12:13" ht="19">
      <c r="L1838" s="2">
        <v>5000</v>
      </c>
      <c r="M1838" s="2" t="s">
        <v>8219</v>
      </c>
    </row>
    <row r="1839" spans="12:13" ht="19">
      <c r="L1839" s="2">
        <v>600</v>
      </c>
      <c r="M1839" s="2" t="s">
        <v>8219</v>
      </c>
    </row>
    <row r="1840" spans="12:13" ht="19">
      <c r="L1840" s="2">
        <v>1000</v>
      </c>
      <c r="M1840" s="2" t="s">
        <v>8219</v>
      </c>
    </row>
    <row r="1841" spans="12:13" ht="19">
      <c r="L1841" s="2">
        <v>1000</v>
      </c>
      <c r="M1841" s="2" t="s">
        <v>8219</v>
      </c>
    </row>
    <row r="1842" spans="12:13" ht="19">
      <c r="L1842" s="2">
        <v>900</v>
      </c>
      <c r="M1842" s="2" t="s">
        <v>8219</v>
      </c>
    </row>
    <row r="1843" spans="12:13" ht="19">
      <c r="L1843" s="2">
        <v>2000</v>
      </c>
      <c r="M1843" s="2" t="s">
        <v>8219</v>
      </c>
    </row>
    <row r="1844" spans="12:13" ht="19">
      <c r="L1844" s="2">
        <v>2000</v>
      </c>
      <c r="M1844" s="2" t="s">
        <v>8219</v>
      </c>
    </row>
    <row r="1845" spans="12:13" ht="19">
      <c r="L1845" s="2">
        <v>10000</v>
      </c>
      <c r="M1845" s="2" t="s">
        <v>8219</v>
      </c>
    </row>
    <row r="1846" spans="12:13" ht="19">
      <c r="L1846" s="2">
        <v>1500</v>
      </c>
      <c r="M1846" s="2" t="s">
        <v>8219</v>
      </c>
    </row>
    <row r="1847" spans="12:13" ht="19">
      <c r="L1847" s="2">
        <v>1000</v>
      </c>
      <c r="M1847" s="2" t="s">
        <v>8219</v>
      </c>
    </row>
    <row r="1848" spans="12:13" ht="19">
      <c r="L1848" s="2">
        <v>15000</v>
      </c>
      <c r="M1848" s="2" t="s">
        <v>8219</v>
      </c>
    </row>
    <row r="1849" spans="12:13" ht="19">
      <c r="L1849" s="2">
        <v>2500</v>
      </c>
      <c r="M1849" s="2" t="s">
        <v>8219</v>
      </c>
    </row>
    <row r="1850" spans="12:13" ht="19">
      <c r="L1850" s="2">
        <v>3000</v>
      </c>
      <c r="M1850" s="2" t="s">
        <v>8219</v>
      </c>
    </row>
    <row r="1851" spans="12:13" ht="19">
      <c r="L1851" s="2">
        <v>300</v>
      </c>
      <c r="M1851" s="2" t="s">
        <v>8219</v>
      </c>
    </row>
    <row r="1852" spans="12:13" ht="19">
      <c r="L1852" s="2">
        <v>9000</v>
      </c>
      <c r="M1852" s="2" t="s">
        <v>8219</v>
      </c>
    </row>
    <row r="1853" spans="12:13" ht="19">
      <c r="L1853" s="2">
        <v>1300</v>
      </c>
      <c r="M1853" s="2" t="s">
        <v>8219</v>
      </c>
    </row>
    <row r="1854" spans="12:13" ht="19">
      <c r="L1854" s="2">
        <v>15000</v>
      </c>
      <c r="M1854" s="2" t="s">
        <v>8219</v>
      </c>
    </row>
    <row r="1855" spans="12:13" ht="19">
      <c r="L1855" s="2">
        <v>800</v>
      </c>
      <c r="M1855" s="2" t="s">
        <v>8219</v>
      </c>
    </row>
    <row r="1856" spans="12:13" ht="19">
      <c r="L1856" s="2">
        <v>15000</v>
      </c>
      <c r="M1856" s="2" t="s">
        <v>8219</v>
      </c>
    </row>
    <row r="1857" spans="12:13" ht="19">
      <c r="L1857" s="2">
        <v>8750</v>
      </c>
      <c r="M1857" s="2" t="s">
        <v>8219</v>
      </c>
    </row>
    <row r="1858" spans="12:13" ht="19">
      <c r="L1858" s="2">
        <v>2000</v>
      </c>
      <c r="M1858" s="2" t="s">
        <v>8219</v>
      </c>
    </row>
    <row r="1859" spans="12:13" ht="19">
      <c r="L1859" s="2">
        <v>3000</v>
      </c>
      <c r="M1859" s="2" t="s">
        <v>8219</v>
      </c>
    </row>
    <row r="1860" spans="12:13" ht="19">
      <c r="L1860" s="2">
        <v>5555.55</v>
      </c>
      <c r="M1860" s="2" t="s">
        <v>8219</v>
      </c>
    </row>
    <row r="1861" spans="12:13" ht="19">
      <c r="L1861" s="2">
        <v>3000</v>
      </c>
      <c r="M1861" s="2" t="s">
        <v>8219</v>
      </c>
    </row>
    <row r="1862" spans="12:13" ht="19">
      <c r="L1862" s="2">
        <v>750</v>
      </c>
      <c r="M1862" s="2" t="s">
        <v>8219</v>
      </c>
    </row>
    <row r="1863" spans="12:13" ht="19">
      <c r="L1863" s="2">
        <v>250000</v>
      </c>
      <c r="M1863" s="2" t="s">
        <v>8221</v>
      </c>
    </row>
    <row r="1864" spans="12:13" ht="19">
      <c r="L1864" s="2">
        <v>18000</v>
      </c>
      <c r="M1864" s="2" t="s">
        <v>8221</v>
      </c>
    </row>
    <row r="1865" spans="12:13" ht="19">
      <c r="L1865" s="2">
        <v>2500</v>
      </c>
      <c r="M1865" s="2" t="s">
        <v>8221</v>
      </c>
    </row>
    <row r="1866" spans="12:13" ht="19">
      <c r="L1866" s="2">
        <v>6500</v>
      </c>
      <c r="M1866" s="2" t="s">
        <v>8221</v>
      </c>
    </row>
    <row r="1867" spans="12:13" ht="19">
      <c r="L1867" s="2">
        <v>110000</v>
      </c>
      <c r="M1867" s="2" t="s">
        <v>8221</v>
      </c>
    </row>
    <row r="1868" spans="12:13" ht="19">
      <c r="L1868" s="2">
        <v>25000</v>
      </c>
      <c r="M1868" s="2" t="s">
        <v>8221</v>
      </c>
    </row>
    <row r="1869" spans="12:13" ht="19">
      <c r="L1869" s="2">
        <v>20000</v>
      </c>
      <c r="M1869" s="2" t="s">
        <v>8221</v>
      </c>
    </row>
    <row r="1870" spans="12:13" ht="19">
      <c r="L1870" s="2">
        <v>25000</v>
      </c>
      <c r="M1870" s="2" t="s">
        <v>8221</v>
      </c>
    </row>
    <row r="1871" spans="12:13" ht="19">
      <c r="L1871" s="2">
        <v>10000</v>
      </c>
      <c r="M1871" s="2" t="s">
        <v>8221</v>
      </c>
    </row>
    <row r="1872" spans="12:13" ht="19">
      <c r="L1872" s="2">
        <v>3500</v>
      </c>
      <c r="M1872" s="2" t="s">
        <v>8221</v>
      </c>
    </row>
    <row r="1873" spans="12:13" ht="19">
      <c r="L1873" s="2">
        <v>6500</v>
      </c>
      <c r="M1873" s="2" t="s">
        <v>8221</v>
      </c>
    </row>
    <row r="1874" spans="12:13" ht="19">
      <c r="L1874" s="2">
        <v>20000</v>
      </c>
      <c r="M1874" s="2" t="s">
        <v>8221</v>
      </c>
    </row>
    <row r="1875" spans="12:13" ht="19">
      <c r="L1875" s="2">
        <v>8000</v>
      </c>
      <c r="M1875" s="2" t="s">
        <v>8221</v>
      </c>
    </row>
    <row r="1876" spans="12:13" ht="19">
      <c r="L1876" s="2">
        <v>160000</v>
      </c>
      <c r="M1876" s="2" t="s">
        <v>8221</v>
      </c>
    </row>
    <row r="1877" spans="12:13" ht="19">
      <c r="L1877" s="2">
        <v>10000</v>
      </c>
      <c r="M1877" s="2" t="s">
        <v>8221</v>
      </c>
    </row>
    <row r="1878" spans="12:13" ht="19">
      <c r="L1878" s="2">
        <v>280</v>
      </c>
      <c r="M1878" s="2" t="s">
        <v>8221</v>
      </c>
    </row>
    <row r="1879" spans="12:13" ht="19">
      <c r="L1879" s="2">
        <v>60</v>
      </c>
      <c r="M1879" s="2" t="s">
        <v>8221</v>
      </c>
    </row>
    <row r="1880" spans="12:13" ht="19">
      <c r="L1880" s="2">
        <v>8000</v>
      </c>
      <c r="M1880" s="2" t="s">
        <v>8221</v>
      </c>
    </row>
    <row r="1881" spans="12:13" ht="19">
      <c r="L1881" s="2">
        <v>5000</v>
      </c>
      <c r="M1881" s="2" t="s">
        <v>8221</v>
      </c>
    </row>
    <row r="1882" spans="12:13" ht="19">
      <c r="L1882" s="2">
        <v>5000</v>
      </c>
      <c r="M1882" s="2" t="s">
        <v>8221</v>
      </c>
    </row>
    <row r="1883" spans="12:13" ht="19">
      <c r="L1883" s="2">
        <v>2000</v>
      </c>
      <c r="M1883" s="2" t="s">
        <v>8219</v>
      </c>
    </row>
    <row r="1884" spans="12:13" ht="19">
      <c r="L1884" s="2">
        <v>3350</v>
      </c>
      <c r="M1884" s="2" t="s">
        <v>8219</v>
      </c>
    </row>
    <row r="1885" spans="12:13" ht="19">
      <c r="L1885" s="2">
        <v>999</v>
      </c>
      <c r="M1885" s="2" t="s">
        <v>8219</v>
      </c>
    </row>
    <row r="1886" spans="12:13" ht="19">
      <c r="L1886" s="2">
        <v>1000</v>
      </c>
      <c r="M1886" s="2" t="s">
        <v>8219</v>
      </c>
    </row>
    <row r="1887" spans="12:13" ht="19">
      <c r="L1887" s="2">
        <v>4575</v>
      </c>
      <c r="M1887" s="2" t="s">
        <v>8219</v>
      </c>
    </row>
    <row r="1888" spans="12:13" ht="19">
      <c r="L1888" s="2">
        <v>1200</v>
      </c>
      <c r="M1888" s="2" t="s">
        <v>8219</v>
      </c>
    </row>
    <row r="1889" spans="12:13" ht="19">
      <c r="L1889" s="2">
        <v>3000</v>
      </c>
      <c r="M1889" s="2" t="s">
        <v>8219</v>
      </c>
    </row>
    <row r="1890" spans="12:13" ht="19">
      <c r="L1890" s="2">
        <v>2500</v>
      </c>
      <c r="M1890" s="2" t="s">
        <v>8219</v>
      </c>
    </row>
    <row r="1891" spans="12:13" ht="19">
      <c r="L1891" s="2">
        <v>2000</v>
      </c>
      <c r="M1891" s="2" t="s">
        <v>8219</v>
      </c>
    </row>
    <row r="1892" spans="12:13" ht="19">
      <c r="L1892" s="2">
        <v>12000</v>
      </c>
      <c r="M1892" s="2" t="s">
        <v>8219</v>
      </c>
    </row>
    <row r="1893" spans="12:13" ht="19">
      <c r="L1893" s="2">
        <v>10000</v>
      </c>
      <c r="M1893" s="2" t="s">
        <v>8219</v>
      </c>
    </row>
    <row r="1894" spans="12:13" ht="19">
      <c r="L1894" s="2">
        <v>500</v>
      </c>
      <c r="M1894" s="2" t="s">
        <v>8219</v>
      </c>
    </row>
    <row r="1895" spans="12:13" ht="19">
      <c r="L1895" s="2">
        <v>2500</v>
      </c>
      <c r="M1895" s="2" t="s">
        <v>8219</v>
      </c>
    </row>
    <row r="1896" spans="12:13" ht="19">
      <c r="L1896" s="2">
        <v>1000</v>
      </c>
      <c r="M1896" s="2" t="s">
        <v>8219</v>
      </c>
    </row>
    <row r="1897" spans="12:13" ht="19">
      <c r="L1897" s="2">
        <v>9072</v>
      </c>
      <c r="M1897" s="2" t="s">
        <v>8219</v>
      </c>
    </row>
    <row r="1898" spans="12:13" ht="19">
      <c r="L1898" s="2">
        <v>451</v>
      </c>
      <c r="M1898" s="2" t="s">
        <v>8219</v>
      </c>
    </row>
    <row r="1899" spans="12:13" ht="19">
      <c r="L1899" s="2">
        <v>6350</v>
      </c>
      <c r="M1899" s="2" t="s">
        <v>8219</v>
      </c>
    </row>
    <row r="1900" spans="12:13" ht="19">
      <c r="L1900" s="2">
        <v>1000</v>
      </c>
      <c r="M1900" s="2" t="s">
        <v>8219</v>
      </c>
    </row>
    <row r="1901" spans="12:13" ht="19">
      <c r="L1901" s="2">
        <v>900</v>
      </c>
      <c r="M1901" s="2" t="s">
        <v>8219</v>
      </c>
    </row>
    <row r="1902" spans="12:13" ht="19">
      <c r="L1902" s="2">
        <v>2500</v>
      </c>
      <c r="M1902" s="2" t="s">
        <v>8219</v>
      </c>
    </row>
    <row r="1903" spans="12:13" ht="19">
      <c r="L1903" s="2">
        <v>99000</v>
      </c>
      <c r="M1903" s="2" t="s">
        <v>8221</v>
      </c>
    </row>
    <row r="1904" spans="12:13" ht="19">
      <c r="L1904" s="2">
        <v>1000</v>
      </c>
      <c r="M1904" s="2" t="s">
        <v>8221</v>
      </c>
    </row>
    <row r="1905" spans="12:13" ht="19">
      <c r="L1905" s="2">
        <v>3000</v>
      </c>
      <c r="M1905" s="2" t="s">
        <v>8221</v>
      </c>
    </row>
    <row r="1906" spans="12:13" ht="19">
      <c r="L1906" s="2">
        <v>50000</v>
      </c>
      <c r="M1906" s="2" t="s">
        <v>8221</v>
      </c>
    </row>
    <row r="1907" spans="12:13" ht="19">
      <c r="L1907" s="2">
        <v>25000</v>
      </c>
      <c r="M1907" s="2" t="s">
        <v>8221</v>
      </c>
    </row>
    <row r="1908" spans="12:13" ht="19">
      <c r="L1908" s="2">
        <v>50000</v>
      </c>
      <c r="M1908" s="2" t="s">
        <v>8221</v>
      </c>
    </row>
    <row r="1909" spans="12:13" ht="19">
      <c r="L1909" s="2">
        <v>30000</v>
      </c>
      <c r="M1909" s="2" t="s">
        <v>8221</v>
      </c>
    </row>
    <row r="1910" spans="12:13" ht="19">
      <c r="L1910" s="2">
        <v>25000</v>
      </c>
      <c r="M1910" s="2" t="s">
        <v>8221</v>
      </c>
    </row>
    <row r="1911" spans="12:13" ht="19">
      <c r="L1911" s="2">
        <v>35000</v>
      </c>
      <c r="M1911" s="2" t="s">
        <v>8221</v>
      </c>
    </row>
    <row r="1912" spans="12:13" ht="19">
      <c r="L1912" s="2">
        <v>85000</v>
      </c>
      <c r="M1912" s="2" t="s">
        <v>8221</v>
      </c>
    </row>
    <row r="1913" spans="12:13" ht="19">
      <c r="L1913" s="2">
        <v>42500</v>
      </c>
      <c r="M1913" s="2" t="s">
        <v>8221</v>
      </c>
    </row>
    <row r="1914" spans="12:13" ht="19">
      <c r="L1914" s="2">
        <v>5000</v>
      </c>
      <c r="M1914" s="2" t="s">
        <v>8221</v>
      </c>
    </row>
    <row r="1915" spans="12:13" ht="19">
      <c r="L1915" s="2">
        <v>48000</v>
      </c>
      <c r="M1915" s="2" t="s">
        <v>8221</v>
      </c>
    </row>
    <row r="1916" spans="12:13" ht="19">
      <c r="L1916" s="2">
        <v>666</v>
      </c>
      <c r="M1916" s="2" t="s">
        <v>8221</v>
      </c>
    </row>
    <row r="1917" spans="12:13" ht="19">
      <c r="L1917" s="2">
        <v>500</v>
      </c>
      <c r="M1917" s="2" t="s">
        <v>8221</v>
      </c>
    </row>
    <row r="1918" spans="12:13" ht="19">
      <c r="L1918" s="2">
        <v>20000</v>
      </c>
      <c r="M1918" s="2" t="s">
        <v>8221</v>
      </c>
    </row>
    <row r="1919" spans="12:13" ht="19">
      <c r="L1919" s="2">
        <v>390000</v>
      </c>
      <c r="M1919" s="2" t="s">
        <v>8221</v>
      </c>
    </row>
    <row r="1920" spans="12:13" ht="19">
      <c r="L1920" s="2">
        <v>25000</v>
      </c>
      <c r="M1920" s="2" t="s">
        <v>8221</v>
      </c>
    </row>
    <row r="1921" spans="12:13" ht="19">
      <c r="L1921" s="2">
        <v>500</v>
      </c>
      <c r="M1921" s="2" t="s">
        <v>8221</v>
      </c>
    </row>
    <row r="1922" spans="12:13" ht="19">
      <c r="L1922" s="2">
        <v>10000</v>
      </c>
      <c r="M1922" s="2" t="s">
        <v>8221</v>
      </c>
    </row>
    <row r="1923" spans="12:13" ht="19">
      <c r="L1923" s="2">
        <v>1500</v>
      </c>
      <c r="M1923" s="2" t="s">
        <v>8219</v>
      </c>
    </row>
    <row r="1924" spans="12:13" ht="19">
      <c r="L1924" s="2">
        <v>2000</v>
      </c>
      <c r="M1924" s="2" t="s">
        <v>8219</v>
      </c>
    </row>
    <row r="1925" spans="12:13" ht="19">
      <c r="L1925" s="2">
        <v>125</v>
      </c>
      <c r="M1925" s="2" t="s">
        <v>8219</v>
      </c>
    </row>
    <row r="1926" spans="12:13" ht="19">
      <c r="L1926" s="2">
        <v>3000</v>
      </c>
      <c r="M1926" s="2" t="s">
        <v>8219</v>
      </c>
    </row>
    <row r="1927" spans="12:13" ht="19">
      <c r="L1927" s="2">
        <v>1500</v>
      </c>
      <c r="M1927" s="2" t="s">
        <v>8219</v>
      </c>
    </row>
    <row r="1928" spans="12:13" ht="19">
      <c r="L1928" s="2">
        <v>1500</v>
      </c>
      <c r="M1928" s="2" t="s">
        <v>8219</v>
      </c>
    </row>
    <row r="1929" spans="12:13" ht="19">
      <c r="L1929" s="2">
        <v>600</v>
      </c>
      <c r="M1929" s="2" t="s">
        <v>8219</v>
      </c>
    </row>
    <row r="1930" spans="12:13" ht="19">
      <c r="L1930" s="2">
        <v>2550</v>
      </c>
      <c r="M1930" s="2" t="s">
        <v>8219</v>
      </c>
    </row>
    <row r="1931" spans="12:13" ht="19">
      <c r="L1931" s="2">
        <v>3200</v>
      </c>
      <c r="M1931" s="2" t="s">
        <v>8219</v>
      </c>
    </row>
    <row r="1932" spans="12:13" ht="19">
      <c r="L1932" s="2">
        <v>1000</v>
      </c>
      <c r="M1932" s="2" t="s">
        <v>8219</v>
      </c>
    </row>
    <row r="1933" spans="12:13" ht="19">
      <c r="L1933" s="2">
        <v>2000</v>
      </c>
      <c r="M1933" s="2" t="s">
        <v>8219</v>
      </c>
    </row>
    <row r="1934" spans="12:13" ht="19">
      <c r="L1934" s="2">
        <v>5250</v>
      </c>
      <c r="M1934" s="2" t="s">
        <v>8219</v>
      </c>
    </row>
    <row r="1935" spans="12:13" ht="19">
      <c r="L1935" s="2">
        <v>6000</v>
      </c>
      <c r="M1935" s="2" t="s">
        <v>8219</v>
      </c>
    </row>
    <row r="1936" spans="12:13" ht="19">
      <c r="L1936" s="2">
        <v>5000</v>
      </c>
      <c r="M1936" s="2" t="s">
        <v>8219</v>
      </c>
    </row>
    <row r="1937" spans="12:13" ht="19">
      <c r="L1937" s="2">
        <v>2500</v>
      </c>
      <c r="M1937" s="2" t="s">
        <v>8219</v>
      </c>
    </row>
    <row r="1938" spans="12:13" ht="19">
      <c r="L1938" s="2">
        <v>7500</v>
      </c>
      <c r="M1938" s="2" t="s">
        <v>8219</v>
      </c>
    </row>
    <row r="1939" spans="12:13" ht="19">
      <c r="L1939" s="2">
        <v>600</v>
      </c>
      <c r="M1939" s="2" t="s">
        <v>8219</v>
      </c>
    </row>
    <row r="1940" spans="12:13" ht="19">
      <c r="L1940" s="2">
        <v>15000</v>
      </c>
      <c r="M1940" s="2" t="s">
        <v>8219</v>
      </c>
    </row>
    <row r="1941" spans="12:13" ht="19">
      <c r="L1941" s="2">
        <v>10000</v>
      </c>
      <c r="M1941" s="2" t="s">
        <v>8219</v>
      </c>
    </row>
    <row r="1942" spans="12:13" ht="19">
      <c r="L1942" s="2">
        <v>650</v>
      </c>
      <c r="M1942" s="2" t="s">
        <v>8219</v>
      </c>
    </row>
    <row r="1943" spans="12:13" ht="19">
      <c r="L1943" s="2">
        <v>250000</v>
      </c>
      <c r="M1943" s="2" t="s">
        <v>8219</v>
      </c>
    </row>
    <row r="1944" spans="12:13" ht="19">
      <c r="L1944" s="2">
        <v>6000</v>
      </c>
      <c r="M1944" s="2" t="s">
        <v>8219</v>
      </c>
    </row>
    <row r="1945" spans="12:13" ht="19">
      <c r="L1945" s="2">
        <v>10000</v>
      </c>
      <c r="M1945" s="2" t="s">
        <v>8219</v>
      </c>
    </row>
    <row r="1946" spans="12:13" ht="19">
      <c r="L1946" s="2">
        <v>40000</v>
      </c>
      <c r="M1946" s="2" t="s">
        <v>8219</v>
      </c>
    </row>
    <row r="1947" spans="12:13" ht="19">
      <c r="L1947" s="2">
        <v>100000</v>
      </c>
      <c r="M1947" s="2" t="s">
        <v>8219</v>
      </c>
    </row>
    <row r="1948" spans="12:13" ht="19">
      <c r="L1948" s="2">
        <v>7500</v>
      </c>
      <c r="M1948" s="2" t="s">
        <v>8219</v>
      </c>
    </row>
    <row r="1949" spans="12:13" ht="19">
      <c r="L1949" s="2">
        <v>800</v>
      </c>
      <c r="M1949" s="2" t="s">
        <v>8219</v>
      </c>
    </row>
    <row r="1950" spans="12:13" ht="19">
      <c r="L1950" s="2">
        <v>100000</v>
      </c>
      <c r="M1950" s="2" t="s">
        <v>8219</v>
      </c>
    </row>
    <row r="1951" spans="12:13" ht="19">
      <c r="L1951" s="2">
        <v>50000</v>
      </c>
      <c r="M1951" s="2" t="s">
        <v>8219</v>
      </c>
    </row>
    <row r="1952" spans="12:13" ht="19">
      <c r="L1952" s="2">
        <v>48000</v>
      </c>
      <c r="M1952" s="2" t="s">
        <v>8219</v>
      </c>
    </row>
    <row r="1953" spans="12:13" ht="19">
      <c r="L1953" s="2">
        <v>50000</v>
      </c>
      <c r="M1953" s="2" t="s">
        <v>8219</v>
      </c>
    </row>
    <row r="1954" spans="12:13" ht="19">
      <c r="L1954" s="2">
        <v>35000</v>
      </c>
      <c r="M1954" s="2" t="s">
        <v>8219</v>
      </c>
    </row>
    <row r="1955" spans="12:13" ht="19">
      <c r="L1955" s="2">
        <v>15000</v>
      </c>
      <c r="M1955" s="2" t="s">
        <v>8219</v>
      </c>
    </row>
    <row r="1956" spans="12:13" ht="19">
      <c r="L1956" s="2">
        <v>50000</v>
      </c>
      <c r="M1956" s="2" t="s">
        <v>8219</v>
      </c>
    </row>
    <row r="1957" spans="12:13" ht="19">
      <c r="L1957" s="2">
        <v>42000</v>
      </c>
      <c r="M1957" s="2" t="s">
        <v>8219</v>
      </c>
    </row>
    <row r="1958" spans="12:13" ht="19">
      <c r="L1958" s="2">
        <v>60000</v>
      </c>
      <c r="M1958" s="2" t="s">
        <v>8219</v>
      </c>
    </row>
    <row r="1959" spans="12:13" ht="19">
      <c r="L1959" s="2">
        <v>30000</v>
      </c>
      <c r="M1959" s="2" t="s">
        <v>8219</v>
      </c>
    </row>
    <row r="1960" spans="12:13" ht="19">
      <c r="L1960" s="2">
        <v>7000</v>
      </c>
      <c r="M1960" s="2" t="s">
        <v>8219</v>
      </c>
    </row>
    <row r="1961" spans="12:13" ht="19">
      <c r="L1961" s="2">
        <v>10000</v>
      </c>
      <c r="M1961" s="2" t="s">
        <v>8219</v>
      </c>
    </row>
    <row r="1962" spans="12:13" ht="19">
      <c r="L1962" s="2">
        <v>70000</v>
      </c>
      <c r="M1962" s="2" t="s">
        <v>8219</v>
      </c>
    </row>
    <row r="1963" spans="12:13" ht="19">
      <c r="L1963" s="2">
        <v>10000</v>
      </c>
      <c r="M1963" s="2" t="s">
        <v>8219</v>
      </c>
    </row>
    <row r="1964" spans="12:13" ht="19">
      <c r="L1964" s="2">
        <v>10000</v>
      </c>
      <c r="M1964" s="2" t="s">
        <v>8219</v>
      </c>
    </row>
    <row r="1965" spans="12:13" ht="19">
      <c r="L1965" s="2">
        <v>19000</v>
      </c>
      <c r="M1965" s="2" t="s">
        <v>8219</v>
      </c>
    </row>
    <row r="1966" spans="12:13" ht="19">
      <c r="L1966" s="2">
        <v>89200</v>
      </c>
      <c r="M1966" s="2" t="s">
        <v>8219</v>
      </c>
    </row>
    <row r="1967" spans="12:13" ht="19">
      <c r="L1967" s="2">
        <v>5000</v>
      </c>
      <c r="M1967" s="2" t="s">
        <v>8219</v>
      </c>
    </row>
    <row r="1968" spans="12:13" ht="19">
      <c r="L1968" s="2">
        <v>100000</v>
      </c>
      <c r="M1968" s="2" t="s">
        <v>8219</v>
      </c>
    </row>
    <row r="1969" spans="12:13" ht="19">
      <c r="L1969" s="2">
        <v>20000</v>
      </c>
      <c r="M1969" s="2" t="s">
        <v>8219</v>
      </c>
    </row>
    <row r="1970" spans="12:13" ht="19">
      <c r="L1970" s="2">
        <v>50000</v>
      </c>
      <c r="M1970" s="2" t="s">
        <v>8219</v>
      </c>
    </row>
    <row r="1971" spans="12:13" ht="19">
      <c r="L1971" s="2">
        <v>20000</v>
      </c>
      <c r="M1971" s="2" t="s">
        <v>8219</v>
      </c>
    </row>
    <row r="1972" spans="12:13" ht="19">
      <c r="L1972" s="2">
        <v>5000</v>
      </c>
      <c r="M1972" s="2" t="s">
        <v>8219</v>
      </c>
    </row>
    <row r="1973" spans="12:13" ht="19">
      <c r="L1973" s="2">
        <v>400000</v>
      </c>
      <c r="M1973" s="2" t="s">
        <v>8219</v>
      </c>
    </row>
    <row r="1974" spans="12:13" ht="19">
      <c r="L1974" s="2">
        <v>2500</v>
      </c>
      <c r="M1974" s="2" t="s">
        <v>8219</v>
      </c>
    </row>
    <row r="1975" spans="12:13" ht="19">
      <c r="L1975" s="2">
        <v>198000</v>
      </c>
      <c r="M1975" s="2" t="s">
        <v>8219</v>
      </c>
    </row>
    <row r="1976" spans="12:13" ht="19">
      <c r="L1976" s="2">
        <v>20000</v>
      </c>
      <c r="M1976" s="2" t="s">
        <v>8219</v>
      </c>
    </row>
    <row r="1977" spans="12:13" ht="19">
      <c r="L1977" s="2">
        <v>16000</v>
      </c>
      <c r="M1977" s="2" t="s">
        <v>8219</v>
      </c>
    </row>
    <row r="1978" spans="12:13" ht="19">
      <c r="L1978" s="2">
        <v>4000</v>
      </c>
      <c r="M1978" s="2" t="s">
        <v>8219</v>
      </c>
    </row>
    <row r="1979" spans="12:13" ht="19">
      <c r="L1979" s="2">
        <v>50000</v>
      </c>
      <c r="M1979" s="2" t="s">
        <v>8219</v>
      </c>
    </row>
    <row r="1980" spans="12:13" ht="19">
      <c r="L1980" s="2">
        <v>50000</v>
      </c>
      <c r="M1980" s="2" t="s">
        <v>8219</v>
      </c>
    </row>
    <row r="1981" spans="12:13" ht="19">
      <c r="L1981" s="2">
        <v>200000</v>
      </c>
      <c r="M1981" s="2" t="s">
        <v>8219</v>
      </c>
    </row>
    <row r="1982" spans="12:13" ht="19">
      <c r="L1982" s="2">
        <v>50000</v>
      </c>
      <c r="M1982" s="2" t="s">
        <v>8219</v>
      </c>
    </row>
    <row r="1983" spans="12:13" ht="19">
      <c r="L1983" s="2">
        <v>7500</v>
      </c>
      <c r="M1983" s="2" t="s">
        <v>8221</v>
      </c>
    </row>
    <row r="1984" spans="12:13" ht="19">
      <c r="L1984" s="2">
        <v>180000</v>
      </c>
      <c r="M1984" s="2" t="s">
        <v>8221</v>
      </c>
    </row>
    <row r="1985" spans="12:13" ht="19">
      <c r="L1985" s="2">
        <v>33000</v>
      </c>
      <c r="M1985" s="2" t="s">
        <v>8221</v>
      </c>
    </row>
    <row r="1986" spans="12:13" ht="19">
      <c r="L1986" s="2">
        <v>15000</v>
      </c>
      <c r="M1986" s="2" t="s">
        <v>8221</v>
      </c>
    </row>
    <row r="1987" spans="12:13" ht="19">
      <c r="L1987" s="2">
        <v>1600</v>
      </c>
      <c r="M1987" s="2" t="s">
        <v>8221</v>
      </c>
    </row>
    <row r="1988" spans="12:13" ht="19">
      <c r="L1988" s="2">
        <v>2000</v>
      </c>
      <c r="M1988" s="2" t="s">
        <v>8221</v>
      </c>
    </row>
    <row r="1989" spans="12:13" ht="19">
      <c r="L1989" s="2">
        <v>5500</v>
      </c>
      <c r="M1989" s="2" t="s">
        <v>8221</v>
      </c>
    </row>
    <row r="1990" spans="12:13" ht="19">
      <c r="L1990" s="2">
        <v>6000</v>
      </c>
      <c r="M1990" s="2" t="s">
        <v>8221</v>
      </c>
    </row>
    <row r="1991" spans="12:13" ht="19">
      <c r="L1991" s="2">
        <v>5000</v>
      </c>
      <c r="M1991" s="2" t="s">
        <v>8221</v>
      </c>
    </row>
    <row r="1992" spans="12:13" ht="19">
      <c r="L1992" s="2">
        <v>3000</v>
      </c>
      <c r="M1992" s="2" t="s">
        <v>8221</v>
      </c>
    </row>
    <row r="1993" spans="12:13" ht="19">
      <c r="L1993" s="2">
        <v>2000</v>
      </c>
      <c r="M1993" s="2" t="s">
        <v>8221</v>
      </c>
    </row>
    <row r="1994" spans="12:13" ht="19">
      <c r="L1994" s="2">
        <v>1500</v>
      </c>
      <c r="M1994" s="2" t="s">
        <v>8221</v>
      </c>
    </row>
    <row r="1995" spans="12:13" ht="19">
      <c r="L1995" s="2">
        <v>2000</v>
      </c>
      <c r="M1995" s="2" t="s">
        <v>8221</v>
      </c>
    </row>
    <row r="1996" spans="12:13" ht="19">
      <c r="L1996" s="2">
        <v>3200</v>
      </c>
      <c r="M1996" s="2" t="s">
        <v>8221</v>
      </c>
    </row>
    <row r="1997" spans="12:13" ht="19">
      <c r="L1997" s="2">
        <v>1000</v>
      </c>
      <c r="M1997" s="2" t="s">
        <v>8221</v>
      </c>
    </row>
    <row r="1998" spans="12:13" ht="19">
      <c r="L1998" s="2">
        <v>133800</v>
      </c>
      <c r="M1998" s="2" t="s">
        <v>8221</v>
      </c>
    </row>
    <row r="1999" spans="12:13" ht="19">
      <c r="L1999" s="2">
        <v>6500</v>
      </c>
      <c r="M1999" s="2" t="s">
        <v>8221</v>
      </c>
    </row>
    <row r="2000" spans="12:13" ht="19">
      <c r="L2000" s="2">
        <v>2500</v>
      </c>
      <c r="M2000" s="2" t="s">
        <v>8221</v>
      </c>
    </row>
    <row r="2001" spans="12:13" ht="19">
      <c r="L2001" s="2">
        <v>31000</v>
      </c>
      <c r="M2001" s="2" t="s">
        <v>8221</v>
      </c>
    </row>
    <row r="2002" spans="12:13" ht="19">
      <c r="L2002" s="2">
        <v>5000</v>
      </c>
      <c r="M2002" s="2" t="s">
        <v>8221</v>
      </c>
    </row>
    <row r="2003" spans="12:13" ht="19">
      <c r="L2003" s="2">
        <v>55000</v>
      </c>
      <c r="M2003" s="2" t="s">
        <v>8219</v>
      </c>
    </row>
    <row r="2004" spans="12:13" ht="19">
      <c r="L2004" s="2">
        <v>50000</v>
      </c>
      <c r="M2004" s="2" t="s">
        <v>8219</v>
      </c>
    </row>
    <row r="2005" spans="12:13" ht="19">
      <c r="L2005" s="2">
        <v>500</v>
      </c>
      <c r="M2005" s="2" t="s">
        <v>8219</v>
      </c>
    </row>
    <row r="2006" spans="12:13" ht="19">
      <c r="L2006" s="2">
        <v>50000</v>
      </c>
      <c r="M2006" s="2" t="s">
        <v>8219</v>
      </c>
    </row>
    <row r="2007" spans="12:13" ht="19">
      <c r="L2007" s="2">
        <v>30000</v>
      </c>
      <c r="M2007" s="2" t="s">
        <v>8219</v>
      </c>
    </row>
    <row r="2008" spans="12:13" ht="19">
      <c r="L2008" s="2">
        <v>50000</v>
      </c>
      <c r="M2008" s="2" t="s">
        <v>8219</v>
      </c>
    </row>
    <row r="2009" spans="12:13" ht="19">
      <c r="L2009" s="2">
        <v>10000</v>
      </c>
      <c r="M2009" s="2" t="s">
        <v>8219</v>
      </c>
    </row>
    <row r="2010" spans="12:13" ht="19">
      <c r="L2010" s="2">
        <v>1570.79</v>
      </c>
      <c r="M2010" s="2" t="s">
        <v>8219</v>
      </c>
    </row>
    <row r="2011" spans="12:13" ht="19">
      <c r="L2011" s="2">
        <v>50000</v>
      </c>
      <c r="M2011" s="2" t="s">
        <v>8219</v>
      </c>
    </row>
    <row r="2012" spans="12:13" ht="19">
      <c r="L2012" s="2">
        <v>30000</v>
      </c>
      <c r="M2012" s="2" t="s">
        <v>8219</v>
      </c>
    </row>
    <row r="2013" spans="12:13" ht="19">
      <c r="L2013" s="2">
        <v>50000</v>
      </c>
      <c r="M2013" s="2" t="s">
        <v>8219</v>
      </c>
    </row>
    <row r="2014" spans="12:13" ht="19">
      <c r="L2014" s="2">
        <v>5000</v>
      </c>
      <c r="M2014" s="2" t="s">
        <v>8219</v>
      </c>
    </row>
    <row r="2015" spans="12:13" ht="19">
      <c r="L2015" s="2">
        <v>160000</v>
      </c>
      <c r="M2015" s="2" t="s">
        <v>8219</v>
      </c>
    </row>
    <row r="2016" spans="12:13" ht="19">
      <c r="L2016" s="2">
        <v>30000</v>
      </c>
      <c r="M2016" s="2" t="s">
        <v>8219</v>
      </c>
    </row>
    <row r="2017" spans="12:13" ht="19">
      <c r="L2017" s="2">
        <v>7200</v>
      </c>
      <c r="M2017" s="2" t="s">
        <v>8219</v>
      </c>
    </row>
    <row r="2018" spans="12:13" ht="19">
      <c r="L2018" s="2">
        <v>10000</v>
      </c>
      <c r="M2018" s="2" t="s">
        <v>8219</v>
      </c>
    </row>
    <row r="2019" spans="12:13" ht="19">
      <c r="L2019" s="2">
        <v>25000</v>
      </c>
      <c r="M2019" s="2" t="s">
        <v>8219</v>
      </c>
    </row>
    <row r="2020" spans="12:13" ht="19">
      <c r="L2020" s="2">
        <v>65000</v>
      </c>
      <c r="M2020" s="2" t="s">
        <v>8219</v>
      </c>
    </row>
    <row r="2021" spans="12:13" ht="19">
      <c r="L2021" s="2">
        <v>40000</v>
      </c>
      <c r="M2021" s="2" t="s">
        <v>8219</v>
      </c>
    </row>
    <row r="2022" spans="12:13" ht="19">
      <c r="L2022" s="2">
        <v>1500</v>
      </c>
      <c r="M2022" s="2" t="s">
        <v>8219</v>
      </c>
    </row>
    <row r="2023" spans="12:13" ht="19">
      <c r="L2023" s="2">
        <v>5000</v>
      </c>
      <c r="M2023" s="2" t="s">
        <v>8219</v>
      </c>
    </row>
    <row r="2024" spans="12:13" ht="19">
      <c r="L2024" s="2">
        <v>100000</v>
      </c>
      <c r="M2024" s="2" t="s">
        <v>8219</v>
      </c>
    </row>
    <row r="2025" spans="12:13" ht="19">
      <c r="L2025" s="2">
        <v>100000</v>
      </c>
      <c r="M2025" s="2" t="s">
        <v>8219</v>
      </c>
    </row>
    <row r="2026" spans="12:13" ht="19">
      <c r="L2026" s="2">
        <v>4000</v>
      </c>
      <c r="M2026" s="2" t="s">
        <v>8219</v>
      </c>
    </row>
    <row r="2027" spans="12:13" ht="19">
      <c r="L2027" s="2">
        <v>80000</v>
      </c>
      <c r="M2027" s="2" t="s">
        <v>8219</v>
      </c>
    </row>
    <row r="2028" spans="12:13" ht="19">
      <c r="L2028" s="2">
        <v>25000</v>
      </c>
      <c r="M2028" s="2" t="s">
        <v>8219</v>
      </c>
    </row>
    <row r="2029" spans="12:13" ht="19">
      <c r="L2029" s="2">
        <v>100000</v>
      </c>
      <c r="M2029" s="2" t="s">
        <v>8219</v>
      </c>
    </row>
    <row r="2030" spans="12:13" ht="19">
      <c r="L2030" s="2">
        <v>3000</v>
      </c>
      <c r="M2030" s="2" t="s">
        <v>8219</v>
      </c>
    </row>
    <row r="2031" spans="12:13" ht="19">
      <c r="L2031" s="2">
        <v>2500</v>
      </c>
      <c r="M2031" s="2" t="s">
        <v>8219</v>
      </c>
    </row>
    <row r="2032" spans="12:13" ht="19">
      <c r="L2032" s="2">
        <v>32768</v>
      </c>
      <c r="M2032" s="2" t="s">
        <v>8219</v>
      </c>
    </row>
    <row r="2033" spans="12:13" ht="19">
      <c r="L2033" s="2">
        <v>50000</v>
      </c>
      <c r="M2033" s="2" t="s">
        <v>8219</v>
      </c>
    </row>
    <row r="2034" spans="12:13" ht="19">
      <c r="L2034" s="2">
        <v>25000</v>
      </c>
      <c r="M2034" s="2" t="s">
        <v>8219</v>
      </c>
    </row>
    <row r="2035" spans="12:13" ht="19">
      <c r="L2035" s="2">
        <v>25000</v>
      </c>
      <c r="M2035" s="2" t="s">
        <v>8219</v>
      </c>
    </row>
    <row r="2036" spans="12:13" ht="19">
      <c r="L2036" s="2">
        <v>78000</v>
      </c>
      <c r="M2036" s="2" t="s">
        <v>8219</v>
      </c>
    </row>
    <row r="2037" spans="12:13" ht="19">
      <c r="L2037" s="2">
        <v>80000</v>
      </c>
      <c r="M2037" s="2" t="s">
        <v>8219</v>
      </c>
    </row>
    <row r="2038" spans="12:13" ht="19">
      <c r="L2038" s="2">
        <v>30000</v>
      </c>
      <c r="M2038" s="2" t="s">
        <v>8219</v>
      </c>
    </row>
    <row r="2039" spans="12:13" ht="19">
      <c r="L2039" s="2">
        <v>10000</v>
      </c>
      <c r="M2039" s="2" t="s">
        <v>8219</v>
      </c>
    </row>
    <row r="2040" spans="12:13" ht="19">
      <c r="L2040" s="2">
        <v>8000</v>
      </c>
      <c r="M2040" s="2" t="s">
        <v>8219</v>
      </c>
    </row>
    <row r="2041" spans="12:13" ht="19">
      <c r="L2041" s="2">
        <v>125000</v>
      </c>
      <c r="M2041" s="2" t="s">
        <v>8219</v>
      </c>
    </row>
    <row r="2042" spans="12:13" ht="19">
      <c r="L2042" s="2">
        <v>3000</v>
      </c>
      <c r="M2042" s="2" t="s">
        <v>8219</v>
      </c>
    </row>
    <row r="2043" spans="12:13" ht="19">
      <c r="L2043" s="2">
        <v>9500</v>
      </c>
      <c r="M2043" s="2" t="s">
        <v>8219</v>
      </c>
    </row>
    <row r="2044" spans="12:13" ht="19">
      <c r="L2044" s="2">
        <v>10000</v>
      </c>
      <c r="M2044" s="2" t="s">
        <v>8219</v>
      </c>
    </row>
    <row r="2045" spans="12:13" ht="19">
      <c r="L2045" s="2">
        <v>1385</v>
      </c>
      <c r="M2045" s="2" t="s">
        <v>8219</v>
      </c>
    </row>
    <row r="2046" spans="12:13" ht="19">
      <c r="L2046" s="2">
        <v>15000</v>
      </c>
      <c r="M2046" s="2" t="s">
        <v>8219</v>
      </c>
    </row>
    <row r="2047" spans="12:13" ht="19">
      <c r="L2047" s="2">
        <v>4900</v>
      </c>
      <c r="M2047" s="2" t="s">
        <v>8219</v>
      </c>
    </row>
    <row r="2048" spans="12:13" ht="19">
      <c r="L2048" s="2">
        <v>10000</v>
      </c>
      <c r="M2048" s="2" t="s">
        <v>8219</v>
      </c>
    </row>
    <row r="2049" spans="12:13" ht="19">
      <c r="L2049" s="2">
        <v>98000</v>
      </c>
      <c r="M2049" s="2" t="s">
        <v>8219</v>
      </c>
    </row>
    <row r="2050" spans="12:13" ht="19">
      <c r="L2050" s="2">
        <v>85000</v>
      </c>
      <c r="M2050" s="2" t="s">
        <v>8219</v>
      </c>
    </row>
    <row r="2051" spans="12:13" ht="19">
      <c r="L2051" s="2">
        <v>50000</v>
      </c>
      <c r="M2051" s="2" t="s">
        <v>8219</v>
      </c>
    </row>
    <row r="2052" spans="12:13" ht="19">
      <c r="L2052" s="2">
        <v>10000</v>
      </c>
      <c r="M2052" s="2" t="s">
        <v>8219</v>
      </c>
    </row>
    <row r="2053" spans="12:13" ht="19">
      <c r="L2053" s="2">
        <v>8000</v>
      </c>
      <c r="M2053" s="2" t="s">
        <v>8219</v>
      </c>
    </row>
    <row r="2054" spans="12:13" ht="19">
      <c r="L2054" s="2">
        <v>50000</v>
      </c>
      <c r="M2054" s="2" t="s">
        <v>8219</v>
      </c>
    </row>
    <row r="2055" spans="12:13" ht="19">
      <c r="L2055" s="2">
        <v>5000</v>
      </c>
      <c r="M2055" s="2" t="s">
        <v>8219</v>
      </c>
    </row>
    <row r="2056" spans="12:13" ht="19">
      <c r="L2056" s="2">
        <v>35000</v>
      </c>
      <c r="M2056" s="2" t="s">
        <v>8219</v>
      </c>
    </row>
    <row r="2057" spans="12:13" ht="19">
      <c r="L2057" s="2">
        <v>6000</v>
      </c>
      <c r="M2057" s="2" t="s">
        <v>8219</v>
      </c>
    </row>
    <row r="2058" spans="12:13" ht="19">
      <c r="L2058" s="2">
        <v>50000</v>
      </c>
      <c r="M2058" s="2" t="s">
        <v>8219</v>
      </c>
    </row>
    <row r="2059" spans="12:13" ht="19">
      <c r="L2059" s="2">
        <v>15000</v>
      </c>
      <c r="M2059" s="2" t="s">
        <v>8219</v>
      </c>
    </row>
    <row r="2060" spans="12:13" ht="19">
      <c r="L2060" s="2">
        <v>2560</v>
      </c>
      <c r="M2060" s="2" t="s">
        <v>8219</v>
      </c>
    </row>
    <row r="2061" spans="12:13" ht="19">
      <c r="L2061" s="2">
        <v>30000</v>
      </c>
      <c r="M2061" s="2" t="s">
        <v>8219</v>
      </c>
    </row>
    <row r="2062" spans="12:13" ht="19">
      <c r="L2062" s="2">
        <v>25000</v>
      </c>
      <c r="M2062" s="2" t="s">
        <v>8219</v>
      </c>
    </row>
    <row r="2063" spans="12:13" ht="19">
      <c r="L2063" s="2">
        <v>5000</v>
      </c>
      <c r="M2063" s="2" t="s">
        <v>8219</v>
      </c>
    </row>
    <row r="2064" spans="12:13" ht="19">
      <c r="L2064" s="2">
        <v>100000</v>
      </c>
      <c r="M2064" s="2" t="s">
        <v>8219</v>
      </c>
    </row>
    <row r="2065" spans="12:13" ht="19">
      <c r="L2065" s="2">
        <v>4000</v>
      </c>
      <c r="M2065" s="2" t="s">
        <v>8219</v>
      </c>
    </row>
    <row r="2066" spans="12:13" ht="19">
      <c r="L2066" s="2">
        <v>261962</v>
      </c>
      <c r="M2066" s="2" t="s">
        <v>8219</v>
      </c>
    </row>
    <row r="2067" spans="12:13" ht="19">
      <c r="L2067" s="2">
        <v>40000</v>
      </c>
      <c r="M2067" s="2" t="s">
        <v>8219</v>
      </c>
    </row>
    <row r="2068" spans="12:13" ht="19">
      <c r="L2068" s="2">
        <v>2000</v>
      </c>
      <c r="M2068" s="2" t="s">
        <v>8219</v>
      </c>
    </row>
    <row r="2069" spans="12:13" ht="19">
      <c r="L2069" s="2">
        <v>495</v>
      </c>
      <c r="M2069" s="2" t="s">
        <v>8219</v>
      </c>
    </row>
    <row r="2070" spans="12:13" ht="19">
      <c r="L2070" s="2">
        <v>25000</v>
      </c>
      <c r="M2070" s="2" t="s">
        <v>8219</v>
      </c>
    </row>
    <row r="2071" spans="12:13" ht="19">
      <c r="L2071" s="2">
        <v>50000</v>
      </c>
      <c r="M2071" s="2" t="s">
        <v>8219</v>
      </c>
    </row>
    <row r="2072" spans="12:13" ht="19">
      <c r="L2072" s="2">
        <v>125000</v>
      </c>
      <c r="M2072" s="2" t="s">
        <v>8219</v>
      </c>
    </row>
    <row r="2073" spans="12:13" ht="19">
      <c r="L2073" s="2">
        <v>20000</v>
      </c>
      <c r="M2073" s="2" t="s">
        <v>8219</v>
      </c>
    </row>
    <row r="2074" spans="12:13" ht="19">
      <c r="L2074" s="2">
        <v>71500</v>
      </c>
      <c r="M2074" s="2" t="s">
        <v>8219</v>
      </c>
    </row>
    <row r="2075" spans="12:13" ht="19">
      <c r="L2075" s="2">
        <v>100000</v>
      </c>
      <c r="M2075" s="2" t="s">
        <v>8219</v>
      </c>
    </row>
    <row r="2076" spans="12:13" ht="19">
      <c r="L2076" s="2">
        <v>600</v>
      </c>
      <c r="M2076" s="2" t="s">
        <v>8219</v>
      </c>
    </row>
    <row r="2077" spans="12:13" ht="19">
      <c r="L2077" s="2">
        <v>9999</v>
      </c>
      <c r="M2077" s="2" t="s">
        <v>8219</v>
      </c>
    </row>
    <row r="2078" spans="12:13" ht="19">
      <c r="L2078" s="2">
        <v>179000</v>
      </c>
      <c r="M2078" s="2" t="s">
        <v>8219</v>
      </c>
    </row>
    <row r="2079" spans="12:13" ht="19">
      <c r="L2079" s="2">
        <v>50000</v>
      </c>
      <c r="M2079" s="2" t="s">
        <v>8219</v>
      </c>
    </row>
    <row r="2080" spans="12:13" ht="19">
      <c r="L2080" s="2">
        <v>20000</v>
      </c>
      <c r="M2080" s="2" t="s">
        <v>8219</v>
      </c>
    </row>
    <row r="2081" spans="12:13" ht="19">
      <c r="L2081" s="2">
        <v>10000</v>
      </c>
      <c r="M2081" s="2" t="s">
        <v>8219</v>
      </c>
    </row>
    <row r="2082" spans="12:13" ht="19">
      <c r="L2082" s="2">
        <v>1000</v>
      </c>
      <c r="M2082" s="2" t="s">
        <v>8219</v>
      </c>
    </row>
    <row r="2083" spans="12:13" ht="19">
      <c r="L2083" s="2">
        <v>3500</v>
      </c>
      <c r="M2083" s="2" t="s">
        <v>8219</v>
      </c>
    </row>
    <row r="2084" spans="12:13" ht="19">
      <c r="L2084" s="2">
        <v>1500</v>
      </c>
      <c r="M2084" s="2" t="s">
        <v>8219</v>
      </c>
    </row>
    <row r="2085" spans="12:13" ht="19">
      <c r="L2085" s="2">
        <v>750</v>
      </c>
      <c r="M2085" s="2" t="s">
        <v>8219</v>
      </c>
    </row>
    <row r="2086" spans="12:13" ht="19">
      <c r="L2086" s="2">
        <v>3000</v>
      </c>
      <c r="M2086" s="2" t="s">
        <v>8219</v>
      </c>
    </row>
    <row r="2087" spans="12:13" ht="19">
      <c r="L2087" s="2">
        <v>6000</v>
      </c>
      <c r="M2087" s="2" t="s">
        <v>8219</v>
      </c>
    </row>
    <row r="2088" spans="12:13" ht="19">
      <c r="L2088" s="2">
        <v>4000</v>
      </c>
      <c r="M2088" s="2" t="s">
        <v>8219</v>
      </c>
    </row>
    <row r="2089" spans="12:13" ht="19">
      <c r="L2089" s="2">
        <v>1500</v>
      </c>
      <c r="M2089" s="2" t="s">
        <v>8219</v>
      </c>
    </row>
    <row r="2090" spans="12:13" ht="19">
      <c r="L2090" s="2">
        <v>3000</v>
      </c>
      <c r="M2090" s="2" t="s">
        <v>8219</v>
      </c>
    </row>
    <row r="2091" spans="12:13" ht="19">
      <c r="L2091" s="2">
        <v>2500</v>
      </c>
      <c r="M2091" s="2" t="s">
        <v>8219</v>
      </c>
    </row>
    <row r="2092" spans="12:13" ht="19">
      <c r="L2092" s="2">
        <v>8000</v>
      </c>
      <c r="M2092" s="2" t="s">
        <v>8219</v>
      </c>
    </row>
    <row r="2093" spans="12:13" ht="19">
      <c r="L2093" s="2">
        <v>18000</v>
      </c>
      <c r="M2093" s="2" t="s">
        <v>8219</v>
      </c>
    </row>
    <row r="2094" spans="12:13" ht="19">
      <c r="L2094" s="2">
        <v>6000</v>
      </c>
      <c r="M2094" s="2" t="s">
        <v>8219</v>
      </c>
    </row>
    <row r="2095" spans="12:13" ht="19">
      <c r="L2095" s="2">
        <v>1500</v>
      </c>
      <c r="M2095" s="2" t="s">
        <v>8219</v>
      </c>
    </row>
    <row r="2096" spans="12:13" ht="19">
      <c r="L2096" s="2">
        <v>3500</v>
      </c>
      <c r="M2096" s="2" t="s">
        <v>8219</v>
      </c>
    </row>
    <row r="2097" spans="12:13" ht="19">
      <c r="L2097" s="2">
        <v>2500</v>
      </c>
      <c r="M2097" s="2" t="s">
        <v>8219</v>
      </c>
    </row>
    <row r="2098" spans="12:13" ht="19">
      <c r="L2098" s="2">
        <v>600</v>
      </c>
      <c r="M2098" s="2" t="s">
        <v>8219</v>
      </c>
    </row>
    <row r="2099" spans="12:13" ht="19">
      <c r="L2099" s="2">
        <v>3000</v>
      </c>
      <c r="M2099" s="2" t="s">
        <v>8219</v>
      </c>
    </row>
    <row r="2100" spans="12:13" ht="19">
      <c r="L2100" s="2">
        <v>6000</v>
      </c>
      <c r="M2100" s="2" t="s">
        <v>8219</v>
      </c>
    </row>
    <row r="2101" spans="12:13" ht="19">
      <c r="L2101" s="2">
        <v>3000</v>
      </c>
      <c r="M2101" s="2" t="s">
        <v>8219</v>
      </c>
    </row>
    <row r="2102" spans="12:13" ht="19">
      <c r="L2102" s="2">
        <v>600</v>
      </c>
      <c r="M2102" s="2" t="s">
        <v>8219</v>
      </c>
    </row>
    <row r="2103" spans="12:13" ht="19">
      <c r="L2103" s="2">
        <v>2000</v>
      </c>
      <c r="M2103" s="2" t="s">
        <v>8219</v>
      </c>
    </row>
    <row r="2104" spans="12:13" ht="19">
      <c r="L2104" s="2">
        <v>1000</v>
      </c>
      <c r="M2104" s="2" t="s">
        <v>8219</v>
      </c>
    </row>
    <row r="2105" spans="12:13" ht="19">
      <c r="L2105" s="2">
        <v>7777</v>
      </c>
      <c r="M2105" s="2" t="s">
        <v>8219</v>
      </c>
    </row>
    <row r="2106" spans="12:13" ht="19">
      <c r="L2106" s="2">
        <v>800</v>
      </c>
      <c r="M2106" s="2" t="s">
        <v>8219</v>
      </c>
    </row>
    <row r="2107" spans="12:13" ht="19">
      <c r="L2107" s="2">
        <v>2000</v>
      </c>
      <c r="M2107" s="2" t="s">
        <v>8219</v>
      </c>
    </row>
    <row r="2108" spans="12:13" ht="19">
      <c r="L2108" s="2">
        <v>2200</v>
      </c>
      <c r="M2108" s="2" t="s">
        <v>8219</v>
      </c>
    </row>
    <row r="2109" spans="12:13" ht="19">
      <c r="L2109" s="2">
        <v>2000</v>
      </c>
      <c r="M2109" s="2" t="s">
        <v>8219</v>
      </c>
    </row>
    <row r="2110" spans="12:13" ht="19">
      <c r="L2110" s="2">
        <v>16000</v>
      </c>
      <c r="M2110" s="2" t="s">
        <v>8219</v>
      </c>
    </row>
    <row r="2111" spans="12:13" ht="19">
      <c r="L2111" s="2">
        <v>4000</v>
      </c>
      <c r="M2111" s="2" t="s">
        <v>8219</v>
      </c>
    </row>
    <row r="2112" spans="12:13" ht="19">
      <c r="L2112" s="2">
        <v>2000</v>
      </c>
      <c r="M2112" s="2" t="s">
        <v>8219</v>
      </c>
    </row>
    <row r="2113" spans="12:13" ht="19">
      <c r="L2113" s="2">
        <v>2000</v>
      </c>
      <c r="M2113" s="2" t="s">
        <v>8219</v>
      </c>
    </row>
    <row r="2114" spans="12:13" ht="19">
      <c r="L2114" s="2">
        <v>300</v>
      </c>
      <c r="M2114" s="2" t="s">
        <v>8219</v>
      </c>
    </row>
    <row r="2115" spans="12:13" ht="19">
      <c r="L2115" s="2">
        <v>7000</v>
      </c>
      <c r="M2115" s="2" t="s">
        <v>8219</v>
      </c>
    </row>
    <row r="2116" spans="12:13" ht="19">
      <c r="L2116" s="2">
        <v>5000</v>
      </c>
      <c r="M2116" s="2" t="s">
        <v>8219</v>
      </c>
    </row>
    <row r="2117" spans="12:13" ht="19">
      <c r="L2117" s="2">
        <v>1500</v>
      </c>
      <c r="M2117" s="2" t="s">
        <v>8219</v>
      </c>
    </row>
    <row r="2118" spans="12:13" ht="19">
      <c r="L2118" s="2">
        <v>48000</v>
      </c>
      <c r="M2118" s="2" t="s">
        <v>8219</v>
      </c>
    </row>
    <row r="2119" spans="12:13" ht="19">
      <c r="L2119" s="2">
        <v>1200</v>
      </c>
      <c r="M2119" s="2" t="s">
        <v>8219</v>
      </c>
    </row>
    <row r="2120" spans="12:13" ht="19">
      <c r="L2120" s="2">
        <v>1000</v>
      </c>
      <c r="M2120" s="2" t="s">
        <v>8219</v>
      </c>
    </row>
    <row r="2121" spans="12:13" ht="19">
      <c r="L2121" s="2">
        <v>2000</v>
      </c>
      <c r="M2121" s="2" t="s">
        <v>8219</v>
      </c>
    </row>
    <row r="2122" spans="12:13" ht="19">
      <c r="L2122" s="2">
        <v>8000</v>
      </c>
      <c r="M2122" s="2" t="s">
        <v>8219</v>
      </c>
    </row>
    <row r="2123" spans="12:13" ht="19">
      <c r="L2123" s="2">
        <v>50000</v>
      </c>
      <c r="M2123" s="2" t="s">
        <v>8221</v>
      </c>
    </row>
    <row r="2124" spans="12:13" ht="19">
      <c r="L2124" s="2">
        <v>80000</v>
      </c>
      <c r="M2124" s="2" t="s">
        <v>8221</v>
      </c>
    </row>
    <row r="2125" spans="12:13" ht="19">
      <c r="L2125" s="2">
        <v>500</v>
      </c>
      <c r="M2125" s="2" t="s">
        <v>8221</v>
      </c>
    </row>
    <row r="2126" spans="12:13" ht="19">
      <c r="L2126" s="2">
        <v>1100</v>
      </c>
      <c r="M2126" s="2" t="s">
        <v>8221</v>
      </c>
    </row>
    <row r="2127" spans="12:13" ht="19">
      <c r="L2127" s="2">
        <v>60000</v>
      </c>
      <c r="M2127" s="2" t="s">
        <v>8221</v>
      </c>
    </row>
    <row r="2128" spans="12:13" ht="19">
      <c r="L2128" s="2">
        <v>20000</v>
      </c>
      <c r="M2128" s="2" t="s">
        <v>8221</v>
      </c>
    </row>
    <row r="2129" spans="12:13" ht="19">
      <c r="L2129" s="2">
        <v>28000</v>
      </c>
      <c r="M2129" s="2" t="s">
        <v>8221</v>
      </c>
    </row>
    <row r="2130" spans="12:13" ht="19">
      <c r="L2130" s="2">
        <v>15000</v>
      </c>
      <c r="M2130" s="2" t="s">
        <v>8221</v>
      </c>
    </row>
    <row r="2131" spans="12:13" ht="19">
      <c r="L2131" s="2">
        <v>2000</v>
      </c>
      <c r="M2131" s="2" t="s">
        <v>8221</v>
      </c>
    </row>
    <row r="2132" spans="12:13" ht="19">
      <c r="L2132" s="2">
        <v>42000</v>
      </c>
      <c r="M2132" s="2" t="s">
        <v>8221</v>
      </c>
    </row>
    <row r="2133" spans="12:13" ht="19">
      <c r="L2133" s="2">
        <v>500</v>
      </c>
      <c r="M2133" s="2" t="s">
        <v>8221</v>
      </c>
    </row>
    <row r="2134" spans="12:13" ht="19">
      <c r="L2134" s="2">
        <v>100000</v>
      </c>
      <c r="M2134" s="2" t="s">
        <v>8221</v>
      </c>
    </row>
    <row r="2135" spans="12:13" ht="19">
      <c r="L2135" s="2">
        <v>1000</v>
      </c>
      <c r="M2135" s="2" t="s">
        <v>8221</v>
      </c>
    </row>
    <row r="2136" spans="12:13" ht="19">
      <c r="L2136" s="2">
        <v>6000</v>
      </c>
      <c r="M2136" s="2" t="s">
        <v>8221</v>
      </c>
    </row>
    <row r="2137" spans="12:13" ht="19">
      <c r="L2137" s="2">
        <v>5000</v>
      </c>
      <c r="M2137" s="2" t="s">
        <v>8221</v>
      </c>
    </row>
    <row r="2138" spans="12:13" ht="19">
      <c r="L2138" s="2">
        <v>80000</v>
      </c>
      <c r="M2138" s="2" t="s">
        <v>8221</v>
      </c>
    </row>
    <row r="2139" spans="12:13" ht="19">
      <c r="L2139" s="2">
        <v>50000</v>
      </c>
      <c r="M2139" s="2" t="s">
        <v>8221</v>
      </c>
    </row>
    <row r="2140" spans="12:13" ht="19">
      <c r="L2140" s="2">
        <v>1000</v>
      </c>
      <c r="M2140" s="2" t="s">
        <v>8221</v>
      </c>
    </row>
    <row r="2141" spans="12:13" ht="19">
      <c r="L2141" s="2">
        <v>30000</v>
      </c>
      <c r="M2141" s="2" t="s">
        <v>8221</v>
      </c>
    </row>
    <row r="2142" spans="12:13" ht="19">
      <c r="L2142" s="2">
        <v>500000</v>
      </c>
      <c r="M2142" s="2" t="s">
        <v>8221</v>
      </c>
    </row>
    <row r="2143" spans="12:13" ht="19">
      <c r="L2143" s="2">
        <v>15000</v>
      </c>
      <c r="M2143" s="2" t="s">
        <v>8221</v>
      </c>
    </row>
    <row r="2144" spans="12:13" ht="19">
      <c r="L2144" s="2">
        <v>10500</v>
      </c>
      <c r="M2144" s="2" t="s">
        <v>8221</v>
      </c>
    </row>
    <row r="2145" spans="12:13" ht="19">
      <c r="L2145" s="2">
        <v>2000</v>
      </c>
      <c r="M2145" s="2" t="s">
        <v>8221</v>
      </c>
    </row>
    <row r="2146" spans="12:13" ht="19">
      <c r="L2146" s="2">
        <v>35500</v>
      </c>
      <c r="M2146" s="2" t="s">
        <v>8221</v>
      </c>
    </row>
    <row r="2147" spans="12:13" ht="19">
      <c r="L2147" s="2">
        <v>15000</v>
      </c>
      <c r="M2147" s="2" t="s">
        <v>8221</v>
      </c>
    </row>
    <row r="2148" spans="12:13" ht="19">
      <c r="L2148" s="2">
        <v>5000</v>
      </c>
      <c r="M2148" s="2" t="s">
        <v>8221</v>
      </c>
    </row>
    <row r="2149" spans="12:13" ht="19">
      <c r="L2149" s="2">
        <v>390000</v>
      </c>
      <c r="M2149" s="2" t="s">
        <v>8221</v>
      </c>
    </row>
    <row r="2150" spans="12:13" ht="19">
      <c r="L2150" s="2">
        <v>100</v>
      </c>
      <c r="M2150" s="2" t="s">
        <v>8221</v>
      </c>
    </row>
    <row r="2151" spans="12:13" ht="19">
      <c r="L2151" s="2">
        <v>2000</v>
      </c>
      <c r="M2151" s="2" t="s">
        <v>8221</v>
      </c>
    </row>
    <row r="2152" spans="12:13" ht="19">
      <c r="L2152" s="2">
        <v>50000</v>
      </c>
      <c r="M2152" s="2" t="s">
        <v>8221</v>
      </c>
    </row>
    <row r="2153" spans="12:13" ht="19">
      <c r="L2153" s="2">
        <v>45000</v>
      </c>
      <c r="M2153" s="2" t="s">
        <v>8221</v>
      </c>
    </row>
    <row r="2154" spans="12:13" ht="19">
      <c r="L2154" s="2">
        <v>30000</v>
      </c>
      <c r="M2154" s="2" t="s">
        <v>8221</v>
      </c>
    </row>
    <row r="2155" spans="12:13" ht="19">
      <c r="L2155" s="2">
        <v>372625</v>
      </c>
      <c r="M2155" s="2" t="s">
        <v>8221</v>
      </c>
    </row>
    <row r="2156" spans="12:13" ht="19">
      <c r="L2156" s="2">
        <v>250</v>
      </c>
      <c r="M2156" s="2" t="s">
        <v>8221</v>
      </c>
    </row>
    <row r="2157" spans="12:13" ht="19">
      <c r="L2157" s="2">
        <v>5000</v>
      </c>
      <c r="M2157" s="2" t="s">
        <v>8221</v>
      </c>
    </row>
    <row r="2158" spans="12:13" ht="19">
      <c r="L2158" s="2">
        <v>56000</v>
      </c>
      <c r="M2158" s="2" t="s">
        <v>8221</v>
      </c>
    </row>
    <row r="2159" spans="12:13" ht="19">
      <c r="L2159" s="2">
        <v>75000</v>
      </c>
      <c r="M2159" s="2" t="s">
        <v>8221</v>
      </c>
    </row>
    <row r="2160" spans="12:13" ht="19">
      <c r="L2160" s="2">
        <v>300000</v>
      </c>
      <c r="M2160" s="2" t="s">
        <v>8221</v>
      </c>
    </row>
    <row r="2161" spans="12:13" ht="19">
      <c r="L2161" s="2">
        <v>3600</v>
      </c>
      <c r="M2161" s="2" t="s">
        <v>8221</v>
      </c>
    </row>
    <row r="2162" spans="12:13" ht="19">
      <c r="L2162" s="2">
        <v>10000</v>
      </c>
      <c r="M2162" s="2" t="s">
        <v>8221</v>
      </c>
    </row>
    <row r="2163" spans="12:13" ht="19">
      <c r="L2163" s="2">
        <v>400</v>
      </c>
      <c r="M2163" s="2" t="s">
        <v>8219</v>
      </c>
    </row>
    <row r="2164" spans="12:13" ht="19">
      <c r="L2164" s="2">
        <v>4500</v>
      </c>
      <c r="M2164" s="2" t="s">
        <v>8219</v>
      </c>
    </row>
    <row r="2165" spans="12:13" ht="19">
      <c r="L2165" s="2">
        <v>2500</v>
      </c>
      <c r="M2165" s="2" t="s">
        <v>8219</v>
      </c>
    </row>
    <row r="2166" spans="12:13" ht="19">
      <c r="L2166" s="2">
        <v>5500</v>
      </c>
      <c r="M2166" s="2" t="s">
        <v>8219</v>
      </c>
    </row>
    <row r="2167" spans="12:13" ht="19">
      <c r="L2167" s="2">
        <v>2500</v>
      </c>
      <c r="M2167" s="2" t="s">
        <v>8219</v>
      </c>
    </row>
    <row r="2168" spans="12:13" ht="19">
      <c r="L2168" s="2">
        <v>2000</v>
      </c>
      <c r="M2168" s="2" t="s">
        <v>8219</v>
      </c>
    </row>
    <row r="2169" spans="12:13" ht="19">
      <c r="L2169" s="2">
        <v>150</v>
      </c>
      <c r="M2169" s="2" t="s">
        <v>8219</v>
      </c>
    </row>
    <row r="2170" spans="12:13" ht="19">
      <c r="L2170" s="2">
        <v>18000</v>
      </c>
      <c r="M2170" s="2" t="s">
        <v>8219</v>
      </c>
    </row>
    <row r="2171" spans="12:13" ht="19">
      <c r="L2171" s="2">
        <v>153</v>
      </c>
      <c r="M2171" s="2" t="s">
        <v>8219</v>
      </c>
    </row>
    <row r="2172" spans="12:13" ht="19">
      <c r="L2172" s="2">
        <v>350</v>
      </c>
      <c r="M2172" s="2" t="s">
        <v>8219</v>
      </c>
    </row>
    <row r="2173" spans="12:13" ht="19">
      <c r="L2173" s="2">
        <v>4000</v>
      </c>
      <c r="M2173" s="2" t="s">
        <v>8219</v>
      </c>
    </row>
    <row r="2174" spans="12:13" ht="19">
      <c r="L2174" s="2">
        <v>1000</v>
      </c>
      <c r="M2174" s="2" t="s">
        <v>8219</v>
      </c>
    </row>
    <row r="2175" spans="12:13" ht="19">
      <c r="L2175" s="2">
        <v>4200</v>
      </c>
      <c r="M2175" s="2" t="s">
        <v>8219</v>
      </c>
    </row>
    <row r="2176" spans="12:13" ht="19">
      <c r="L2176" s="2">
        <v>4000</v>
      </c>
      <c r="M2176" s="2" t="s">
        <v>8219</v>
      </c>
    </row>
    <row r="2177" spans="12:13" ht="19">
      <c r="L2177" s="2">
        <v>700</v>
      </c>
      <c r="M2177" s="2" t="s">
        <v>8219</v>
      </c>
    </row>
    <row r="2178" spans="12:13" ht="19">
      <c r="L2178" s="2">
        <v>5000</v>
      </c>
      <c r="M2178" s="2" t="s">
        <v>8219</v>
      </c>
    </row>
    <row r="2179" spans="12:13" ht="19">
      <c r="L2179" s="2">
        <v>2500</v>
      </c>
      <c r="M2179" s="2" t="s">
        <v>8219</v>
      </c>
    </row>
    <row r="2180" spans="12:13" ht="19">
      <c r="L2180" s="2">
        <v>25000</v>
      </c>
      <c r="M2180" s="2" t="s">
        <v>8219</v>
      </c>
    </row>
    <row r="2181" spans="12:13" ht="19">
      <c r="L2181" s="2">
        <v>1000</v>
      </c>
      <c r="M2181" s="2" t="s">
        <v>8219</v>
      </c>
    </row>
    <row r="2182" spans="12:13" ht="19">
      <c r="L2182" s="2">
        <v>5000</v>
      </c>
      <c r="M2182" s="2" t="s">
        <v>8219</v>
      </c>
    </row>
    <row r="2183" spans="12:13" ht="19">
      <c r="L2183" s="2">
        <v>2000</v>
      </c>
      <c r="M2183" s="2" t="s">
        <v>8219</v>
      </c>
    </row>
    <row r="2184" spans="12:13" ht="19">
      <c r="L2184" s="2">
        <v>3000</v>
      </c>
      <c r="M2184" s="2" t="s">
        <v>8219</v>
      </c>
    </row>
    <row r="2185" spans="12:13" ht="19">
      <c r="L2185" s="2">
        <v>1800</v>
      </c>
      <c r="M2185" s="2" t="s">
        <v>8219</v>
      </c>
    </row>
    <row r="2186" spans="12:13" ht="19">
      <c r="L2186" s="2">
        <v>10000</v>
      </c>
      <c r="M2186" s="2" t="s">
        <v>8219</v>
      </c>
    </row>
    <row r="2187" spans="12:13" ht="19">
      <c r="L2187" s="2">
        <v>5000</v>
      </c>
      <c r="M2187" s="2" t="s">
        <v>8219</v>
      </c>
    </row>
    <row r="2188" spans="12:13" ht="19">
      <c r="L2188" s="2">
        <v>20000</v>
      </c>
      <c r="M2188" s="2" t="s">
        <v>8219</v>
      </c>
    </row>
    <row r="2189" spans="12:13" ht="19">
      <c r="L2189" s="2">
        <v>20000</v>
      </c>
      <c r="M2189" s="2" t="s">
        <v>8219</v>
      </c>
    </row>
    <row r="2190" spans="12:13" ht="19">
      <c r="L2190" s="2">
        <v>5494</v>
      </c>
      <c r="M2190" s="2" t="s">
        <v>8219</v>
      </c>
    </row>
    <row r="2191" spans="12:13" ht="19">
      <c r="L2191" s="2">
        <v>1200</v>
      </c>
      <c r="M2191" s="2" t="s">
        <v>8219</v>
      </c>
    </row>
    <row r="2192" spans="12:13" ht="19">
      <c r="L2192" s="2">
        <v>19000</v>
      </c>
      <c r="M2192" s="2" t="s">
        <v>8219</v>
      </c>
    </row>
    <row r="2193" spans="12:13" ht="19">
      <c r="L2193" s="2">
        <v>750</v>
      </c>
      <c r="M2193" s="2" t="s">
        <v>8219</v>
      </c>
    </row>
    <row r="2194" spans="12:13" ht="19">
      <c r="L2194" s="2">
        <v>12000</v>
      </c>
      <c r="M2194" s="2" t="s">
        <v>8219</v>
      </c>
    </row>
    <row r="2195" spans="12:13" ht="19">
      <c r="L2195" s="2">
        <v>15000</v>
      </c>
      <c r="M2195" s="2" t="s">
        <v>8219</v>
      </c>
    </row>
    <row r="2196" spans="12:13" ht="19">
      <c r="L2196" s="2">
        <v>10000</v>
      </c>
      <c r="M2196" s="2" t="s">
        <v>8219</v>
      </c>
    </row>
    <row r="2197" spans="12:13" ht="19">
      <c r="L2197" s="2">
        <v>4600</v>
      </c>
      <c r="M2197" s="2" t="s">
        <v>8219</v>
      </c>
    </row>
    <row r="2198" spans="12:13" ht="19">
      <c r="L2198" s="2">
        <v>14000</v>
      </c>
      <c r="M2198" s="2" t="s">
        <v>8219</v>
      </c>
    </row>
    <row r="2199" spans="12:13" ht="19">
      <c r="L2199" s="2">
        <v>30000</v>
      </c>
      <c r="M2199" s="2" t="s">
        <v>8219</v>
      </c>
    </row>
    <row r="2200" spans="12:13" ht="19">
      <c r="L2200" s="2">
        <v>40000</v>
      </c>
      <c r="M2200" s="2" t="s">
        <v>8219</v>
      </c>
    </row>
    <row r="2201" spans="12:13" ht="19">
      <c r="L2201" s="2">
        <v>9000</v>
      </c>
      <c r="M2201" s="2" t="s">
        <v>8219</v>
      </c>
    </row>
    <row r="2202" spans="12:13" ht="19">
      <c r="L2202" s="2">
        <v>2000</v>
      </c>
      <c r="M2202" s="2" t="s">
        <v>8219</v>
      </c>
    </row>
    <row r="2203" spans="12:13" ht="19">
      <c r="L2203" s="2">
        <v>110</v>
      </c>
      <c r="M2203" s="2" t="s">
        <v>8219</v>
      </c>
    </row>
    <row r="2204" spans="12:13" ht="19">
      <c r="L2204" s="2">
        <v>4000</v>
      </c>
      <c r="M2204" s="2" t="s">
        <v>8219</v>
      </c>
    </row>
    <row r="2205" spans="12:13" ht="19">
      <c r="L2205" s="2">
        <v>2000</v>
      </c>
      <c r="M2205" s="2" t="s">
        <v>8219</v>
      </c>
    </row>
    <row r="2206" spans="12:13" ht="19">
      <c r="L2206" s="2">
        <v>1500</v>
      </c>
      <c r="M2206" s="2" t="s">
        <v>8219</v>
      </c>
    </row>
    <row r="2207" spans="12:13" ht="19">
      <c r="L2207" s="2">
        <v>750</v>
      </c>
      <c r="M2207" s="2" t="s">
        <v>8219</v>
      </c>
    </row>
    <row r="2208" spans="12:13" ht="19">
      <c r="L2208" s="2">
        <v>1100</v>
      </c>
      <c r="M2208" s="2" t="s">
        <v>8219</v>
      </c>
    </row>
    <row r="2209" spans="12:13" ht="19">
      <c r="L2209" s="2">
        <v>2000</v>
      </c>
      <c r="M2209" s="2" t="s">
        <v>8219</v>
      </c>
    </row>
    <row r="2210" spans="12:13" ht="19">
      <c r="L2210" s="2">
        <v>1000</v>
      </c>
      <c r="M2210" s="2" t="s">
        <v>8219</v>
      </c>
    </row>
    <row r="2211" spans="12:13" ht="19">
      <c r="L2211" s="2">
        <v>500</v>
      </c>
      <c r="M2211" s="2" t="s">
        <v>8219</v>
      </c>
    </row>
    <row r="2212" spans="12:13" ht="19">
      <c r="L2212" s="2">
        <v>4000</v>
      </c>
      <c r="M2212" s="2" t="s">
        <v>8219</v>
      </c>
    </row>
    <row r="2213" spans="12:13" ht="19">
      <c r="L2213" s="2">
        <v>2500</v>
      </c>
      <c r="M2213" s="2" t="s">
        <v>8219</v>
      </c>
    </row>
    <row r="2214" spans="12:13" ht="19">
      <c r="L2214" s="2">
        <v>6000</v>
      </c>
      <c r="M2214" s="2" t="s">
        <v>8219</v>
      </c>
    </row>
    <row r="2215" spans="12:13" ht="19">
      <c r="L2215" s="2">
        <v>5</v>
      </c>
      <c r="M2215" s="2" t="s">
        <v>8219</v>
      </c>
    </row>
    <row r="2216" spans="12:13" ht="19">
      <c r="L2216" s="2">
        <v>600</v>
      </c>
      <c r="M2216" s="2" t="s">
        <v>8219</v>
      </c>
    </row>
    <row r="2217" spans="12:13" ht="19">
      <c r="L2217" s="2">
        <v>550</v>
      </c>
      <c r="M2217" s="2" t="s">
        <v>8219</v>
      </c>
    </row>
    <row r="2218" spans="12:13" ht="19">
      <c r="L2218" s="2">
        <v>300</v>
      </c>
      <c r="M2218" s="2" t="s">
        <v>8219</v>
      </c>
    </row>
    <row r="2219" spans="12:13" ht="19">
      <c r="L2219" s="2">
        <v>420</v>
      </c>
      <c r="M2219" s="2" t="s">
        <v>8219</v>
      </c>
    </row>
    <row r="2220" spans="12:13" ht="19">
      <c r="L2220" s="2">
        <v>2000</v>
      </c>
      <c r="M2220" s="2" t="s">
        <v>8219</v>
      </c>
    </row>
    <row r="2221" spans="12:13" ht="19">
      <c r="L2221" s="2">
        <v>1000</v>
      </c>
      <c r="M2221" s="2" t="s">
        <v>8219</v>
      </c>
    </row>
    <row r="2222" spans="12:13" ht="19">
      <c r="L2222" s="2">
        <v>3500</v>
      </c>
      <c r="M2222" s="2" t="s">
        <v>8219</v>
      </c>
    </row>
    <row r="2223" spans="12:13" ht="19">
      <c r="L2223" s="2">
        <v>7500</v>
      </c>
      <c r="M2223" s="2" t="s">
        <v>8219</v>
      </c>
    </row>
    <row r="2224" spans="12:13" ht="19">
      <c r="L2224" s="2">
        <v>500</v>
      </c>
      <c r="M2224" s="2" t="s">
        <v>8219</v>
      </c>
    </row>
    <row r="2225" spans="12:13" ht="19">
      <c r="L2225" s="2">
        <v>19500</v>
      </c>
      <c r="M2225" s="2" t="s">
        <v>8219</v>
      </c>
    </row>
    <row r="2226" spans="12:13" ht="19">
      <c r="L2226" s="2">
        <v>10000</v>
      </c>
      <c r="M2226" s="2" t="s">
        <v>8219</v>
      </c>
    </row>
    <row r="2227" spans="12:13" ht="19">
      <c r="L2227" s="2">
        <v>21000</v>
      </c>
      <c r="M2227" s="2" t="s">
        <v>8219</v>
      </c>
    </row>
    <row r="2228" spans="12:13" ht="19">
      <c r="L2228" s="2">
        <v>18000</v>
      </c>
      <c r="M2228" s="2" t="s">
        <v>8219</v>
      </c>
    </row>
    <row r="2229" spans="12:13" ht="19">
      <c r="L2229" s="2">
        <v>13000</v>
      </c>
      <c r="M2229" s="2" t="s">
        <v>8219</v>
      </c>
    </row>
    <row r="2230" spans="12:13" ht="19">
      <c r="L2230" s="2">
        <v>1000</v>
      </c>
      <c r="M2230" s="2" t="s">
        <v>8219</v>
      </c>
    </row>
    <row r="2231" spans="12:13" ht="19">
      <c r="L2231" s="2">
        <v>8012</v>
      </c>
      <c r="M2231" s="2" t="s">
        <v>8219</v>
      </c>
    </row>
    <row r="2232" spans="12:13" ht="19">
      <c r="L2232" s="2">
        <v>8500</v>
      </c>
      <c r="M2232" s="2" t="s">
        <v>8219</v>
      </c>
    </row>
    <row r="2233" spans="12:13" ht="19">
      <c r="L2233" s="2">
        <v>2500</v>
      </c>
      <c r="M2233" s="2" t="s">
        <v>8219</v>
      </c>
    </row>
    <row r="2234" spans="12:13" ht="19">
      <c r="L2234" s="2">
        <v>5000</v>
      </c>
      <c r="M2234" s="2" t="s">
        <v>8219</v>
      </c>
    </row>
    <row r="2235" spans="12:13" ht="19">
      <c r="L2235" s="2">
        <v>2500</v>
      </c>
      <c r="M2235" s="2" t="s">
        <v>8219</v>
      </c>
    </row>
    <row r="2236" spans="12:13" ht="19">
      <c r="L2236" s="2">
        <v>100</v>
      </c>
      <c r="M2236" s="2" t="s">
        <v>8219</v>
      </c>
    </row>
    <row r="2237" spans="12:13" ht="19">
      <c r="L2237" s="2">
        <v>13000</v>
      </c>
      <c r="M2237" s="2" t="s">
        <v>8219</v>
      </c>
    </row>
    <row r="2238" spans="12:13" ht="19">
      <c r="L2238" s="2">
        <v>2800</v>
      </c>
      <c r="M2238" s="2" t="s">
        <v>8219</v>
      </c>
    </row>
    <row r="2239" spans="12:13" ht="19">
      <c r="L2239" s="2">
        <v>18000</v>
      </c>
      <c r="M2239" s="2" t="s">
        <v>8219</v>
      </c>
    </row>
    <row r="2240" spans="12:13" ht="19">
      <c r="L2240" s="2">
        <v>4000</v>
      </c>
      <c r="M2240" s="2" t="s">
        <v>8219</v>
      </c>
    </row>
    <row r="2241" spans="12:13" ht="19">
      <c r="L2241" s="2">
        <v>25000</v>
      </c>
      <c r="M2241" s="2" t="s">
        <v>8219</v>
      </c>
    </row>
    <row r="2242" spans="12:13" ht="19">
      <c r="L2242" s="2">
        <v>5000</v>
      </c>
      <c r="M2242" s="2" t="s">
        <v>8219</v>
      </c>
    </row>
    <row r="2243" spans="12:13" ht="19">
      <c r="L2243" s="2">
        <v>1000</v>
      </c>
      <c r="M2243" s="2" t="s">
        <v>8219</v>
      </c>
    </row>
    <row r="2244" spans="12:13" ht="19">
      <c r="L2244" s="2">
        <v>10000</v>
      </c>
      <c r="M2244" s="2" t="s">
        <v>8219</v>
      </c>
    </row>
    <row r="2245" spans="12:13" ht="19">
      <c r="L2245" s="2">
        <v>1</v>
      </c>
      <c r="M2245" s="2" t="s">
        <v>8219</v>
      </c>
    </row>
    <row r="2246" spans="12:13" ht="19">
      <c r="L2246" s="2">
        <v>5000</v>
      </c>
      <c r="M2246" s="2" t="s">
        <v>8219</v>
      </c>
    </row>
    <row r="2247" spans="12:13" ht="19">
      <c r="L2247" s="2">
        <v>4000</v>
      </c>
      <c r="M2247" s="2" t="s">
        <v>8219</v>
      </c>
    </row>
    <row r="2248" spans="12:13" ht="19">
      <c r="L2248" s="2">
        <v>2500</v>
      </c>
      <c r="M2248" s="2" t="s">
        <v>8219</v>
      </c>
    </row>
    <row r="2249" spans="12:13" ht="19">
      <c r="L2249" s="2">
        <v>18500</v>
      </c>
      <c r="M2249" s="2" t="s">
        <v>8219</v>
      </c>
    </row>
    <row r="2250" spans="12:13" ht="19">
      <c r="L2250" s="2">
        <v>7000</v>
      </c>
      <c r="M2250" s="2" t="s">
        <v>8219</v>
      </c>
    </row>
    <row r="2251" spans="12:13" ht="19">
      <c r="L2251" s="2">
        <v>3500</v>
      </c>
      <c r="M2251" s="2" t="s">
        <v>8219</v>
      </c>
    </row>
    <row r="2252" spans="12:13" ht="19">
      <c r="L2252" s="2">
        <v>25000</v>
      </c>
      <c r="M2252" s="2" t="s">
        <v>8219</v>
      </c>
    </row>
    <row r="2253" spans="12:13" ht="19">
      <c r="L2253" s="2">
        <v>8500</v>
      </c>
      <c r="M2253" s="2" t="s">
        <v>8219</v>
      </c>
    </row>
    <row r="2254" spans="12:13" ht="19">
      <c r="L2254" s="2">
        <v>9000</v>
      </c>
      <c r="M2254" s="2" t="s">
        <v>8219</v>
      </c>
    </row>
    <row r="2255" spans="12:13" ht="19">
      <c r="L2255" s="2">
        <v>8000</v>
      </c>
      <c r="M2255" s="2" t="s">
        <v>8219</v>
      </c>
    </row>
    <row r="2256" spans="12:13" ht="19">
      <c r="L2256" s="2">
        <v>500</v>
      </c>
      <c r="M2256" s="2" t="s">
        <v>8219</v>
      </c>
    </row>
    <row r="2257" spans="12:13" ht="19">
      <c r="L2257" s="2">
        <v>3950</v>
      </c>
      <c r="M2257" s="2" t="s">
        <v>8219</v>
      </c>
    </row>
    <row r="2258" spans="12:13" ht="19">
      <c r="L2258" s="2">
        <v>480</v>
      </c>
      <c r="M2258" s="2" t="s">
        <v>8219</v>
      </c>
    </row>
    <row r="2259" spans="12:13" ht="19">
      <c r="L2259" s="2">
        <v>2500</v>
      </c>
      <c r="M2259" s="2" t="s">
        <v>8219</v>
      </c>
    </row>
    <row r="2260" spans="12:13" ht="19">
      <c r="L2260" s="2">
        <v>2200</v>
      </c>
      <c r="M2260" s="2" t="s">
        <v>8219</v>
      </c>
    </row>
    <row r="2261" spans="12:13" ht="19">
      <c r="L2261" s="2">
        <v>1000</v>
      </c>
      <c r="M2261" s="2" t="s">
        <v>8219</v>
      </c>
    </row>
    <row r="2262" spans="12:13" ht="19">
      <c r="L2262" s="2">
        <v>2500</v>
      </c>
      <c r="M2262" s="2" t="s">
        <v>8219</v>
      </c>
    </row>
    <row r="2263" spans="12:13" ht="19">
      <c r="L2263" s="2">
        <v>1000</v>
      </c>
      <c r="M2263" s="2" t="s">
        <v>8219</v>
      </c>
    </row>
    <row r="2264" spans="12:13" ht="19">
      <c r="L2264" s="2">
        <v>3300</v>
      </c>
      <c r="M2264" s="2" t="s">
        <v>8219</v>
      </c>
    </row>
    <row r="2265" spans="12:13" ht="19">
      <c r="L2265" s="2">
        <v>7500</v>
      </c>
      <c r="M2265" s="2" t="s">
        <v>8219</v>
      </c>
    </row>
    <row r="2266" spans="12:13" ht="19">
      <c r="L2266" s="2">
        <v>6000</v>
      </c>
      <c r="M2266" s="2" t="s">
        <v>8219</v>
      </c>
    </row>
    <row r="2267" spans="12:13" ht="19">
      <c r="L2267" s="2">
        <v>200</v>
      </c>
      <c r="M2267" s="2" t="s">
        <v>8219</v>
      </c>
    </row>
    <row r="2268" spans="12:13" ht="19">
      <c r="L2268" s="2">
        <v>1500</v>
      </c>
      <c r="M2268" s="2" t="s">
        <v>8219</v>
      </c>
    </row>
    <row r="2269" spans="12:13" ht="19">
      <c r="L2269" s="2">
        <v>20000</v>
      </c>
      <c r="M2269" s="2" t="s">
        <v>8219</v>
      </c>
    </row>
    <row r="2270" spans="12:13" ht="19">
      <c r="L2270" s="2">
        <v>28000</v>
      </c>
      <c r="M2270" s="2" t="s">
        <v>8219</v>
      </c>
    </row>
    <row r="2271" spans="12:13" ht="19">
      <c r="L2271" s="2">
        <v>2500</v>
      </c>
      <c r="M2271" s="2" t="s">
        <v>8219</v>
      </c>
    </row>
    <row r="2272" spans="12:13" ht="19">
      <c r="L2272" s="2">
        <v>25000</v>
      </c>
      <c r="M2272" s="2" t="s">
        <v>8219</v>
      </c>
    </row>
    <row r="2273" spans="12:13" ht="19">
      <c r="L2273" s="2">
        <v>20000</v>
      </c>
      <c r="M2273" s="2" t="s">
        <v>8219</v>
      </c>
    </row>
    <row r="2274" spans="12:13" ht="19">
      <c r="L2274" s="2">
        <v>1000</v>
      </c>
      <c r="M2274" s="2" t="s">
        <v>8219</v>
      </c>
    </row>
    <row r="2275" spans="12:13" ht="19">
      <c r="L2275" s="2">
        <v>2500</v>
      </c>
      <c r="M2275" s="2" t="s">
        <v>8219</v>
      </c>
    </row>
    <row r="2276" spans="12:13" ht="19">
      <c r="L2276" s="2">
        <v>2500</v>
      </c>
      <c r="M2276" s="2" t="s">
        <v>8219</v>
      </c>
    </row>
    <row r="2277" spans="12:13" ht="19">
      <c r="L2277" s="2">
        <v>650</v>
      </c>
      <c r="M2277" s="2" t="s">
        <v>8219</v>
      </c>
    </row>
    <row r="2278" spans="12:13" ht="19">
      <c r="L2278" s="2">
        <v>4589</v>
      </c>
      <c r="M2278" s="2" t="s">
        <v>8219</v>
      </c>
    </row>
    <row r="2279" spans="12:13" ht="19">
      <c r="L2279" s="2">
        <v>8500</v>
      </c>
      <c r="M2279" s="2" t="s">
        <v>8219</v>
      </c>
    </row>
    <row r="2280" spans="12:13" ht="19">
      <c r="L2280" s="2">
        <v>2000</v>
      </c>
      <c r="M2280" s="2" t="s">
        <v>8219</v>
      </c>
    </row>
    <row r="2281" spans="12:13" ht="19">
      <c r="L2281" s="2">
        <v>1000</v>
      </c>
      <c r="M2281" s="2" t="s">
        <v>8219</v>
      </c>
    </row>
    <row r="2282" spans="12:13" ht="19">
      <c r="L2282" s="2">
        <v>9800</v>
      </c>
      <c r="M2282" s="2" t="s">
        <v>8219</v>
      </c>
    </row>
    <row r="2283" spans="12:13" ht="19">
      <c r="L2283" s="2">
        <v>300</v>
      </c>
      <c r="M2283" s="2" t="s">
        <v>8219</v>
      </c>
    </row>
    <row r="2284" spans="12:13" ht="19">
      <c r="L2284" s="2">
        <v>750</v>
      </c>
      <c r="M2284" s="2" t="s">
        <v>8219</v>
      </c>
    </row>
    <row r="2285" spans="12:13" ht="19">
      <c r="L2285" s="2">
        <v>3000</v>
      </c>
      <c r="M2285" s="2" t="s">
        <v>8219</v>
      </c>
    </row>
    <row r="2286" spans="12:13" ht="19">
      <c r="L2286" s="2">
        <v>6000</v>
      </c>
      <c r="M2286" s="2" t="s">
        <v>8219</v>
      </c>
    </row>
    <row r="2287" spans="12:13" ht="19">
      <c r="L2287" s="2">
        <v>3000</v>
      </c>
      <c r="M2287" s="2" t="s">
        <v>8219</v>
      </c>
    </row>
    <row r="2288" spans="12:13" ht="19">
      <c r="L2288" s="2">
        <v>1500</v>
      </c>
      <c r="M2288" s="2" t="s">
        <v>8219</v>
      </c>
    </row>
    <row r="2289" spans="12:13" ht="19">
      <c r="L2289" s="2">
        <v>4500</v>
      </c>
      <c r="M2289" s="2" t="s">
        <v>8219</v>
      </c>
    </row>
    <row r="2290" spans="12:13" ht="19">
      <c r="L2290" s="2">
        <v>1000</v>
      </c>
      <c r="M2290" s="2" t="s">
        <v>8219</v>
      </c>
    </row>
    <row r="2291" spans="12:13" ht="19">
      <c r="L2291" s="2">
        <v>1500</v>
      </c>
      <c r="M2291" s="2" t="s">
        <v>8219</v>
      </c>
    </row>
    <row r="2292" spans="12:13" ht="19">
      <c r="L2292" s="2">
        <v>1500</v>
      </c>
      <c r="M2292" s="2" t="s">
        <v>8219</v>
      </c>
    </row>
    <row r="2293" spans="12:13" ht="19">
      <c r="L2293" s="2">
        <v>2500</v>
      </c>
      <c r="M2293" s="2" t="s">
        <v>8219</v>
      </c>
    </row>
    <row r="2294" spans="12:13" ht="19">
      <c r="L2294" s="2">
        <v>2000</v>
      </c>
      <c r="M2294" s="2" t="s">
        <v>8219</v>
      </c>
    </row>
    <row r="2295" spans="12:13" ht="19">
      <c r="L2295" s="2">
        <v>850</v>
      </c>
      <c r="M2295" s="2" t="s">
        <v>8219</v>
      </c>
    </row>
    <row r="2296" spans="12:13" ht="19">
      <c r="L2296" s="2">
        <v>5000</v>
      </c>
      <c r="M2296" s="2" t="s">
        <v>8219</v>
      </c>
    </row>
    <row r="2297" spans="12:13" ht="19">
      <c r="L2297" s="2">
        <v>1200</v>
      </c>
      <c r="M2297" s="2" t="s">
        <v>8219</v>
      </c>
    </row>
    <row r="2298" spans="12:13" ht="19">
      <c r="L2298" s="2">
        <v>7000</v>
      </c>
      <c r="M2298" s="2" t="s">
        <v>8219</v>
      </c>
    </row>
    <row r="2299" spans="12:13" ht="19">
      <c r="L2299" s="2">
        <v>1000</v>
      </c>
      <c r="M2299" s="2" t="s">
        <v>8219</v>
      </c>
    </row>
    <row r="2300" spans="12:13" ht="19">
      <c r="L2300" s="2">
        <v>30000</v>
      </c>
      <c r="M2300" s="2" t="s">
        <v>8219</v>
      </c>
    </row>
    <row r="2301" spans="12:13" ht="19">
      <c r="L2301" s="2">
        <v>300</v>
      </c>
      <c r="M2301" s="2" t="s">
        <v>8219</v>
      </c>
    </row>
    <row r="2302" spans="12:13" ht="19">
      <c r="L2302" s="2">
        <v>800</v>
      </c>
      <c r="M2302" s="2" t="s">
        <v>8219</v>
      </c>
    </row>
    <row r="2303" spans="12:13" ht="19">
      <c r="L2303" s="2">
        <v>5000</v>
      </c>
      <c r="M2303" s="2" t="s">
        <v>8219</v>
      </c>
    </row>
    <row r="2304" spans="12:13" ht="19">
      <c r="L2304" s="2">
        <v>2300</v>
      </c>
      <c r="M2304" s="2" t="s">
        <v>8219</v>
      </c>
    </row>
    <row r="2305" spans="12:13" ht="19">
      <c r="L2305" s="2">
        <v>6450</v>
      </c>
      <c r="M2305" s="2" t="s">
        <v>8219</v>
      </c>
    </row>
    <row r="2306" spans="12:13" ht="19">
      <c r="L2306" s="2">
        <v>6000</v>
      </c>
      <c r="M2306" s="2" t="s">
        <v>8219</v>
      </c>
    </row>
    <row r="2307" spans="12:13" ht="19">
      <c r="L2307" s="2">
        <v>18000</v>
      </c>
      <c r="M2307" s="2" t="s">
        <v>8219</v>
      </c>
    </row>
    <row r="2308" spans="12:13" ht="19">
      <c r="L2308" s="2">
        <v>3500</v>
      </c>
      <c r="M2308" s="2" t="s">
        <v>8219</v>
      </c>
    </row>
    <row r="2309" spans="12:13" ht="19">
      <c r="L2309" s="2">
        <v>1964.47</v>
      </c>
      <c r="M2309" s="2" t="s">
        <v>8219</v>
      </c>
    </row>
    <row r="2310" spans="12:13" ht="19">
      <c r="L2310" s="2">
        <v>50000</v>
      </c>
      <c r="M2310" s="2" t="s">
        <v>8219</v>
      </c>
    </row>
    <row r="2311" spans="12:13" ht="19">
      <c r="L2311" s="2">
        <v>6000</v>
      </c>
      <c r="M2311" s="2" t="s">
        <v>8219</v>
      </c>
    </row>
    <row r="2312" spans="12:13" ht="19">
      <c r="L2312" s="2">
        <v>18500</v>
      </c>
      <c r="M2312" s="2" t="s">
        <v>8219</v>
      </c>
    </row>
    <row r="2313" spans="12:13" ht="19">
      <c r="L2313" s="2">
        <v>9000</v>
      </c>
      <c r="M2313" s="2" t="s">
        <v>8219</v>
      </c>
    </row>
    <row r="2314" spans="12:13" ht="19">
      <c r="L2314" s="2">
        <v>3000</v>
      </c>
      <c r="M2314" s="2" t="s">
        <v>8219</v>
      </c>
    </row>
    <row r="2315" spans="12:13" ht="19">
      <c r="L2315" s="2">
        <v>5000</v>
      </c>
      <c r="M2315" s="2" t="s">
        <v>8219</v>
      </c>
    </row>
    <row r="2316" spans="12:13" ht="19">
      <c r="L2316" s="2">
        <v>1200</v>
      </c>
      <c r="M2316" s="2" t="s">
        <v>8219</v>
      </c>
    </row>
    <row r="2317" spans="12:13" ht="19">
      <c r="L2317" s="2">
        <v>2500</v>
      </c>
      <c r="M2317" s="2" t="s">
        <v>8219</v>
      </c>
    </row>
    <row r="2318" spans="12:13" ht="19">
      <c r="L2318" s="2">
        <v>15000</v>
      </c>
      <c r="M2318" s="2" t="s">
        <v>8219</v>
      </c>
    </row>
    <row r="2319" spans="12:13" ht="19">
      <c r="L2319" s="2">
        <v>400</v>
      </c>
      <c r="M2319" s="2" t="s">
        <v>8219</v>
      </c>
    </row>
    <row r="2320" spans="12:13" ht="19">
      <c r="L2320" s="2">
        <v>5000</v>
      </c>
      <c r="M2320" s="2" t="s">
        <v>8219</v>
      </c>
    </row>
    <row r="2321" spans="12:13" ht="19">
      <c r="L2321" s="2">
        <v>3000</v>
      </c>
      <c r="M2321" s="2" t="s">
        <v>8219</v>
      </c>
    </row>
    <row r="2322" spans="12:13" ht="19">
      <c r="L2322" s="2">
        <v>5000</v>
      </c>
      <c r="M2322" s="2" t="s">
        <v>8219</v>
      </c>
    </row>
    <row r="2323" spans="12:13" ht="19">
      <c r="L2323" s="2">
        <v>10557</v>
      </c>
      <c r="M2323" s="2" t="s">
        <v>8222</v>
      </c>
    </row>
    <row r="2324" spans="12:13" ht="19">
      <c r="L2324" s="2">
        <v>2700</v>
      </c>
      <c r="M2324" s="2" t="s">
        <v>8222</v>
      </c>
    </row>
    <row r="2325" spans="12:13" ht="19">
      <c r="L2325" s="2">
        <v>250</v>
      </c>
      <c r="M2325" s="2" t="s">
        <v>8222</v>
      </c>
    </row>
    <row r="2326" spans="12:13" ht="19">
      <c r="L2326" s="2">
        <v>7500</v>
      </c>
      <c r="M2326" s="2" t="s">
        <v>8222</v>
      </c>
    </row>
    <row r="2327" spans="12:13" ht="19">
      <c r="L2327" s="2">
        <v>1000</v>
      </c>
      <c r="M2327" s="2" t="s">
        <v>8222</v>
      </c>
    </row>
    <row r="2328" spans="12:13" ht="19">
      <c r="L2328" s="2">
        <v>15000</v>
      </c>
      <c r="M2328" s="2" t="s">
        <v>8222</v>
      </c>
    </row>
    <row r="2329" spans="12:13" ht="19">
      <c r="L2329" s="2">
        <v>35000</v>
      </c>
      <c r="M2329" s="2" t="s">
        <v>8219</v>
      </c>
    </row>
    <row r="2330" spans="12:13" ht="19">
      <c r="L2330" s="2">
        <v>10000</v>
      </c>
      <c r="M2330" s="2" t="s">
        <v>8219</v>
      </c>
    </row>
    <row r="2331" spans="12:13" ht="19">
      <c r="L2331" s="2">
        <v>25000</v>
      </c>
      <c r="M2331" s="2" t="s">
        <v>8219</v>
      </c>
    </row>
    <row r="2332" spans="12:13" ht="19">
      <c r="L2332" s="2">
        <v>35000</v>
      </c>
      <c r="M2332" s="2" t="s">
        <v>8219</v>
      </c>
    </row>
    <row r="2333" spans="12:13" ht="19">
      <c r="L2333" s="2">
        <v>8000</v>
      </c>
      <c r="M2333" s="2" t="s">
        <v>8219</v>
      </c>
    </row>
    <row r="2334" spans="12:13" ht="19">
      <c r="L2334" s="2">
        <v>25000</v>
      </c>
      <c r="M2334" s="2" t="s">
        <v>8219</v>
      </c>
    </row>
    <row r="2335" spans="12:13" ht="19">
      <c r="L2335" s="2">
        <v>600</v>
      </c>
      <c r="M2335" s="2" t="s">
        <v>8219</v>
      </c>
    </row>
    <row r="2336" spans="12:13" ht="19">
      <c r="L2336" s="2">
        <v>4000</v>
      </c>
      <c r="M2336" s="2" t="s">
        <v>8219</v>
      </c>
    </row>
    <row r="2337" spans="12:13" ht="19">
      <c r="L2337" s="2">
        <v>25000</v>
      </c>
      <c r="M2337" s="2" t="s">
        <v>8219</v>
      </c>
    </row>
    <row r="2338" spans="12:13" ht="19">
      <c r="L2338" s="2">
        <v>20000</v>
      </c>
      <c r="M2338" s="2" t="s">
        <v>8219</v>
      </c>
    </row>
    <row r="2339" spans="12:13" ht="19">
      <c r="L2339" s="2">
        <v>12000</v>
      </c>
      <c r="M2339" s="2" t="s">
        <v>8219</v>
      </c>
    </row>
    <row r="2340" spans="12:13" ht="19">
      <c r="L2340" s="2">
        <v>15000</v>
      </c>
      <c r="M2340" s="2" t="s">
        <v>8219</v>
      </c>
    </row>
    <row r="2341" spans="12:13" ht="19">
      <c r="L2341" s="2">
        <v>25000</v>
      </c>
      <c r="M2341" s="2" t="s">
        <v>8219</v>
      </c>
    </row>
    <row r="2342" spans="12:13" ht="19">
      <c r="L2342" s="2">
        <v>40000</v>
      </c>
      <c r="M2342" s="2" t="s">
        <v>8219</v>
      </c>
    </row>
    <row r="2343" spans="12:13" ht="19">
      <c r="L2343" s="2">
        <v>5000</v>
      </c>
      <c r="M2343" s="2" t="s">
        <v>8220</v>
      </c>
    </row>
    <row r="2344" spans="12:13" ht="19">
      <c r="L2344" s="2">
        <v>5500</v>
      </c>
      <c r="M2344" s="2" t="s">
        <v>8220</v>
      </c>
    </row>
    <row r="2345" spans="12:13" ht="19">
      <c r="L2345" s="2">
        <v>10000</v>
      </c>
      <c r="M2345" s="2" t="s">
        <v>8220</v>
      </c>
    </row>
    <row r="2346" spans="12:13" ht="19">
      <c r="L2346" s="2">
        <v>1000</v>
      </c>
      <c r="M2346" s="2" t="s">
        <v>8220</v>
      </c>
    </row>
    <row r="2347" spans="12:13" ht="19">
      <c r="L2347" s="2">
        <v>3000</v>
      </c>
      <c r="M2347" s="2" t="s">
        <v>8220</v>
      </c>
    </row>
    <row r="2348" spans="12:13" ht="19">
      <c r="L2348" s="2">
        <v>60000</v>
      </c>
      <c r="M2348" s="2" t="s">
        <v>8220</v>
      </c>
    </row>
    <row r="2349" spans="12:13" ht="19">
      <c r="L2349" s="2">
        <v>1000</v>
      </c>
      <c r="M2349" s="2" t="s">
        <v>8220</v>
      </c>
    </row>
    <row r="2350" spans="12:13" ht="19">
      <c r="L2350" s="2">
        <v>70000</v>
      </c>
      <c r="M2350" s="2" t="s">
        <v>8220</v>
      </c>
    </row>
    <row r="2351" spans="12:13" ht="19">
      <c r="L2351" s="2">
        <v>474900</v>
      </c>
      <c r="M2351" s="2" t="s">
        <v>8220</v>
      </c>
    </row>
    <row r="2352" spans="12:13" ht="19">
      <c r="L2352" s="2">
        <v>50000</v>
      </c>
      <c r="M2352" s="2" t="s">
        <v>8220</v>
      </c>
    </row>
    <row r="2353" spans="12:13" ht="19">
      <c r="L2353" s="2">
        <v>18900</v>
      </c>
      <c r="M2353" s="2" t="s">
        <v>8220</v>
      </c>
    </row>
    <row r="2354" spans="12:13" ht="19">
      <c r="L2354" s="2">
        <v>2000</v>
      </c>
      <c r="M2354" s="2" t="s">
        <v>8220</v>
      </c>
    </row>
    <row r="2355" spans="12:13" ht="19">
      <c r="L2355" s="2">
        <v>1000</v>
      </c>
      <c r="M2355" s="2" t="s">
        <v>8220</v>
      </c>
    </row>
    <row r="2356" spans="12:13" ht="19">
      <c r="L2356" s="2">
        <v>35000</v>
      </c>
      <c r="M2356" s="2" t="s">
        <v>8220</v>
      </c>
    </row>
    <row r="2357" spans="12:13" ht="19">
      <c r="L2357" s="2">
        <v>8000</v>
      </c>
      <c r="M2357" s="2" t="s">
        <v>8220</v>
      </c>
    </row>
    <row r="2358" spans="12:13" ht="19">
      <c r="L2358" s="2">
        <v>10000</v>
      </c>
      <c r="M2358" s="2" t="s">
        <v>8220</v>
      </c>
    </row>
    <row r="2359" spans="12:13" ht="19">
      <c r="L2359" s="2">
        <v>27000</v>
      </c>
      <c r="M2359" s="2" t="s">
        <v>8220</v>
      </c>
    </row>
    <row r="2360" spans="12:13" ht="19">
      <c r="L2360" s="2">
        <v>1500</v>
      </c>
      <c r="M2360" s="2" t="s">
        <v>8220</v>
      </c>
    </row>
    <row r="2361" spans="12:13" ht="19">
      <c r="L2361" s="2">
        <v>7500</v>
      </c>
      <c r="M2361" s="2" t="s">
        <v>8220</v>
      </c>
    </row>
    <row r="2362" spans="12:13" ht="19">
      <c r="L2362" s="2">
        <v>5000</v>
      </c>
      <c r="M2362" s="2" t="s">
        <v>8220</v>
      </c>
    </row>
    <row r="2363" spans="12:13" ht="19">
      <c r="L2363" s="2">
        <v>200</v>
      </c>
      <c r="M2363" s="2" t="s">
        <v>8220</v>
      </c>
    </row>
    <row r="2364" spans="12:13" ht="19">
      <c r="L2364" s="2">
        <v>420</v>
      </c>
      <c r="M2364" s="2" t="s">
        <v>8220</v>
      </c>
    </row>
    <row r="2365" spans="12:13" ht="19">
      <c r="L2365" s="2">
        <v>175000</v>
      </c>
      <c r="M2365" s="2" t="s">
        <v>8220</v>
      </c>
    </row>
    <row r="2366" spans="12:13" ht="19">
      <c r="L2366" s="2">
        <v>128</v>
      </c>
      <c r="M2366" s="2" t="s">
        <v>8220</v>
      </c>
    </row>
    <row r="2367" spans="12:13" ht="19">
      <c r="L2367" s="2">
        <v>1000</v>
      </c>
      <c r="M2367" s="2" t="s">
        <v>8220</v>
      </c>
    </row>
    <row r="2368" spans="12:13" ht="19">
      <c r="L2368" s="2">
        <v>25000</v>
      </c>
      <c r="M2368" s="2" t="s">
        <v>8220</v>
      </c>
    </row>
    <row r="2369" spans="12:13" ht="19">
      <c r="L2369" s="2">
        <v>50000</v>
      </c>
      <c r="M2369" s="2" t="s">
        <v>8220</v>
      </c>
    </row>
    <row r="2370" spans="12:13" ht="19">
      <c r="L2370" s="2">
        <v>40000</v>
      </c>
      <c r="M2370" s="2" t="s">
        <v>8220</v>
      </c>
    </row>
    <row r="2371" spans="12:13" ht="19">
      <c r="L2371" s="2">
        <v>25000</v>
      </c>
      <c r="M2371" s="2" t="s">
        <v>8220</v>
      </c>
    </row>
    <row r="2372" spans="12:13" ht="19">
      <c r="L2372" s="2">
        <v>25000</v>
      </c>
      <c r="M2372" s="2" t="s">
        <v>8220</v>
      </c>
    </row>
    <row r="2373" spans="12:13" ht="19">
      <c r="L2373" s="2">
        <v>2000</v>
      </c>
      <c r="M2373" s="2" t="s">
        <v>8220</v>
      </c>
    </row>
    <row r="2374" spans="12:13" ht="19">
      <c r="L2374" s="2">
        <v>5500</v>
      </c>
      <c r="M2374" s="2" t="s">
        <v>8220</v>
      </c>
    </row>
    <row r="2375" spans="12:13" ht="19">
      <c r="L2375" s="2">
        <v>850000</v>
      </c>
      <c r="M2375" s="2" t="s">
        <v>8220</v>
      </c>
    </row>
    <row r="2376" spans="12:13" ht="19">
      <c r="L2376" s="2">
        <v>22000</v>
      </c>
      <c r="M2376" s="2" t="s">
        <v>8220</v>
      </c>
    </row>
    <row r="2377" spans="12:13" ht="19">
      <c r="L2377" s="2">
        <v>10000</v>
      </c>
      <c r="M2377" s="2" t="s">
        <v>8220</v>
      </c>
    </row>
    <row r="2378" spans="12:13" ht="19">
      <c r="L2378" s="2">
        <v>3000</v>
      </c>
      <c r="M2378" s="2" t="s">
        <v>8220</v>
      </c>
    </row>
    <row r="2379" spans="12:13" ht="19">
      <c r="L2379" s="2">
        <v>2500</v>
      </c>
      <c r="M2379" s="2" t="s">
        <v>8220</v>
      </c>
    </row>
    <row r="2380" spans="12:13" ht="19">
      <c r="L2380" s="2">
        <v>110000</v>
      </c>
      <c r="M2380" s="2" t="s">
        <v>8220</v>
      </c>
    </row>
    <row r="2381" spans="12:13" ht="19">
      <c r="L2381" s="2">
        <v>30000</v>
      </c>
      <c r="M2381" s="2" t="s">
        <v>8220</v>
      </c>
    </row>
    <row r="2382" spans="12:13" ht="19">
      <c r="L2382" s="2">
        <v>15000</v>
      </c>
      <c r="M2382" s="2" t="s">
        <v>8220</v>
      </c>
    </row>
    <row r="2383" spans="12:13" ht="19">
      <c r="L2383" s="2">
        <v>86350</v>
      </c>
      <c r="M2383" s="2" t="s">
        <v>8220</v>
      </c>
    </row>
    <row r="2384" spans="12:13" ht="19">
      <c r="L2384" s="2">
        <v>3000</v>
      </c>
      <c r="M2384" s="2" t="s">
        <v>8220</v>
      </c>
    </row>
    <row r="2385" spans="12:13" ht="19">
      <c r="L2385" s="2">
        <v>10000</v>
      </c>
      <c r="M2385" s="2" t="s">
        <v>8220</v>
      </c>
    </row>
    <row r="2386" spans="12:13" ht="19">
      <c r="L2386" s="2">
        <v>1000</v>
      </c>
      <c r="M2386" s="2" t="s">
        <v>8220</v>
      </c>
    </row>
    <row r="2387" spans="12:13" ht="19">
      <c r="L2387" s="2">
        <v>65000</v>
      </c>
      <c r="M2387" s="2" t="s">
        <v>8220</v>
      </c>
    </row>
    <row r="2388" spans="12:13" ht="19">
      <c r="L2388" s="2">
        <v>30000</v>
      </c>
      <c r="M2388" s="2" t="s">
        <v>8220</v>
      </c>
    </row>
    <row r="2389" spans="12:13" ht="19">
      <c r="L2389" s="2">
        <v>150000</v>
      </c>
      <c r="M2389" s="2" t="s">
        <v>8220</v>
      </c>
    </row>
    <row r="2390" spans="12:13" ht="19">
      <c r="L2390" s="2">
        <v>37000</v>
      </c>
      <c r="M2390" s="2" t="s">
        <v>8220</v>
      </c>
    </row>
    <row r="2391" spans="12:13" ht="19">
      <c r="L2391" s="2">
        <v>16000</v>
      </c>
      <c r="M2391" s="2" t="s">
        <v>8220</v>
      </c>
    </row>
    <row r="2392" spans="12:13" ht="19">
      <c r="L2392" s="2">
        <v>510000</v>
      </c>
      <c r="M2392" s="2" t="s">
        <v>8220</v>
      </c>
    </row>
    <row r="2393" spans="12:13" ht="19">
      <c r="L2393" s="2">
        <v>20000</v>
      </c>
      <c r="M2393" s="2" t="s">
        <v>8220</v>
      </c>
    </row>
    <row r="2394" spans="12:13" ht="19">
      <c r="L2394" s="2">
        <v>4200</v>
      </c>
      <c r="M2394" s="2" t="s">
        <v>8220</v>
      </c>
    </row>
    <row r="2395" spans="12:13" ht="19">
      <c r="L2395" s="2">
        <v>100000</v>
      </c>
      <c r="M2395" s="2" t="s">
        <v>8220</v>
      </c>
    </row>
    <row r="2396" spans="12:13" ht="19">
      <c r="L2396" s="2">
        <v>5000</v>
      </c>
      <c r="M2396" s="2" t="s">
        <v>8220</v>
      </c>
    </row>
    <row r="2397" spans="12:13" ht="19">
      <c r="L2397" s="2">
        <v>33000</v>
      </c>
      <c r="M2397" s="2" t="s">
        <v>8220</v>
      </c>
    </row>
    <row r="2398" spans="12:13" ht="19">
      <c r="L2398" s="2">
        <v>5000</v>
      </c>
      <c r="M2398" s="2" t="s">
        <v>8220</v>
      </c>
    </row>
    <row r="2399" spans="12:13" ht="19">
      <c r="L2399" s="2">
        <v>124000</v>
      </c>
      <c r="M2399" s="2" t="s">
        <v>8220</v>
      </c>
    </row>
    <row r="2400" spans="12:13" ht="19">
      <c r="L2400" s="2">
        <v>4000</v>
      </c>
      <c r="M2400" s="2" t="s">
        <v>8220</v>
      </c>
    </row>
    <row r="2401" spans="12:13" ht="19">
      <c r="L2401" s="2">
        <v>13000</v>
      </c>
      <c r="M2401" s="2" t="s">
        <v>8220</v>
      </c>
    </row>
    <row r="2402" spans="12:13" ht="19">
      <c r="L2402" s="2">
        <v>50000</v>
      </c>
      <c r="M2402" s="2" t="s">
        <v>8220</v>
      </c>
    </row>
    <row r="2403" spans="12:13" ht="19">
      <c r="L2403" s="2">
        <v>28000</v>
      </c>
      <c r="M2403" s="2" t="s">
        <v>8221</v>
      </c>
    </row>
    <row r="2404" spans="12:13" ht="19">
      <c r="L2404" s="2">
        <v>12000</v>
      </c>
      <c r="M2404" s="2" t="s">
        <v>8221</v>
      </c>
    </row>
    <row r="2405" spans="12:13" ht="19">
      <c r="L2405" s="2">
        <v>1200</v>
      </c>
      <c r="M2405" s="2" t="s">
        <v>8221</v>
      </c>
    </row>
    <row r="2406" spans="12:13" ht="19">
      <c r="L2406" s="2">
        <v>15000</v>
      </c>
      <c r="M2406" s="2" t="s">
        <v>8221</v>
      </c>
    </row>
    <row r="2407" spans="12:13" ht="19">
      <c r="L2407" s="2">
        <v>5000</v>
      </c>
      <c r="M2407" s="2" t="s">
        <v>8221</v>
      </c>
    </row>
    <row r="2408" spans="12:13" ht="19">
      <c r="L2408" s="2">
        <v>3250</v>
      </c>
      <c r="M2408" s="2" t="s">
        <v>8221</v>
      </c>
    </row>
    <row r="2409" spans="12:13" ht="19">
      <c r="L2409" s="2">
        <v>22000</v>
      </c>
      <c r="M2409" s="2" t="s">
        <v>8221</v>
      </c>
    </row>
    <row r="2410" spans="12:13" ht="19">
      <c r="L2410" s="2">
        <v>15000</v>
      </c>
      <c r="M2410" s="2" t="s">
        <v>8221</v>
      </c>
    </row>
    <row r="2411" spans="12:13" ht="19">
      <c r="L2411" s="2">
        <v>25000</v>
      </c>
      <c r="M2411" s="2" t="s">
        <v>8221</v>
      </c>
    </row>
    <row r="2412" spans="12:13" ht="19">
      <c r="L2412" s="2">
        <v>15000</v>
      </c>
      <c r="M2412" s="2" t="s">
        <v>8221</v>
      </c>
    </row>
    <row r="2413" spans="12:13" ht="19">
      <c r="L2413" s="2">
        <v>25000</v>
      </c>
      <c r="M2413" s="2" t="s">
        <v>8221</v>
      </c>
    </row>
    <row r="2414" spans="12:13" ht="19">
      <c r="L2414" s="2">
        <v>8000</v>
      </c>
      <c r="M2414" s="2" t="s">
        <v>8221</v>
      </c>
    </row>
    <row r="2415" spans="12:13" ht="19">
      <c r="L2415" s="2">
        <v>3000</v>
      </c>
      <c r="M2415" s="2" t="s">
        <v>8221</v>
      </c>
    </row>
    <row r="2416" spans="12:13" ht="19">
      <c r="L2416" s="2">
        <v>15000</v>
      </c>
      <c r="M2416" s="2" t="s">
        <v>8221</v>
      </c>
    </row>
    <row r="2417" spans="12:13" ht="19">
      <c r="L2417" s="2">
        <v>60000</v>
      </c>
      <c r="M2417" s="2" t="s">
        <v>8221</v>
      </c>
    </row>
    <row r="2418" spans="12:13" ht="19">
      <c r="L2418" s="2">
        <v>20000</v>
      </c>
      <c r="M2418" s="2" t="s">
        <v>8221</v>
      </c>
    </row>
    <row r="2419" spans="12:13" ht="19">
      <c r="L2419" s="2">
        <v>1000</v>
      </c>
      <c r="M2419" s="2" t="s">
        <v>8221</v>
      </c>
    </row>
    <row r="2420" spans="12:13" ht="19">
      <c r="L2420" s="2">
        <v>25000</v>
      </c>
      <c r="M2420" s="2" t="s">
        <v>8221</v>
      </c>
    </row>
    <row r="2421" spans="12:13" ht="19">
      <c r="L2421" s="2">
        <v>3000</v>
      </c>
      <c r="M2421" s="2" t="s">
        <v>8221</v>
      </c>
    </row>
    <row r="2422" spans="12:13" ht="19">
      <c r="L2422" s="2">
        <v>16870</v>
      </c>
      <c r="M2422" s="2" t="s">
        <v>8221</v>
      </c>
    </row>
    <row r="2423" spans="12:13" ht="19">
      <c r="L2423" s="2">
        <v>6000</v>
      </c>
      <c r="M2423" s="2" t="s">
        <v>8221</v>
      </c>
    </row>
    <row r="2424" spans="12:13" ht="19">
      <c r="L2424" s="2">
        <v>500</v>
      </c>
      <c r="M2424" s="2" t="s">
        <v>8221</v>
      </c>
    </row>
    <row r="2425" spans="12:13" ht="19">
      <c r="L2425" s="2">
        <v>60000</v>
      </c>
      <c r="M2425" s="2" t="s">
        <v>8221</v>
      </c>
    </row>
    <row r="2426" spans="12:13" ht="19">
      <c r="L2426" s="2">
        <v>25000</v>
      </c>
      <c r="M2426" s="2" t="s">
        <v>8221</v>
      </c>
    </row>
    <row r="2427" spans="12:13" ht="19">
      <c r="L2427" s="2">
        <v>3500</v>
      </c>
      <c r="M2427" s="2" t="s">
        <v>8221</v>
      </c>
    </row>
    <row r="2428" spans="12:13" ht="19">
      <c r="L2428" s="2">
        <v>20000</v>
      </c>
      <c r="M2428" s="2" t="s">
        <v>8221</v>
      </c>
    </row>
    <row r="2429" spans="12:13" ht="19">
      <c r="L2429" s="2">
        <v>50000</v>
      </c>
      <c r="M2429" s="2" t="s">
        <v>8221</v>
      </c>
    </row>
    <row r="2430" spans="12:13" ht="19">
      <c r="L2430" s="2">
        <v>35000</v>
      </c>
      <c r="M2430" s="2" t="s">
        <v>8221</v>
      </c>
    </row>
    <row r="2431" spans="12:13" ht="19">
      <c r="L2431" s="2">
        <v>140000</v>
      </c>
      <c r="M2431" s="2" t="s">
        <v>8221</v>
      </c>
    </row>
    <row r="2432" spans="12:13" ht="19">
      <c r="L2432" s="2">
        <v>3000</v>
      </c>
      <c r="M2432" s="2" t="s">
        <v>8221</v>
      </c>
    </row>
    <row r="2433" spans="12:13" ht="19">
      <c r="L2433" s="2">
        <v>100000</v>
      </c>
      <c r="M2433" s="2" t="s">
        <v>8221</v>
      </c>
    </row>
    <row r="2434" spans="12:13" ht="19">
      <c r="L2434" s="2">
        <v>14000</v>
      </c>
      <c r="M2434" s="2" t="s">
        <v>8221</v>
      </c>
    </row>
    <row r="2435" spans="12:13" ht="19">
      <c r="L2435" s="2">
        <v>10000</v>
      </c>
      <c r="M2435" s="2" t="s">
        <v>8221</v>
      </c>
    </row>
    <row r="2436" spans="12:13" ht="19">
      <c r="L2436" s="2">
        <v>20000</v>
      </c>
      <c r="M2436" s="2" t="s">
        <v>8221</v>
      </c>
    </row>
    <row r="2437" spans="12:13" ht="19">
      <c r="L2437" s="2">
        <v>250000</v>
      </c>
      <c r="M2437" s="2" t="s">
        <v>8221</v>
      </c>
    </row>
    <row r="2438" spans="12:13" ht="19">
      <c r="L2438" s="2">
        <v>117000</v>
      </c>
      <c r="M2438" s="2" t="s">
        <v>8221</v>
      </c>
    </row>
    <row r="2439" spans="12:13" ht="19">
      <c r="L2439" s="2">
        <v>8000</v>
      </c>
      <c r="M2439" s="2" t="s">
        <v>8221</v>
      </c>
    </row>
    <row r="2440" spans="12:13" ht="19">
      <c r="L2440" s="2">
        <v>15000</v>
      </c>
      <c r="M2440" s="2" t="s">
        <v>8221</v>
      </c>
    </row>
    <row r="2441" spans="12:13" ht="19">
      <c r="L2441" s="2">
        <v>10000</v>
      </c>
      <c r="M2441" s="2" t="s">
        <v>8221</v>
      </c>
    </row>
    <row r="2442" spans="12:13" ht="19">
      <c r="L2442" s="2">
        <v>5000</v>
      </c>
      <c r="M2442" s="2" t="s">
        <v>8221</v>
      </c>
    </row>
    <row r="2443" spans="12:13" ht="19">
      <c r="L2443" s="2">
        <v>7500</v>
      </c>
      <c r="M2443" s="2" t="s">
        <v>8219</v>
      </c>
    </row>
    <row r="2444" spans="12:13" ht="19">
      <c r="L2444" s="2">
        <v>24000</v>
      </c>
      <c r="M2444" s="2" t="s">
        <v>8219</v>
      </c>
    </row>
    <row r="2445" spans="12:13" ht="19">
      <c r="L2445" s="2">
        <v>20000</v>
      </c>
      <c r="M2445" s="2" t="s">
        <v>8219</v>
      </c>
    </row>
    <row r="2446" spans="12:13" ht="19">
      <c r="L2446" s="2">
        <v>3000</v>
      </c>
      <c r="M2446" s="2" t="s">
        <v>8219</v>
      </c>
    </row>
    <row r="2447" spans="12:13" ht="19">
      <c r="L2447" s="2">
        <v>5000</v>
      </c>
      <c r="M2447" s="2" t="s">
        <v>8219</v>
      </c>
    </row>
    <row r="2448" spans="12:13" ht="19">
      <c r="L2448" s="2">
        <v>5000</v>
      </c>
      <c r="M2448" s="2" t="s">
        <v>8219</v>
      </c>
    </row>
    <row r="2449" spans="12:13" ht="19">
      <c r="L2449" s="2">
        <v>2500</v>
      </c>
      <c r="M2449" s="2" t="s">
        <v>8219</v>
      </c>
    </row>
    <row r="2450" spans="12:13" ht="19">
      <c r="L2450" s="2">
        <v>400</v>
      </c>
      <c r="M2450" s="2" t="s">
        <v>8219</v>
      </c>
    </row>
    <row r="2451" spans="12:13" ht="19">
      <c r="L2451" s="2">
        <v>10000</v>
      </c>
      <c r="M2451" s="2" t="s">
        <v>8219</v>
      </c>
    </row>
    <row r="2452" spans="12:13" ht="19">
      <c r="L2452" s="2">
        <v>15000</v>
      </c>
      <c r="M2452" s="2" t="s">
        <v>8219</v>
      </c>
    </row>
    <row r="2453" spans="12:13" ht="19">
      <c r="L2453" s="2">
        <v>10000</v>
      </c>
      <c r="M2453" s="2" t="s">
        <v>8219</v>
      </c>
    </row>
    <row r="2454" spans="12:13" ht="19">
      <c r="L2454" s="2">
        <v>600</v>
      </c>
      <c r="M2454" s="2" t="s">
        <v>8219</v>
      </c>
    </row>
    <row r="2455" spans="12:13" ht="19">
      <c r="L2455" s="2">
        <v>3000</v>
      </c>
      <c r="M2455" s="2" t="s">
        <v>8219</v>
      </c>
    </row>
    <row r="2456" spans="12:13" ht="19">
      <c r="L2456" s="2">
        <v>35000</v>
      </c>
      <c r="M2456" s="2" t="s">
        <v>8219</v>
      </c>
    </row>
    <row r="2457" spans="12:13" ht="19">
      <c r="L2457" s="2">
        <v>300</v>
      </c>
      <c r="M2457" s="2" t="s">
        <v>8219</v>
      </c>
    </row>
    <row r="2458" spans="12:13" ht="19">
      <c r="L2458" s="2">
        <v>1500</v>
      </c>
      <c r="M2458" s="2" t="s">
        <v>8219</v>
      </c>
    </row>
    <row r="2459" spans="12:13" ht="19">
      <c r="L2459" s="2">
        <v>23000</v>
      </c>
      <c r="M2459" s="2" t="s">
        <v>8219</v>
      </c>
    </row>
    <row r="2460" spans="12:13" ht="19">
      <c r="L2460" s="2">
        <v>5000</v>
      </c>
      <c r="M2460" s="2" t="s">
        <v>8219</v>
      </c>
    </row>
    <row r="2461" spans="12:13" ht="19">
      <c r="L2461" s="2">
        <v>30000</v>
      </c>
      <c r="M2461" s="2" t="s">
        <v>8219</v>
      </c>
    </row>
    <row r="2462" spans="12:13" ht="19">
      <c r="L2462" s="2">
        <v>8500</v>
      </c>
      <c r="M2462" s="2" t="s">
        <v>8219</v>
      </c>
    </row>
    <row r="2463" spans="12:13" ht="19">
      <c r="L2463" s="2">
        <v>7500</v>
      </c>
      <c r="M2463" s="2" t="s">
        <v>8219</v>
      </c>
    </row>
    <row r="2464" spans="12:13" ht="19">
      <c r="L2464" s="2">
        <v>3000</v>
      </c>
      <c r="M2464" s="2" t="s">
        <v>8219</v>
      </c>
    </row>
    <row r="2465" spans="12:13" ht="19">
      <c r="L2465" s="2">
        <v>2000</v>
      </c>
      <c r="M2465" s="2" t="s">
        <v>8219</v>
      </c>
    </row>
    <row r="2466" spans="12:13" ht="19">
      <c r="L2466" s="2">
        <v>2000</v>
      </c>
      <c r="M2466" s="2" t="s">
        <v>8219</v>
      </c>
    </row>
    <row r="2467" spans="12:13" ht="19">
      <c r="L2467" s="2">
        <v>700</v>
      </c>
      <c r="M2467" s="2" t="s">
        <v>8219</v>
      </c>
    </row>
    <row r="2468" spans="12:13" ht="19">
      <c r="L2468" s="2">
        <v>2500</v>
      </c>
      <c r="M2468" s="2" t="s">
        <v>8219</v>
      </c>
    </row>
    <row r="2469" spans="12:13" ht="19">
      <c r="L2469" s="2">
        <v>1000</v>
      </c>
      <c r="M2469" s="2" t="s">
        <v>8219</v>
      </c>
    </row>
    <row r="2470" spans="12:13" ht="19">
      <c r="L2470" s="2">
        <v>2000</v>
      </c>
      <c r="M2470" s="2" t="s">
        <v>8219</v>
      </c>
    </row>
    <row r="2471" spans="12:13" ht="19">
      <c r="L2471" s="2">
        <v>1200</v>
      </c>
      <c r="M2471" s="2" t="s">
        <v>8219</v>
      </c>
    </row>
    <row r="2472" spans="12:13" ht="19">
      <c r="L2472" s="2">
        <v>1000</v>
      </c>
      <c r="M2472" s="2" t="s">
        <v>8219</v>
      </c>
    </row>
    <row r="2473" spans="12:13" ht="19">
      <c r="L2473" s="2">
        <v>500</v>
      </c>
      <c r="M2473" s="2" t="s">
        <v>8219</v>
      </c>
    </row>
    <row r="2474" spans="12:13" ht="19">
      <c r="L2474" s="2">
        <v>7500</v>
      </c>
      <c r="M2474" s="2" t="s">
        <v>8219</v>
      </c>
    </row>
    <row r="2475" spans="12:13" ht="19">
      <c r="L2475" s="2">
        <v>2000</v>
      </c>
      <c r="M2475" s="2" t="s">
        <v>8219</v>
      </c>
    </row>
    <row r="2476" spans="12:13" ht="19">
      <c r="L2476" s="2">
        <v>5000</v>
      </c>
      <c r="M2476" s="2" t="s">
        <v>8219</v>
      </c>
    </row>
    <row r="2477" spans="12:13" ht="19">
      <c r="L2477" s="2">
        <v>2500</v>
      </c>
      <c r="M2477" s="2" t="s">
        <v>8219</v>
      </c>
    </row>
    <row r="2478" spans="12:13" ht="19">
      <c r="L2478" s="2">
        <v>3200</v>
      </c>
      <c r="M2478" s="2" t="s">
        <v>8219</v>
      </c>
    </row>
    <row r="2479" spans="12:13" ht="19">
      <c r="L2479" s="2">
        <v>750</v>
      </c>
      <c r="M2479" s="2" t="s">
        <v>8219</v>
      </c>
    </row>
    <row r="2480" spans="12:13" ht="19">
      <c r="L2480" s="2">
        <v>8000</v>
      </c>
      <c r="M2480" s="2" t="s">
        <v>8219</v>
      </c>
    </row>
    <row r="2481" spans="12:13" ht="19">
      <c r="L2481" s="2">
        <v>300</v>
      </c>
      <c r="M2481" s="2" t="s">
        <v>8219</v>
      </c>
    </row>
    <row r="2482" spans="12:13" ht="19">
      <c r="L2482" s="2">
        <v>2000</v>
      </c>
      <c r="M2482" s="2" t="s">
        <v>8219</v>
      </c>
    </row>
    <row r="2483" spans="12:13" ht="19">
      <c r="L2483" s="2">
        <v>4000</v>
      </c>
      <c r="M2483" s="2" t="s">
        <v>8219</v>
      </c>
    </row>
    <row r="2484" spans="12:13" ht="19">
      <c r="L2484" s="2">
        <v>1000</v>
      </c>
      <c r="M2484" s="2" t="s">
        <v>8219</v>
      </c>
    </row>
    <row r="2485" spans="12:13" ht="19">
      <c r="L2485" s="2">
        <v>1100</v>
      </c>
      <c r="M2485" s="2" t="s">
        <v>8219</v>
      </c>
    </row>
    <row r="2486" spans="12:13" ht="19">
      <c r="L2486" s="2">
        <v>3500</v>
      </c>
      <c r="M2486" s="2" t="s">
        <v>8219</v>
      </c>
    </row>
    <row r="2487" spans="12:13" ht="19">
      <c r="L2487" s="2">
        <v>2000</v>
      </c>
      <c r="M2487" s="2" t="s">
        <v>8219</v>
      </c>
    </row>
    <row r="2488" spans="12:13" ht="19">
      <c r="L2488" s="2">
        <v>300</v>
      </c>
      <c r="M2488" s="2" t="s">
        <v>8219</v>
      </c>
    </row>
    <row r="2489" spans="12:13" ht="19">
      <c r="L2489" s="2">
        <v>1500</v>
      </c>
      <c r="M2489" s="2" t="s">
        <v>8219</v>
      </c>
    </row>
    <row r="2490" spans="12:13" ht="19">
      <c r="L2490" s="2">
        <v>3000</v>
      </c>
      <c r="M2490" s="2" t="s">
        <v>8219</v>
      </c>
    </row>
    <row r="2491" spans="12:13" ht="19">
      <c r="L2491" s="2">
        <v>3500</v>
      </c>
      <c r="M2491" s="2" t="s">
        <v>8219</v>
      </c>
    </row>
    <row r="2492" spans="12:13" ht="19">
      <c r="L2492" s="2">
        <v>500</v>
      </c>
      <c r="M2492" s="2" t="s">
        <v>8219</v>
      </c>
    </row>
    <row r="2493" spans="12:13" ht="19">
      <c r="L2493" s="2">
        <v>500</v>
      </c>
      <c r="M2493" s="2" t="s">
        <v>8219</v>
      </c>
    </row>
    <row r="2494" spans="12:13" ht="19">
      <c r="L2494" s="2">
        <v>600</v>
      </c>
      <c r="M2494" s="2" t="s">
        <v>8219</v>
      </c>
    </row>
    <row r="2495" spans="12:13" ht="19">
      <c r="L2495" s="2">
        <v>20000</v>
      </c>
      <c r="M2495" s="2" t="s">
        <v>8219</v>
      </c>
    </row>
    <row r="2496" spans="12:13" ht="19">
      <c r="L2496" s="2">
        <v>1500</v>
      </c>
      <c r="M2496" s="2" t="s">
        <v>8219</v>
      </c>
    </row>
    <row r="2497" spans="12:13" ht="19">
      <c r="L2497" s="2">
        <v>1500</v>
      </c>
      <c r="M2497" s="2" t="s">
        <v>8219</v>
      </c>
    </row>
    <row r="2498" spans="12:13" ht="19">
      <c r="L2498" s="2">
        <v>6000</v>
      </c>
      <c r="M2498" s="2" t="s">
        <v>8219</v>
      </c>
    </row>
    <row r="2499" spans="12:13" ht="19">
      <c r="L2499" s="2">
        <v>4000</v>
      </c>
      <c r="M2499" s="2" t="s">
        <v>8219</v>
      </c>
    </row>
    <row r="2500" spans="12:13" ht="19">
      <c r="L2500" s="2">
        <v>1000</v>
      </c>
      <c r="M2500" s="2" t="s">
        <v>8219</v>
      </c>
    </row>
    <row r="2501" spans="12:13" ht="19">
      <c r="L2501" s="2">
        <v>4000</v>
      </c>
      <c r="M2501" s="2" t="s">
        <v>8219</v>
      </c>
    </row>
    <row r="2502" spans="12:13" ht="19">
      <c r="L2502" s="2">
        <v>600</v>
      </c>
      <c r="M2502" s="2" t="s">
        <v>8219</v>
      </c>
    </row>
    <row r="2503" spans="12:13" ht="19">
      <c r="L2503" s="2">
        <v>11000</v>
      </c>
      <c r="M2503" s="2" t="s">
        <v>8221</v>
      </c>
    </row>
    <row r="2504" spans="12:13" ht="19">
      <c r="L2504" s="2">
        <v>110000</v>
      </c>
      <c r="M2504" s="2" t="s">
        <v>8221</v>
      </c>
    </row>
    <row r="2505" spans="12:13" ht="19">
      <c r="L2505" s="2">
        <v>10000</v>
      </c>
      <c r="M2505" s="2" t="s">
        <v>8221</v>
      </c>
    </row>
    <row r="2506" spans="12:13" ht="19">
      <c r="L2506" s="2">
        <v>35000</v>
      </c>
      <c r="M2506" s="2" t="s">
        <v>8221</v>
      </c>
    </row>
    <row r="2507" spans="12:13" ht="19">
      <c r="L2507" s="2">
        <v>7000</v>
      </c>
      <c r="M2507" s="2" t="s">
        <v>8221</v>
      </c>
    </row>
    <row r="2508" spans="12:13" ht="19">
      <c r="L2508" s="2">
        <v>5000</v>
      </c>
      <c r="M2508" s="2" t="s">
        <v>8221</v>
      </c>
    </row>
    <row r="2509" spans="12:13" ht="19">
      <c r="L2509" s="2">
        <v>42850</v>
      </c>
      <c r="M2509" s="2" t="s">
        <v>8221</v>
      </c>
    </row>
    <row r="2510" spans="12:13" ht="19">
      <c r="L2510" s="2">
        <v>20000</v>
      </c>
      <c r="M2510" s="2" t="s">
        <v>8221</v>
      </c>
    </row>
    <row r="2511" spans="12:13" ht="19">
      <c r="L2511" s="2">
        <v>95000</v>
      </c>
      <c r="M2511" s="2" t="s">
        <v>8221</v>
      </c>
    </row>
    <row r="2512" spans="12:13" ht="19">
      <c r="L2512" s="2">
        <v>50000</v>
      </c>
      <c r="M2512" s="2" t="s">
        <v>8221</v>
      </c>
    </row>
    <row r="2513" spans="12:13" ht="19">
      <c r="L2513" s="2">
        <v>100000</v>
      </c>
      <c r="M2513" s="2" t="s">
        <v>8221</v>
      </c>
    </row>
    <row r="2514" spans="12:13" ht="19">
      <c r="L2514" s="2">
        <v>1150</v>
      </c>
      <c r="M2514" s="2" t="s">
        <v>8221</v>
      </c>
    </row>
    <row r="2515" spans="12:13" ht="19">
      <c r="L2515" s="2">
        <v>180000</v>
      </c>
      <c r="M2515" s="2" t="s">
        <v>8221</v>
      </c>
    </row>
    <row r="2516" spans="12:13" ht="19">
      <c r="L2516" s="2">
        <v>12000</v>
      </c>
      <c r="M2516" s="2" t="s">
        <v>8221</v>
      </c>
    </row>
    <row r="2517" spans="12:13" ht="19">
      <c r="L2517" s="2">
        <v>5000</v>
      </c>
      <c r="M2517" s="2" t="s">
        <v>8221</v>
      </c>
    </row>
    <row r="2518" spans="12:13" ht="19">
      <c r="L2518" s="2">
        <v>22000</v>
      </c>
      <c r="M2518" s="2" t="s">
        <v>8221</v>
      </c>
    </row>
    <row r="2519" spans="12:13" ht="19">
      <c r="L2519" s="2">
        <v>18000</v>
      </c>
      <c r="M2519" s="2" t="s">
        <v>8221</v>
      </c>
    </row>
    <row r="2520" spans="12:13" ht="19">
      <c r="L2520" s="2">
        <v>5000</v>
      </c>
      <c r="M2520" s="2" t="s">
        <v>8221</v>
      </c>
    </row>
    <row r="2521" spans="12:13" ht="19">
      <c r="L2521" s="2">
        <v>150000</v>
      </c>
      <c r="M2521" s="2" t="s">
        <v>8221</v>
      </c>
    </row>
    <row r="2522" spans="12:13" ht="19">
      <c r="L2522" s="2">
        <v>100000</v>
      </c>
      <c r="M2522" s="2" t="s">
        <v>8221</v>
      </c>
    </row>
    <row r="2523" spans="12:13" ht="19">
      <c r="L2523" s="2">
        <v>12500</v>
      </c>
      <c r="M2523" s="2" t="s">
        <v>8219</v>
      </c>
    </row>
    <row r="2524" spans="12:13" ht="19">
      <c r="L2524" s="2">
        <v>5000</v>
      </c>
      <c r="M2524" s="2" t="s">
        <v>8219</v>
      </c>
    </row>
    <row r="2525" spans="12:13" ht="19">
      <c r="L2525" s="2">
        <v>900</v>
      </c>
      <c r="M2525" s="2" t="s">
        <v>8219</v>
      </c>
    </row>
    <row r="2526" spans="12:13" ht="19">
      <c r="L2526" s="2">
        <v>7500</v>
      </c>
      <c r="M2526" s="2" t="s">
        <v>8219</v>
      </c>
    </row>
    <row r="2527" spans="12:13" ht="19">
      <c r="L2527" s="2">
        <v>8000</v>
      </c>
      <c r="M2527" s="2" t="s">
        <v>8219</v>
      </c>
    </row>
    <row r="2528" spans="12:13" ht="19">
      <c r="L2528" s="2">
        <v>4000</v>
      </c>
      <c r="M2528" s="2" t="s">
        <v>8219</v>
      </c>
    </row>
    <row r="2529" spans="12:13" ht="19">
      <c r="L2529" s="2">
        <v>4000</v>
      </c>
      <c r="M2529" s="2" t="s">
        <v>8219</v>
      </c>
    </row>
    <row r="2530" spans="12:13" ht="19">
      <c r="L2530" s="2">
        <v>4000</v>
      </c>
      <c r="M2530" s="2" t="s">
        <v>8219</v>
      </c>
    </row>
    <row r="2531" spans="12:13" ht="19">
      <c r="L2531" s="2">
        <v>6000</v>
      </c>
      <c r="M2531" s="2" t="s">
        <v>8219</v>
      </c>
    </row>
    <row r="2532" spans="12:13" ht="19">
      <c r="L2532" s="2">
        <v>6500</v>
      </c>
      <c r="M2532" s="2" t="s">
        <v>8219</v>
      </c>
    </row>
    <row r="2533" spans="12:13" ht="19">
      <c r="L2533" s="2">
        <v>4500</v>
      </c>
      <c r="M2533" s="2" t="s">
        <v>8219</v>
      </c>
    </row>
    <row r="2534" spans="12:13" ht="19">
      <c r="L2534" s="2">
        <v>4000</v>
      </c>
      <c r="M2534" s="2" t="s">
        <v>8219</v>
      </c>
    </row>
    <row r="2535" spans="12:13" ht="19">
      <c r="L2535" s="2">
        <v>7500</v>
      </c>
      <c r="M2535" s="2" t="s">
        <v>8219</v>
      </c>
    </row>
    <row r="2536" spans="12:13" ht="19">
      <c r="L2536" s="2">
        <v>2000</v>
      </c>
      <c r="M2536" s="2" t="s">
        <v>8219</v>
      </c>
    </row>
    <row r="2537" spans="12:13" ht="19">
      <c r="L2537" s="2">
        <v>20000</v>
      </c>
      <c r="M2537" s="2" t="s">
        <v>8219</v>
      </c>
    </row>
    <row r="2538" spans="12:13" ht="19">
      <c r="L2538" s="2">
        <v>25</v>
      </c>
      <c r="M2538" s="2" t="s">
        <v>8219</v>
      </c>
    </row>
    <row r="2539" spans="12:13" ht="19">
      <c r="L2539" s="2">
        <v>1000</v>
      </c>
      <c r="M2539" s="2" t="s">
        <v>8219</v>
      </c>
    </row>
    <row r="2540" spans="12:13" ht="19">
      <c r="L2540" s="2">
        <v>18000</v>
      </c>
      <c r="M2540" s="2" t="s">
        <v>8219</v>
      </c>
    </row>
    <row r="2541" spans="12:13" ht="19">
      <c r="L2541" s="2">
        <v>10000</v>
      </c>
      <c r="M2541" s="2" t="s">
        <v>8219</v>
      </c>
    </row>
    <row r="2542" spans="12:13" ht="19">
      <c r="L2542" s="2">
        <v>2500</v>
      </c>
      <c r="M2542" s="2" t="s">
        <v>8219</v>
      </c>
    </row>
    <row r="2543" spans="12:13" ht="19">
      <c r="L2543" s="2">
        <v>3500</v>
      </c>
      <c r="M2543" s="2" t="s">
        <v>8219</v>
      </c>
    </row>
    <row r="2544" spans="12:13" ht="19">
      <c r="L2544" s="2">
        <v>700</v>
      </c>
      <c r="M2544" s="2" t="s">
        <v>8219</v>
      </c>
    </row>
    <row r="2545" spans="12:13" ht="19">
      <c r="L2545" s="2">
        <v>250</v>
      </c>
      <c r="M2545" s="2" t="s">
        <v>8219</v>
      </c>
    </row>
    <row r="2546" spans="12:13" ht="19">
      <c r="L2546" s="2">
        <v>5000</v>
      </c>
      <c r="M2546" s="2" t="s">
        <v>8219</v>
      </c>
    </row>
    <row r="2547" spans="12:13" ht="19">
      <c r="L2547" s="2">
        <v>2000</v>
      </c>
      <c r="M2547" s="2" t="s">
        <v>8219</v>
      </c>
    </row>
    <row r="2548" spans="12:13" ht="19">
      <c r="L2548" s="2">
        <v>3500</v>
      </c>
      <c r="M2548" s="2" t="s">
        <v>8219</v>
      </c>
    </row>
    <row r="2549" spans="12:13" ht="19">
      <c r="L2549" s="2">
        <v>5500</v>
      </c>
      <c r="M2549" s="2" t="s">
        <v>8219</v>
      </c>
    </row>
    <row r="2550" spans="12:13" ht="19">
      <c r="L2550" s="2">
        <v>6000</v>
      </c>
      <c r="M2550" s="2" t="s">
        <v>8219</v>
      </c>
    </row>
    <row r="2551" spans="12:13" ht="19">
      <c r="L2551" s="2">
        <v>1570</v>
      </c>
      <c r="M2551" s="2" t="s">
        <v>8219</v>
      </c>
    </row>
    <row r="2552" spans="12:13" ht="19">
      <c r="L2552" s="2">
        <v>6500</v>
      </c>
      <c r="M2552" s="2" t="s">
        <v>8219</v>
      </c>
    </row>
    <row r="2553" spans="12:13" ht="19">
      <c r="L2553" s="2">
        <v>3675</v>
      </c>
      <c r="M2553" s="2" t="s">
        <v>8219</v>
      </c>
    </row>
    <row r="2554" spans="12:13" ht="19">
      <c r="L2554" s="2">
        <v>3000</v>
      </c>
      <c r="M2554" s="2" t="s">
        <v>8219</v>
      </c>
    </row>
    <row r="2555" spans="12:13" ht="19">
      <c r="L2555" s="2">
        <v>1500</v>
      </c>
      <c r="M2555" s="2" t="s">
        <v>8219</v>
      </c>
    </row>
    <row r="2556" spans="12:13" ht="19">
      <c r="L2556" s="2">
        <v>3000</v>
      </c>
      <c r="M2556" s="2" t="s">
        <v>8219</v>
      </c>
    </row>
    <row r="2557" spans="12:13" ht="19">
      <c r="L2557" s="2">
        <v>2000</v>
      </c>
      <c r="M2557" s="2" t="s">
        <v>8219</v>
      </c>
    </row>
    <row r="2558" spans="12:13" ht="19">
      <c r="L2558" s="2">
        <v>745</v>
      </c>
      <c r="M2558" s="2" t="s">
        <v>8219</v>
      </c>
    </row>
    <row r="2559" spans="12:13" ht="19">
      <c r="L2559" s="2">
        <v>900</v>
      </c>
      <c r="M2559" s="2" t="s">
        <v>8219</v>
      </c>
    </row>
    <row r="2560" spans="12:13" ht="19">
      <c r="L2560" s="2">
        <v>1250</v>
      </c>
      <c r="M2560" s="2" t="s">
        <v>8219</v>
      </c>
    </row>
    <row r="2561" spans="12:13" ht="19">
      <c r="L2561" s="2">
        <v>800</v>
      </c>
      <c r="M2561" s="2" t="s">
        <v>8219</v>
      </c>
    </row>
    <row r="2562" spans="12:13" ht="19">
      <c r="L2562" s="2">
        <v>3000</v>
      </c>
      <c r="M2562" s="2" t="s">
        <v>8219</v>
      </c>
    </row>
    <row r="2563" spans="12:13" ht="19">
      <c r="L2563" s="2">
        <v>100000</v>
      </c>
      <c r="M2563" s="2" t="s">
        <v>8220</v>
      </c>
    </row>
    <row r="2564" spans="12:13" ht="19">
      <c r="L2564" s="2">
        <v>10000</v>
      </c>
      <c r="M2564" s="2" t="s">
        <v>8220</v>
      </c>
    </row>
    <row r="2565" spans="12:13" ht="19">
      <c r="L2565" s="2">
        <v>20000</v>
      </c>
      <c r="M2565" s="2" t="s">
        <v>8220</v>
      </c>
    </row>
    <row r="2566" spans="12:13" ht="19">
      <c r="L2566" s="2">
        <v>40000</v>
      </c>
      <c r="M2566" s="2" t="s">
        <v>8220</v>
      </c>
    </row>
    <row r="2567" spans="12:13" ht="19">
      <c r="L2567" s="2">
        <v>10000</v>
      </c>
      <c r="M2567" s="2" t="s">
        <v>8220</v>
      </c>
    </row>
    <row r="2568" spans="12:13" ht="19">
      <c r="L2568" s="2">
        <v>35000</v>
      </c>
      <c r="M2568" s="2" t="s">
        <v>8220</v>
      </c>
    </row>
    <row r="2569" spans="12:13" ht="19">
      <c r="L2569" s="2">
        <v>45000</v>
      </c>
      <c r="M2569" s="2" t="s">
        <v>8220</v>
      </c>
    </row>
    <row r="2570" spans="12:13" ht="19">
      <c r="L2570" s="2">
        <v>10000</v>
      </c>
      <c r="M2570" s="2" t="s">
        <v>8220</v>
      </c>
    </row>
    <row r="2571" spans="12:13" ht="19">
      <c r="L2571" s="2">
        <v>6500</v>
      </c>
      <c r="M2571" s="2" t="s">
        <v>8220</v>
      </c>
    </row>
    <row r="2572" spans="12:13" ht="19">
      <c r="L2572" s="2">
        <v>7000</v>
      </c>
      <c r="M2572" s="2" t="s">
        <v>8220</v>
      </c>
    </row>
    <row r="2573" spans="12:13" ht="19">
      <c r="L2573" s="2">
        <v>100000</v>
      </c>
      <c r="M2573" s="2" t="s">
        <v>8220</v>
      </c>
    </row>
    <row r="2574" spans="12:13" ht="19">
      <c r="L2574" s="2">
        <v>30000</v>
      </c>
      <c r="M2574" s="2" t="s">
        <v>8220</v>
      </c>
    </row>
    <row r="2575" spans="12:13" ht="19">
      <c r="L2575" s="2">
        <v>8000</v>
      </c>
      <c r="M2575" s="2" t="s">
        <v>8220</v>
      </c>
    </row>
    <row r="2576" spans="12:13" ht="19">
      <c r="L2576" s="2">
        <v>10000</v>
      </c>
      <c r="M2576" s="2" t="s">
        <v>8220</v>
      </c>
    </row>
    <row r="2577" spans="12:13" ht="19">
      <c r="L2577" s="2">
        <v>85000</v>
      </c>
      <c r="M2577" s="2" t="s">
        <v>8220</v>
      </c>
    </row>
    <row r="2578" spans="12:13" ht="19">
      <c r="L2578" s="2">
        <v>10000</v>
      </c>
      <c r="M2578" s="2" t="s">
        <v>8220</v>
      </c>
    </row>
    <row r="2579" spans="12:13" ht="19">
      <c r="L2579" s="2">
        <v>15000</v>
      </c>
      <c r="M2579" s="2" t="s">
        <v>8220</v>
      </c>
    </row>
    <row r="2580" spans="12:13" ht="19">
      <c r="L2580" s="2">
        <v>6000</v>
      </c>
      <c r="M2580" s="2" t="s">
        <v>8220</v>
      </c>
    </row>
    <row r="2581" spans="12:13" ht="19">
      <c r="L2581" s="2">
        <v>200000</v>
      </c>
      <c r="M2581" s="2" t="s">
        <v>8220</v>
      </c>
    </row>
    <row r="2582" spans="12:13" ht="19">
      <c r="L2582" s="2">
        <v>8500</v>
      </c>
      <c r="M2582" s="2" t="s">
        <v>8220</v>
      </c>
    </row>
    <row r="2583" spans="12:13" ht="19">
      <c r="L2583" s="2">
        <v>5000</v>
      </c>
      <c r="M2583" s="2" t="s">
        <v>8221</v>
      </c>
    </row>
    <row r="2584" spans="12:13" ht="19">
      <c r="L2584" s="2">
        <v>90000</v>
      </c>
      <c r="M2584" s="2" t="s">
        <v>8221</v>
      </c>
    </row>
    <row r="2585" spans="12:13" ht="19">
      <c r="L2585" s="2">
        <v>1000</v>
      </c>
      <c r="M2585" s="2" t="s">
        <v>8221</v>
      </c>
    </row>
    <row r="2586" spans="12:13" ht="19">
      <c r="L2586" s="2">
        <v>10000</v>
      </c>
      <c r="M2586" s="2" t="s">
        <v>8221</v>
      </c>
    </row>
    <row r="2587" spans="12:13" ht="19">
      <c r="L2587" s="2">
        <v>30000</v>
      </c>
      <c r="M2587" s="2" t="s">
        <v>8221</v>
      </c>
    </row>
    <row r="2588" spans="12:13" ht="19">
      <c r="L2588" s="2">
        <v>3000</v>
      </c>
      <c r="M2588" s="2" t="s">
        <v>8221</v>
      </c>
    </row>
    <row r="2589" spans="12:13" ht="19">
      <c r="L2589" s="2">
        <v>50000</v>
      </c>
      <c r="M2589" s="2" t="s">
        <v>8221</v>
      </c>
    </row>
    <row r="2590" spans="12:13" ht="19">
      <c r="L2590" s="2">
        <v>6000</v>
      </c>
      <c r="M2590" s="2" t="s">
        <v>8221</v>
      </c>
    </row>
    <row r="2591" spans="12:13" ht="19">
      <c r="L2591" s="2">
        <v>50000</v>
      </c>
      <c r="M2591" s="2" t="s">
        <v>8221</v>
      </c>
    </row>
    <row r="2592" spans="12:13" ht="19">
      <c r="L2592" s="2">
        <v>3000</v>
      </c>
      <c r="M2592" s="2" t="s">
        <v>8221</v>
      </c>
    </row>
    <row r="2593" spans="12:13" ht="19">
      <c r="L2593" s="2">
        <v>1500</v>
      </c>
      <c r="M2593" s="2" t="s">
        <v>8221</v>
      </c>
    </row>
    <row r="2594" spans="12:13" ht="19">
      <c r="L2594" s="2">
        <v>30000</v>
      </c>
      <c r="M2594" s="2" t="s">
        <v>8221</v>
      </c>
    </row>
    <row r="2595" spans="12:13" ht="19">
      <c r="L2595" s="2">
        <v>10000</v>
      </c>
      <c r="M2595" s="2" t="s">
        <v>8221</v>
      </c>
    </row>
    <row r="2596" spans="12:13" ht="19">
      <c r="L2596" s="2">
        <v>80000</v>
      </c>
      <c r="M2596" s="2" t="s">
        <v>8221</v>
      </c>
    </row>
    <row r="2597" spans="12:13" ht="19">
      <c r="L2597" s="2">
        <v>15000</v>
      </c>
      <c r="M2597" s="2" t="s">
        <v>8221</v>
      </c>
    </row>
    <row r="2598" spans="12:13" ht="19">
      <c r="L2598" s="2">
        <v>35000</v>
      </c>
      <c r="M2598" s="2" t="s">
        <v>8221</v>
      </c>
    </row>
    <row r="2599" spans="12:13" ht="19">
      <c r="L2599" s="2">
        <v>1500</v>
      </c>
      <c r="M2599" s="2" t="s">
        <v>8221</v>
      </c>
    </row>
    <row r="2600" spans="12:13" ht="19">
      <c r="L2600" s="2">
        <v>3000</v>
      </c>
      <c r="M2600" s="2" t="s">
        <v>8221</v>
      </c>
    </row>
    <row r="2601" spans="12:13" ht="19">
      <c r="L2601" s="2">
        <v>9041</v>
      </c>
      <c r="M2601" s="2" t="s">
        <v>8221</v>
      </c>
    </row>
    <row r="2602" spans="12:13" ht="19">
      <c r="L2602" s="2">
        <v>50000</v>
      </c>
      <c r="M2602" s="2" t="s">
        <v>8221</v>
      </c>
    </row>
    <row r="2603" spans="12:13" ht="19">
      <c r="L2603" s="2">
        <v>500</v>
      </c>
      <c r="M2603" s="2" t="s">
        <v>8219</v>
      </c>
    </row>
    <row r="2604" spans="12:13" ht="19">
      <c r="L2604" s="2">
        <v>12000</v>
      </c>
      <c r="M2604" s="2" t="s">
        <v>8219</v>
      </c>
    </row>
    <row r="2605" spans="12:13" ht="19">
      <c r="L2605" s="2">
        <v>1750</v>
      </c>
      <c r="M2605" s="2" t="s">
        <v>8219</v>
      </c>
    </row>
    <row r="2606" spans="12:13" ht="19">
      <c r="L2606" s="2">
        <v>20000</v>
      </c>
      <c r="M2606" s="2" t="s">
        <v>8219</v>
      </c>
    </row>
    <row r="2607" spans="12:13" ht="19">
      <c r="L2607" s="2">
        <v>100000</v>
      </c>
      <c r="M2607" s="2" t="s">
        <v>8219</v>
      </c>
    </row>
    <row r="2608" spans="12:13" ht="19">
      <c r="L2608" s="2">
        <v>11000</v>
      </c>
      <c r="M2608" s="2" t="s">
        <v>8219</v>
      </c>
    </row>
    <row r="2609" spans="12:13" ht="19">
      <c r="L2609" s="2">
        <v>8000</v>
      </c>
      <c r="M2609" s="2" t="s">
        <v>8219</v>
      </c>
    </row>
    <row r="2610" spans="12:13" ht="19">
      <c r="L2610" s="2">
        <v>8000</v>
      </c>
      <c r="M2610" s="2" t="s">
        <v>8219</v>
      </c>
    </row>
    <row r="2611" spans="12:13" ht="19">
      <c r="L2611" s="2">
        <v>35000</v>
      </c>
      <c r="M2611" s="2" t="s">
        <v>8219</v>
      </c>
    </row>
    <row r="2612" spans="12:13" ht="19">
      <c r="L2612" s="2">
        <v>22765</v>
      </c>
      <c r="M2612" s="2" t="s">
        <v>8219</v>
      </c>
    </row>
    <row r="2613" spans="12:13" ht="19">
      <c r="L2613" s="2">
        <v>11000</v>
      </c>
      <c r="M2613" s="2" t="s">
        <v>8219</v>
      </c>
    </row>
    <row r="2614" spans="12:13" ht="19">
      <c r="L2614" s="2">
        <v>10000</v>
      </c>
      <c r="M2614" s="2" t="s">
        <v>8219</v>
      </c>
    </row>
    <row r="2615" spans="12:13" ht="19">
      <c r="L2615" s="2">
        <v>7500</v>
      </c>
      <c r="M2615" s="2" t="s">
        <v>8219</v>
      </c>
    </row>
    <row r="2616" spans="12:13" ht="19">
      <c r="L2616" s="2">
        <v>10500</v>
      </c>
      <c r="M2616" s="2" t="s">
        <v>8219</v>
      </c>
    </row>
    <row r="2617" spans="12:13" ht="19">
      <c r="L2617" s="2">
        <v>2001</v>
      </c>
      <c r="M2617" s="2" t="s">
        <v>8219</v>
      </c>
    </row>
    <row r="2618" spans="12:13" ht="19">
      <c r="L2618" s="2">
        <v>25000</v>
      </c>
      <c r="M2618" s="2" t="s">
        <v>8219</v>
      </c>
    </row>
    <row r="2619" spans="12:13" ht="19">
      <c r="L2619" s="2">
        <v>500</v>
      </c>
      <c r="M2619" s="2" t="s">
        <v>8219</v>
      </c>
    </row>
    <row r="2620" spans="12:13" ht="19">
      <c r="L2620" s="2">
        <v>15000</v>
      </c>
      <c r="M2620" s="2" t="s">
        <v>8219</v>
      </c>
    </row>
    <row r="2621" spans="12:13" ht="19">
      <c r="L2621" s="2">
        <v>1000</v>
      </c>
      <c r="M2621" s="2" t="s">
        <v>8219</v>
      </c>
    </row>
    <row r="2622" spans="12:13" ht="19">
      <c r="L2622" s="2">
        <v>65000</v>
      </c>
      <c r="M2622" s="2" t="s">
        <v>8219</v>
      </c>
    </row>
    <row r="2623" spans="12:13" ht="19">
      <c r="L2623" s="2">
        <v>15000</v>
      </c>
      <c r="M2623" s="2" t="s">
        <v>8219</v>
      </c>
    </row>
    <row r="2624" spans="12:13" ht="19">
      <c r="L2624" s="2">
        <v>1500</v>
      </c>
      <c r="M2624" s="2" t="s">
        <v>8219</v>
      </c>
    </row>
    <row r="2625" spans="12:13" ht="19">
      <c r="L2625" s="2">
        <v>2000</v>
      </c>
      <c r="M2625" s="2" t="s">
        <v>8219</v>
      </c>
    </row>
    <row r="2626" spans="12:13" ht="19">
      <c r="L2626" s="2">
        <v>8000</v>
      </c>
      <c r="M2626" s="2" t="s">
        <v>8219</v>
      </c>
    </row>
    <row r="2627" spans="12:13" ht="19">
      <c r="L2627" s="2">
        <v>150</v>
      </c>
      <c r="M2627" s="2" t="s">
        <v>8219</v>
      </c>
    </row>
    <row r="2628" spans="12:13" ht="19">
      <c r="L2628" s="2">
        <v>2500</v>
      </c>
      <c r="M2628" s="2" t="s">
        <v>8219</v>
      </c>
    </row>
    <row r="2629" spans="12:13" ht="19">
      <c r="L2629" s="2">
        <v>150</v>
      </c>
      <c r="M2629" s="2" t="s">
        <v>8219</v>
      </c>
    </row>
    <row r="2630" spans="12:13" ht="19">
      <c r="L2630" s="2">
        <v>839</v>
      </c>
      <c r="M2630" s="2" t="s">
        <v>8219</v>
      </c>
    </row>
    <row r="2631" spans="12:13" ht="19">
      <c r="L2631" s="2">
        <v>5000</v>
      </c>
      <c r="M2631" s="2" t="s">
        <v>8219</v>
      </c>
    </row>
    <row r="2632" spans="12:13" ht="19">
      <c r="L2632" s="2">
        <v>2000</v>
      </c>
      <c r="M2632" s="2" t="s">
        <v>8219</v>
      </c>
    </row>
    <row r="2633" spans="12:13" ht="19">
      <c r="L2633" s="2">
        <v>20000</v>
      </c>
      <c r="M2633" s="2" t="s">
        <v>8219</v>
      </c>
    </row>
    <row r="2634" spans="12:13" ht="19">
      <c r="L2634" s="2">
        <v>1070</v>
      </c>
      <c r="M2634" s="2" t="s">
        <v>8219</v>
      </c>
    </row>
    <row r="2635" spans="12:13" ht="19">
      <c r="L2635" s="2">
        <v>5000</v>
      </c>
      <c r="M2635" s="2" t="s">
        <v>8219</v>
      </c>
    </row>
    <row r="2636" spans="12:13" ht="19">
      <c r="L2636" s="2">
        <v>930</v>
      </c>
      <c r="M2636" s="2" t="s">
        <v>8219</v>
      </c>
    </row>
    <row r="2637" spans="12:13" ht="19">
      <c r="L2637" s="2">
        <v>11500</v>
      </c>
      <c r="M2637" s="2" t="s">
        <v>8219</v>
      </c>
    </row>
    <row r="2638" spans="12:13" ht="19">
      <c r="L2638" s="2">
        <v>1000</v>
      </c>
      <c r="M2638" s="2" t="s">
        <v>8219</v>
      </c>
    </row>
    <row r="2639" spans="12:13" ht="19">
      <c r="L2639" s="2">
        <v>500</v>
      </c>
      <c r="M2639" s="2" t="s">
        <v>8219</v>
      </c>
    </row>
    <row r="2640" spans="12:13" ht="19">
      <c r="L2640" s="2">
        <v>347</v>
      </c>
      <c r="M2640" s="2" t="s">
        <v>8219</v>
      </c>
    </row>
    <row r="2641" spans="12:13" ht="19">
      <c r="L2641" s="2">
        <v>300</v>
      </c>
      <c r="M2641" s="2" t="s">
        <v>8219</v>
      </c>
    </row>
    <row r="2642" spans="12:13" ht="19">
      <c r="L2642" s="2">
        <v>3000</v>
      </c>
      <c r="M2642" s="2" t="s">
        <v>8219</v>
      </c>
    </row>
    <row r="2643" spans="12:13" ht="19">
      <c r="L2643" s="2">
        <v>1500</v>
      </c>
      <c r="M2643" s="2" t="s">
        <v>8221</v>
      </c>
    </row>
    <row r="2644" spans="12:13" ht="19">
      <c r="L2644" s="2">
        <v>500000</v>
      </c>
      <c r="M2644" s="2" t="s">
        <v>8221</v>
      </c>
    </row>
    <row r="2645" spans="12:13" ht="19">
      <c r="L2645" s="2">
        <v>1000000</v>
      </c>
      <c r="M2645" s="2" t="s">
        <v>8220</v>
      </c>
    </row>
    <row r="2646" spans="12:13" ht="19">
      <c r="L2646" s="2">
        <v>100000</v>
      </c>
      <c r="M2646" s="2" t="s">
        <v>8220</v>
      </c>
    </row>
    <row r="2647" spans="12:13" ht="19">
      <c r="L2647" s="2">
        <v>20000</v>
      </c>
      <c r="M2647" s="2" t="s">
        <v>8220</v>
      </c>
    </row>
    <row r="2648" spans="12:13" ht="19">
      <c r="L2648" s="2">
        <v>500000</v>
      </c>
      <c r="M2648" s="2" t="s">
        <v>8220</v>
      </c>
    </row>
    <row r="2649" spans="12:13" ht="19">
      <c r="L2649" s="2">
        <v>2500</v>
      </c>
      <c r="M2649" s="2" t="s">
        <v>8220</v>
      </c>
    </row>
    <row r="2650" spans="12:13" ht="19">
      <c r="L2650" s="2">
        <v>12000</v>
      </c>
      <c r="M2650" s="2" t="s">
        <v>8220</v>
      </c>
    </row>
    <row r="2651" spans="12:13" ht="19">
      <c r="L2651" s="2">
        <v>125000</v>
      </c>
      <c r="M2651" s="2" t="s">
        <v>8220</v>
      </c>
    </row>
    <row r="2652" spans="12:13" ht="19">
      <c r="L2652" s="2">
        <v>60000</v>
      </c>
      <c r="M2652" s="2" t="s">
        <v>8220</v>
      </c>
    </row>
    <row r="2653" spans="12:13" ht="19">
      <c r="L2653" s="2">
        <v>280000</v>
      </c>
      <c r="M2653" s="2" t="s">
        <v>8220</v>
      </c>
    </row>
    <row r="2654" spans="12:13" ht="19">
      <c r="L2654" s="2">
        <v>100000</v>
      </c>
      <c r="M2654" s="2" t="s">
        <v>8220</v>
      </c>
    </row>
    <row r="2655" spans="12:13" ht="19">
      <c r="L2655" s="2">
        <v>51000</v>
      </c>
      <c r="M2655" s="2" t="s">
        <v>8220</v>
      </c>
    </row>
    <row r="2656" spans="12:13" ht="19">
      <c r="L2656" s="2">
        <v>100000</v>
      </c>
      <c r="M2656" s="2" t="s">
        <v>8220</v>
      </c>
    </row>
    <row r="2657" spans="12:13" ht="19">
      <c r="L2657" s="2">
        <v>15000</v>
      </c>
      <c r="M2657" s="2" t="s">
        <v>8220</v>
      </c>
    </row>
    <row r="2658" spans="12:13" ht="19">
      <c r="L2658" s="2">
        <v>150000</v>
      </c>
      <c r="M2658" s="2" t="s">
        <v>8220</v>
      </c>
    </row>
    <row r="2659" spans="12:13" ht="19">
      <c r="L2659" s="2">
        <v>30000</v>
      </c>
      <c r="M2659" s="2" t="s">
        <v>8220</v>
      </c>
    </row>
    <row r="2660" spans="12:13" ht="19">
      <c r="L2660" s="2">
        <v>98000</v>
      </c>
      <c r="M2660" s="2" t="s">
        <v>8220</v>
      </c>
    </row>
    <row r="2661" spans="12:13" ht="19">
      <c r="L2661" s="2">
        <v>49000</v>
      </c>
      <c r="M2661" s="2" t="s">
        <v>8220</v>
      </c>
    </row>
    <row r="2662" spans="12:13" ht="19">
      <c r="L2662" s="2">
        <v>20000</v>
      </c>
      <c r="M2662" s="2" t="s">
        <v>8220</v>
      </c>
    </row>
    <row r="2663" spans="12:13" ht="19">
      <c r="L2663" s="2">
        <v>5000</v>
      </c>
      <c r="M2663" s="2" t="s">
        <v>8219</v>
      </c>
    </row>
    <row r="2664" spans="12:13" ht="19">
      <c r="L2664" s="2">
        <v>20000</v>
      </c>
      <c r="M2664" s="2" t="s">
        <v>8219</v>
      </c>
    </row>
    <row r="2665" spans="12:13" ht="19">
      <c r="L2665" s="2">
        <v>20000</v>
      </c>
      <c r="M2665" s="2" t="s">
        <v>8219</v>
      </c>
    </row>
    <row r="2666" spans="12:13" ht="19">
      <c r="L2666" s="2">
        <v>17500</v>
      </c>
      <c r="M2666" s="2" t="s">
        <v>8219</v>
      </c>
    </row>
    <row r="2667" spans="12:13" ht="19">
      <c r="L2667" s="2">
        <v>3500</v>
      </c>
      <c r="M2667" s="2" t="s">
        <v>8219</v>
      </c>
    </row>
    <row r="2668" spans="12:13" ht="19">
      <c r="L2668" s="2">
        <v>10000</v>
      </c>
      <c r="M2668" s="2" t="s">
        <v>8219</v>
      </c>
    </row>
    <row r="2669" spans="12:13" ht="19">
      <c r="L2669" s="2">
        <v>1500</v>
      </c>
      <c r="M2669" s="2" t="s">
        <v>8219</v>
      </c>
    </row>
    <row r="2670" spans="12:13" ht="19">
      <c r="L2670" s="2">
        <v>1000</v>
      </c>
      <c r="M2670" s="2" t="s">
        <v>8219</v>
      </c>
    </row>
    <row r="2671" spans="12:13" ht="19">
      <c r="L2671" s="2">
        <v>800</v>
      </c>
      <c r="M2671" s="2" t="s">
        <v>8219</v>
      </c>
    </row>
    <row r="2672" spans="12:13" ht="19">
      <c r="L2672" s="2">
        <v>38888</v>
      </c>
      <c r="M2672" s="2" t="s">
        <v>8221</v>
      </c>
    </row>
    <row r="2673" spans="12:13" ht="19">
      <c r="L2673" s="2">
        <v>25000</v>
      </c>
      <c r="M2673" s="2" t="s">
        <v>8221</v>
      </c>
    </row>
    <row r="2674" spans="12:13" ht="19">
      <c r="L2674" s="2">
        <v>10000</v>
      </c>
      <c r="M2674" s="2" t="s">
        <v>8221</v>
      </c>
    </row>
    <row r="2675" spans="12:13" ht="19">
      <c r="L2675" s="2">
        <v>40000</v>
      </c>
      <c r="M2675" s="2" t="s">
        <v>8221</v>
      </c>
    </row>
    <row r="2676" spans="12:13" ht="19">
      <c r="L2676" s="2">
        <v>35000</v>
      </c>
      <c r="M2676" s="2" t="s">
        <v>8221</v>
      </c>
    </row>
    <row r="2677" spans="12:13" ht="19">
      <c r="L2677" s="2">
        <v>25000</v>
      </c>
      <c r="M2677" s="2" t="s">
        <v>8221</v>
      </c>
    </row>
    <row r="2678" spans="12:13" ht="19">
      <c r="L2678" s="2">
        <v>2100</v>
      </c>
      <c r="M2678" s="2" t="s">
        <v>8221</v>
      </c>
    </row>
    <row r="2679" spans="12:13" ht="19">
      <c r="L2679" s="2">
        <v>19500</v>
      </c>
      <c r="M2679" s="2" t="s">
        <v>8221</v>
      </c>
    </row>
    <row r="2680" spans="12:13" ht="19">
      <c r="L2680" s="2">
        <v>8000000</v>
      </c>
      <c r="M2680" s="2" t="s">
        <v>8221</v>
      </c>
    </row>
    <row r="2681" spans="12:13" ht="19">
      <c r="L2681" s="2">
        <v>40000</v>
      </c>
      <c r="M2681" s="2" t="s">
        <v>8221</v>
      </c>
    </row>
    <row r="2682" spans="12:13" ht="19">
      <c r="L2682" s="2">
        <v>32000</v>
      </c>
      <c r="M2682" s="2" t="s">
        <v>8221</v>
      </c>
    </row>
    <row r="2683" spans="12:13" ht="19">
      <c r="L2683" s="2">
        <v>8000</v>
      </c>
      <c r="M2683" s="2" t="s">
        <v>8221</v>
      </c>
    </row>
    <row r="2684" spans="12:13" ht="19">
      <c r="L2684" s="2">
        <v>6000</v>
      </c>
      <c r="M2684" s="2" t="s">
        <v>8221</v>
      </c>
    </row>
    <row r="2685" spans="12:13" ht="19">
      <c r="L2685" s="2">
        <v>15000</v>
      </c>
      <c r="M2685" s="2" t="s">
        <v>8221</v>
      </c>
    </row>
    <row r="2686" spans="12:13" ht="19">
      <c r="L2686" s="2">
        <v>70000</v>
      </c>
      <c r="M2686" s="2" t="s">
        <v>8221</v>
      </c>
    </row>
    <row r="2687" spans="12:13" ht="19">
      <c r="L2687" s="2">
        <v>50000</v>
      </c>
      <c r="M2687" s="2" t="s">
        <v>8221</v>
      </c>
    </row>
    <row r="2688" spans="12:13" ht="19">
      <c r="L2688" s="2">
        <v>30000</v>
      </c>
      <c r="M2688" s="2" t="s">
        <v>8221</v>
      </c>
    </row>
    <row r="2689" spans="12:13" ht="19">
      <c r="L2689" s="2">
        <v>15000</v>
      </c>
      <c r="M2689" s="2" t="s">
        <v>8221</v>
      </c>
    </row>
    <row r="2690" spans="12:13" ht="19">
      <c r="L2690" s="2">
        <v>50000</v>
      </c>
      <c r="M2690" s="2" t="s">
        <v>8221</v>
      </c>
    </row>
    <row r="2691" spans="12:13" ht="19">
      <c r="L2691" s="2">
        <v>35000</v>
      </c>
      <c r="M2691" s="2" t="s">
        <v>8221</v>
      </c>
    </row>
    <row r="2692" spans="12:13" ht="19">
      <c r="L2692" s="2">
        <v>80000</v>
      </c>
      <c r="M2692" s="2" t="s">
        <v>8221</v>
      </c>
    </row>
    <row r="2693" spans="12:13" ht="19">
      <c r="L2693" s="2">
        <v>65000</v>
      </c>
      <c r="M2693" s="2" t="s">
        <v>8221</v>
      </c>
    </row>
    <row r="2694" spans="12:13" ht="19">
      <c r="L2694" s="2">
        <v>3500</v>
      </c>
      <c r="M2694" s="2" t="s">
        <v>8221</v>
      </c>
    </row>
    <row r="2695" spans="12:13" ht="19">
      <c r="L2695" s="2">
        <v>5000</v>
      </c>
      <c r="M2695" s="2" t="s">
        <v>8221</v>
      </c>
    </row>
    <row r="2696" spans="12:13" ht="19">
      <c r="L2696" s="2">
        <v>30000</v>
      </c>
      <c r="M2696" s="2" t="s">
        <v>8221</v>
      </c>
    </row>
    <row r="2697" spans="12:13" ht="19">
      <c r="L2697" s="2">
        <v>15000</v>
      </c>
      <c r="M2697" s="2" t="s">
        <v>8221</v>
      </c>
    </row>
    <row r="2698" spans="12:13" ht="19">
      <c r="L2698" s="2">
        <v>60000</v>
      </c>
      <c r="M2698" s="2" t="s">
        <v>8221</v>
      </c>
    </row>
    <row r="2699" spans="12:13" ht="19">
      <c r="L2699" s="2">
        <v>23000</v>
      </c>
      <c r="M2699" s="2" t="s">
        <v>8221</v>
      </c>
    </row>
    <row r="2700" spans="12:13" ht="19">
      <c r="L2700" s="2">
        <v>8000</v>
      </c>
      <c r="M2700" s="2" t="s">
        <v>8221</v>
      </c>
    </row>
    <row r="2701" spans="12:13" ht="19">
      <c r="L2701" s="2">
        <v>2</v>
      </c>
      <c r="M2701" s="2" t="s">
        <v>8221</v>
      </c>
    </row>
    <row r="2702" spans="12:13" ht="19">
      <c r="L2702" s="2">
        <v>9999</v>
      </c>
      <c r="M2702" s="2" t="s">
        <v>8221</v>
      </c>
    </row>
    <row r="2703" spans="12:13" ht="19">
      <c r="L2703" s="2">
        <v>3400</v>
      </c>
      <c r="M2703" s="2" t="s">
        <v>8222</v>
      </c>
    </row>
    <row r="2704" spans="12:13" ht="19">
      <c r="L2704" s="2">
        <v>10000</v>
      </c>
      <c r="M2704" s="2" t="s">
        <v>8222</v>
      </c>
    </row>
    <row r="2705" spans="12:13" ht="19">
      <c r="L2705" s="2">
        <v>40000</v>
      </c>
      <c r="M2705" s="2" t="s">
        <v>8222</v>
      </c>
    </row>
    <row r="2706" spans="12:13" ht="19">
      <c r="L2706" s="2">
        <v>19000</v>
      </c>
      <c r="M2706" s="2" t="s">
        <v>8222</v>
      </c>
    </row>
    <row r="2707" spans="12:13" ht="19">
      <c r="L2707" s="2">
        <v>16500</v>
      </c>
      <c r="M2707" s="2" t="s">
        <v>8222</v>
      </c>
    </row>
    <row r="2708" spans="12:13" ht="19">
      <c r="L2708" s="2">
        <v>35000</v>
      </c>
      <c r="M2708" s="2" t="s">
        <v>8219</v>
      </c>
    </row>
    <row r="2709" spans="12:13" ht="19">
      <c r="L2709" s="2">
        <v>8000</v>
      </c>
      <c r="M2709" s="2" t="s">
        <v>8219</v>
      </c>
    </row>
    <row r="2710" spans="12:13" ht="19">
      <c r="L2710" s="2">
        <v>20000</v>
      </c>
      <c r="M2710" s="2" t="s">
        <v>8219</v>
      </c>
    </row>
    <row r="2711" spans="12:13" ht="19">
      <c r="L2711" s="2">
        <v>50000</v>
      </c>
      <c r="M2711" s="2" t="s">
        <v>8219</v>
      </c>
    </row>
    <row r="2712" spans="12:13" ht="19">
      <c r="L2712" s="2">
        <v>60000</v>
      </c>
      <c r="M2712" s="2" t="s">
        <v>8219</v>
      </c>
    </row>
    <row r="2713" spans="12:13" ht="19">
      <c r="L2713" s="2">
        <v>3910</v>
      </c>
      <c r="M2713" s="2" t="s">
        <v>8219</v>
      </c>
    </row>
    <row r="2714" spans="12:13" ht="19">
      <c r="L2714" s="2">
        <v>5500</v>
      </c>
      <c r="M2714" s="2" t="s">
        <v>8219</v>
      </c>
    </row>
    <row r="2715" spans="12:13" ht="19">
      <c r="L2715" s="2">
        <v>150000</v>
      </c>
      <c r="M2715" s="2" t="s">
        <v>8219</v>
      </c>
    </row>
    <row r="2716" spans="12:13" ht="19">
      <c r="L2716" s="2">
        <v>25000</v>
      </c>
      <c r="M2716" s="2" t="s">
        <v>8219</v>
      </c>
    </row>
    <row r="2717" spans="12:13" ht="19">
      <c r="L2717" s="2">
        <v>12000</v>
      </c>
      <c r="M2717" s="2" t="s">
        <v>8219</v>
      </c>
    </row>
    <row r="2718" spans="12:13" ht="19">
      <c r="L2718" s="2">
        <v>10000</v>
      </c>
      <c r="M2718" s="2" t="s">
        <v>8219</v>
      </c>
    </row>
    <row r="2719" spans="12:13" ht="19">
      <c r="L2719" s="2">
        <v>25000</v>
      </c>
      <c r="M2719" s="2" t="s">
        <v>8219</v>
      </c>
    </row>
    <row r="2720" spans="12:13" ht="19">
      <c r="L2720" s="2">
        <v>18000</v>
      </c>
      <c r="M2720" s="2" t="s">
        <v>8219</v>
      </c>
    </row>
    <row r="2721" spans="12:13" ht="19">
      <c r="L2721" s="2">
        <v>6000</v>
      </c>
      <c r="M2721" s="2" t="s">
        <v>8219</v>
      </c>
    </row>
    <row r="2722" spans="12:13" ht="19">
      <c r="L2722" s="2">
        <v>25000</v>
      </c>
      <c r="M2722" s="2" t="s">
        <v>8219</v>
      </c>
    </row>
    <row r="2723" spans="12:13" ht="19">
      <c r="L2723" s="2">
        <v>750</v>
      </c>
      <c r="M2723" s="2" t="s">
        <v>8219</v>
      </c>
    </row>
    <row r="2724" spans="12:13" ht="19">
      <c r="L2724" s="2">
        <v>5000</v>
      </c>
      <c r="M2724" s="2" t="s">
        <v>8219</v>
      </c>
    </row>
    <row r="2725" spans="12:13" ht="19">
      <c r="L2725" s="2">
        <v>12000</v>
      </c>
      <c r="M2725" s="2" t="s">
        <v>8219</v>
      </c>
    </row>
    <row r="2726" spans="12:13" ht="19">
      <c r="L2726" s="2">
        <v>2468</v>
      </c>
      <c r="M2726" s="2" t="s">
        <v>8219</v>
      </c>
    </row>
    <row r="2727" spans="12:13" ht="19">
      <c r="L2727" s="2">
        <v>40000</v>
      </c>
      <c r="M2727" s="2" t="s">
        <v>8219</v>
      </c>
    </row>
    <row r="2728" spans="12:13" ht="19">
      <c r="L2728" s="2">
        <v>100000</v>
      </c>
      <c r="M2728" s="2" t="s">
        <v>8219</v>
      </c>
    </row>
    <row r="2729" spans="12:13" ht="19">
      <c r="L2729" s="2">
        <v>10000</v>
      </c>
      <c r="M2729" s="2" t="s">
        <v>8219</v>
      </c>
    </row>
    <row r="2730" spans="12:13" ht="19">
      <c r="L2730" s="2">
        <v>15000</v>
      </c>
      <c r="M2730" s="2" t="s">
        <v>8219</v>
      </c>
    </row>
    <row r="2731" spans="12:13" ht="19">
      <c r="L2731" s="2">
        <v>7500</v>
      </c>
      <c r="M2731" s="2" t="s">
        <v>8219</v>
      </c>
    </row>
    <row r="2732" spans="12:13" ht="19">
      <c r="L2732" s="2">
        <v>27000</v>
      </c>
      <c r="M2732" s="2" t="s">
        <v>8219</v>
      </c>
    </row>
    <row r="2733" spans="12:13" ht="19">
      <c r="L2733" s="2">
        <v>30000</v>
      </c>
      <c r="M2733" s="2" t="s">
        <v>8219</v>
      </c>
    </row>
    <row r="2734" spans="12:13" ht="19">
      <c r="L2734" s="2">
        <v>12000</v>
      </c>
      <c r="M2734" s="2" t="s">
        <v>8219</v>
      </c>
    </row>
    <row r="2735" spans="12:13" ht="19">
      <c r="L2735" s="2">
        <v>50000</v>
      </c>
      <c r="M2735" s="2" t="s">
        <v>8219</v>
      </c>
    </row>
    <row r="2736" spans="12:13" ht="19">
      <c r="L2736" s="2">
        <v>1</v>
      </c>
      <c r="M2736" s="2" t="s">
        <v>8219</v>
      </c>
    </row>
    <row r="2737" spans="12:13" ht="19">
      <c r="L2737" s="2">
        <v>750</v>
      </c>
      <c r="M2737" s="2" t="s">
        <v>8219</v>
      </c>
    </row>
    <row r="2738" spans="12:13" ht="19">
      <c r="L2738" s="2">
        <v>8000</v>
      </c>
      <c r="M2738" s="2" t="s">
        <v>8219</v>
      </c>
    </row>
    <row r="2739" spans="12:13" ht="19">
      <c r="L2739" s="2">
        <v>30000</v>
      </c>
      <c r="M2739" s="2" t="s">
        <v>8219</v>
      </c>
    </row>
    <row r="2740" spans="12:13" ht="19">
      <c r="L2740" s="2">
        <v>5000</v>
      </c>
      <c r="M2740" s="2" t="s">
        <v>8219</v>
      </c>
    </row>
    <row r="2741" spans="12:13" ht="19">
      <c r="L2741" s="2">
        <v>1100</v>
      </c>
      <c r="M2741" s="2" t="s">
        <v>8219</v>
      </c>
    </row>
    <row r="2742" spans="12:13" ht="19">
      <c r="L2742" s="2">
        <v>300</v>
      </c>
      <c r="M2742" s="2" t="s">
        <v>8219</v>
      </c>
    </row>
    <row r="2743" spans="12:13" ht="19">
      <c r="L2743" s="2">
        <v>8000</v>
      </c>
      <c r="M2743" s="2" t="s">
        <v>8221</v>
      </c>
    </row>
    <row r="2744" spans="12:13" ht="19">
      <c r="L2744" s="2">
        <v>2500</v>
      </c>
      <c r="M2744" s="2" t="s">
        <v>8221</v>
      </c>
    </row>
    <row r="2745" spans="12:13" ht="19">
      <c r="L2745" s="2">
        <v>5999</v>
      </c>
      <c r="M2745" s="2" t="s">
        <v>8221</v>
      </c>
    </row>
    <row r="2746" spans="12:13" ht="19">
      <c r="L2746" s="2">
        <v>16000</v>
      </c>
      <c r="M2746" s="2" t="s">
        <v>8221</v>
      </c>
    </row>
    <row r="2747" spans="12:13" ht="19">
      <c r="L2747" s="2">
        <v>8000</v>
      </c>
      <c r="M2747" s="2" t="s">
        <v>8221</v>
      </c>
    </row>
    <row r="2748" spans="12:13" ht="19">
      <c r="L2748" s="2">
        <v>3000</v>
      </c>
      <c r="M2748" s="2" t="s">
        <v>8221</v>
      </c>
    </row>
    <row r="2749" spans="12:13" ht="19">
      <c r="L2749" s="2">
        <v>500</v>
      </c>
      <c r="M2749" s="2" t="s">
        <v>8221</v>
      </c>
    </row>
    <row r="2750" spans="12:13" ht="19">
      <c r="L2750" s="2">
        <v>5000</v>
      </c>
      <c r="M2750" s="2" t="s">
        <v>8221</v>
      </c>
    </row>
    <row r="2751" spans="12:13" ht="19">
      <c r="L2751" s="2">
        <v>10000</v>
      </c>
      <c r="M2751" s="2" t="s">
        <v>8221</v>
      </c>
    </row>
    <row r="2752" spans="12:13" ht="19">
      <c r="L2752" s="2">
        <v>1999</v>
      </c>
      <c r="M2752" s="2" t="s">
        <v>8221</v>
      </c>
    </row>
    <row r="2753" spans="12:13" ht="19">
      <c r="L2753" s="2">
        <v>3274</v>
      </c>
      <c r="M2753" s="2" t="s">
        <v>8221</v>
      </c>
    </row>
    <row r="2754" spans="12:13" ht="19">
      <c r="L2754" s="2">
        <v>4800</v>
      </c>
      <c r="M2754" s="2" t="s">
        <v>8221</v>
      </c>
    </row>
    <row r="2755" spans="12:13" ht="19">
      <c r="L2755" s="2">
        <v>2000</v>
      </c>
      <c r="M2755" s="2" t="s">
        <v>8221</v>
      </c>
    </row>
    <row r="2756" spans="12:13" ht="19">
      <c r="L2756" s="2">
        <v>10000</v>
      </c>
      <c r="M2756" s="2" t="s">
        <v>8221</v>
      </c>
    </row>
    <row r="2757" spans="12:13" ht="19">
      <c r="L2757" s="2">
        <v>500</v>
      </c>
      <c r="M2757" s="2" t="s">
        <v>8221</v>
      </c>
    </row>
    <row r="2758" spans="12:13" ht="19">
      <c r="L2758" s="2">
        <v>10000</v>
      </c>
      <c r="M2758" s="2" t="s">
        <v>8221</v>
      </c>
    </row>
    <row r="2759" spans="12:13" ht="19">
      <c r="L2759" s="2">
        <v>1500</v>
      </c>
      <c r="M2759" s="2" t="s">
        <v>8221</v>
      </c>
    </row>
    <row r="2760" spans="12:13" ht="19">
      <c r="L2760" s="2">
        <v>2000</v>
      </c>
      <c r="M2760" s="2" t="s">
        <v>8221</v>
      </c>
    </row>
    <row r="2761" spans="12:13" ht="19">
      <c r="L2761" s="2">
        <v>1000</v>
      </c>
      <c r="M2761" s="2" t="s">
        <v>8221</v>
      </c>
    </row>
    <row r="2762" spans="12:13" ht="19">
      <c r="L2762" s="2">
        <v>5000</v>
      </c>
      <c r="M2762" s="2" t="s">
        <v>8221</v>
      </c>
    </row>
    <row r="2763" spans="12:13" ht="19">
      <c r="L2763" s="2">
        <v>5000</v>
      </c>
      <c r="M2763" s="2" t="s">
        <v>8221</v>
      </c>
    </row>
    <row r="2764" spans="12:13" ht="19">
      <c r="L2764" s="2">
        <v>3250</v>
      </c>
      <c r="M2764" s="2" t="s">
        <v>8221</v>
      </c>
    </row>
    <row r="2765" spans="12:13" ht="19">
      <c r="L2765" s="2">
        <v>39400</v>
      </c>
      <c r="M2765" s="2" t="s">
        <v>8221</v>
      </c>
    </row>
    <row r="2766" spans="12:13" ht="19">
      <c r="L2766" s="2">
        <v>4000</v>
      </c>
      <c r="M2766" s="2" t="s">
        <v>8221</v>
      </c>
    </row>
    <row r="2767" spans="12:13" ht="19">
      <c r="L2767" s="2">
        <v>4000</v>
      </c>
      <c r="M2767" s="2" t="s">
        <v>8221</v>
      </c>
    </row>
    <row r="2768" spans="12:13" ht="19">
      <c r="L2768" s="2">
        <v>5000</v>
      </c>
      <c r="M2768" s="2" t="s">
        <v>8221</v>
      </c>
    </row>
    <row r="2769" spans="12:13" ht="19">
      <c r="L2769" s="2">
        <v>4000</v>
      </c>
      <c r="M2769" s="2" t="s">
        <v>8221</v>
      </c>
    </row>
    <row r="2770" spans="12:13" ht="19">
      <c r="L2770" s="2">
        <v>7000</v>
      </c>
      <c r="M2770" s="2" t="s">
        <v>8221</v>
      </c>
    </row>
    <row r="2771" spans="12:13" ht="19">
      <c r="L2771" s="2">
        <v>800</v>
      </c>
      <c r="M2771" s="2" t="s">
        <v>8221</v>
      </c>
    </row>
    <row r="2772" spans="12:13" ht="19">
      <c r="L2772" s="2">
        <v>20000</v>
      </c>
      <c r="M2772" s="2" t="s">
        <v>8221</v>
      </c>
    </row>
    <row r="2773" spans="12:13" ht="19">
      <c r="L2773" s="2">
        <v>19980</v>
      </c>
      <c r="M2773" s="2" t="s">
        <v>8221</v>
      </c>
    </row>
    <row r="2774" spans="12:13" ht="19">
      <c r="L2774" s="2">
        <v>8000</v>
      </c>
      <c r="M2774" s="2" t="s">
        <v>8221</v>
      </c>
    </row>
    <row r="2775" spans="12:13" ht="19">
      <c r="L2775" s="2">
        <v>530</v>
      </c>
      <c r="M2775" s="2" t="s">
        <v>8221</v>
      </c>
    </row>
    <row r="2776" spans="12:13" ht="19">
      <c r="L2776" s="2">
        <v>4000</v>
      </c>
      <c r="M2776" s="2" t="s">
        <v>8221</v>
      </c>
    </row>
    <row r="2777" spans="12:13" ht="19">
      <c r="L2777" s="2">
        <v>5000</v>
      </c>
      <c r="M2777" s="2" t="s">
        <v>8221</v>
      </c>
    </row>
    <row r="2778" spans="12:13" ht="19">
      <c r="L2778" s="2">
        <v>21000</v>
      </c>
      <c r="M2778" s="2" t="s">
        <v>8221</v>
      </c>
    </row>
    <row r="2779" spans="12:13" ht="19">
      <c r="L2779" s="2">
        <v>3000</v>
      </c>
      <c r="M2779" s="2" t="s">
        <v>8221</v>
      </c>
    </row>
    <row r="2780" spans="12:13" ht="19">
      <c r="L2780" s="2">
        <v>5500</v>
      </c>
      <c r="M2780" s="2" t="s">
        <v>8221</v>
      </c>
    </row>
    <row r="2781" spans="12:13" ht="19">
      <c r="L2781" s="2">
        <v>2500</v>
      </c>
      <c r="M2781" s="2" t="s">
        <v>8221</v>
      </c>
    </row>
    <row r="2782" spans="12:13" ht="19">
      <c r="L2782" s="2">
        <v>100000</v>
      </c>
      <c r="M2782" s="2" t="s">
        <v>8221</v>
      </c>
    </row>
    <row r="2783" spans="12:13" ht="19">
      <c r="L2783" s="2">
        <v>1250</v>
      </c>
      <c r="M2783" s="2" t="s">
        <v>8219</v>
      </c>
    </row>
    <row r="2784" spans="12:13" ht="19">
      <c r="L2784" s="2">
        <v>1000</v>
      </c>
      <c r="M2784" s="2" t="s">
        <v>8219</v>
      </c>
    </row>
    <row r="2785" spans="12:13" ht="19">
      <c r="L2785" s="2">
        <v>1000</v>
      </c>
      <c r="M2785" s="2" t="s">
        <v>8219</v>
      </c>
    </row>
    <row r="2786" spans="12:13" ht="19">
      <c r="L2786" s="2">
        <v>6000</v>
      </c>
      <c r="M2786" s="2" t="s">
        <v>8219</v>
      </c>
    </row>
    <row r="2787" spans="12:13" ht="19">
      <c r="L2787" s="2">
        <v>5000</v>
      </c>
      <c r="M2787" s="2" t="s">
        <v>8219</v>
      </c>
    </row>
    <row r="2788" spans="12:13" ht="19">
      <c r="L2788" s="2">
        <v>2500</v>
      </c>
      <c r="M2788" s="2" t="s">
        <v>8219</v>
      </c>
    </row>
    <row r="2789" spans="12:13" ht="19">
      <c r="L2789" s="2">
        <v>1000</v>
      </c>
      <c r="M2789" s="2" t="s">
        <v>8219</v>
      </c>
    </row>
    <row r="2790" spans="12:13" ht="19">
      <c r="L2790" s="2">
        <v>2000</v>
      </c>
      <c r="M2790" s="2" t="s">
        <v>8219</v>
      </c>
    </row>
    <row r="2791" spans="12:13" ht="19">
      <c r="L2791" s="2">
        <v>3000</v>
      </c>
      <c r="M2791" s="2" t="s">
        <v>8219</v>
      </c>
    </row>
    <row r="2792" spans="12:13" ht="19">
      <c r="L2792" s="2">
        <v>3000</v>
      </c>
      <c r="M2792" s="2" t="s">
        <v>8219</v>
      </c>
    </row>
    <row r="2793" spans="12:13" ht="19">
      <c r="L2793" s="2">
        <v>2000</v>
      </c>
      <c r="M2793" s="2" t="s">
        <v>8219</v>
      </c>
    </row>
    <row r="2794" spans="12:13" ht="19">
      <c r="L2794" s="2">
        <v>2000</v>
      </c>
      <c r="M2794" s="2" t="s">
        <v>8219</v>
      </c>
    </row>
    <row r="2795" spans="12:13" ht="19">
      <c r="L2795" s="2">
        <v>10000</v>
      </c>
      <c r="M2795" s="2" t="s">
        <v>8219</v>
      </c>
    </row>
    <row r="2796" spans="12:13" ht="19">
      <c r="L2796" s="2">
        <v>50</v>
      </c>
      <c r="M2796" s="2" t="s">
        <v>8219</v>
      </c>
    </row>
    <row r="2797" spans="12:13" ht="19">
      <c r="L2797" s="2">
        <v>700</v>
      </c>
      <c r="M2797" s="2" t="s">
        <v>8219</v>
      </c>
    </row>
    <row r="2798" spans="12:13" ht="19">
      <c r="L2798" s="2">
        <v>800</v>
      </c>
      <c r="M2798" s="2" t="s">
        <v>8219</v>
      </c>
    </row>
    <row r="2799" spans="12:13" ht="19">
      <c r="L2799" s="2">
        <v>8000</v>
      </c>
      <c r="M2799" s="2" t="s">
        <v>8219</v>
      </c>
    </row>
    <row r="2800" spans="12:13" ht="19">
      <c r="L2800" s="2">
        <v>5000</v>
      </c>
      <c r="M2800" s="2" t="s">
        <v>8219</v>
      </c>
    </row>
    <row r="2801" spans="12:13" ht="19">
      <c r="L2801" s="2">
        <v>5000</v>
      </c>
      <c r="M2801" s="2" t="s">
        <v>8219</v>
      </c>
    </row>
    <row r="2802" spans="12:13" ht="19">
      <c r="L2802" s="2">
        <v>1000</v>
      </c>
      <c r="M2802" s="2" t="s">
        <v>8219</v>
      </c>
    </row>
    <row r="2803" spans="12:13" ht="19">
      <c r="L2803" s="2">
        <v>500</v>
      </c>
      <c r="M2803" s="2" t="s">
        <v>8219</v>
      </c>
    </row>
    <row r="2804" spans="12:13" ht="19">
      <c r="L2804" s="2">
        <v>3000</v>
      </c>
      <c r="M2804" s="2" t="s">
        <v>8219</v>
      </c>
    </row>
    <row r="2805" spans="12:13" ht="19">
      <c r="L2805" s="2">
        <v>10000</v>
      </c>
      <c r="M2805" s="2" t="s">
        <v>8219</v>
      </c>
    </row>
    <row r="2806" spans="12:13" ht="19">
      <c r="L2806" s="2">
        <v>1000</v>
      </c>
      <c r="M2806" s="2" t="s">
        <v>8219</v>
      </c>
    </row>
    <row r="2807" spans="12:13" ht="19">
      <c r="L2807" s="2">
        <v>400</v>
      </c>
      <c r="M2807" s="2" t="s">
        <v>8219</v>
      </c>
    </row>
    <row r="2808" spans="12:13" ht="19">
      <c r="L2808" s="2">
        <v>3000</v>
      </c>
      <c r="M2808" s="2" t="s">
        <v>8219</v>
      </c>
    </row>
    <row r="2809" spans="12:13" ht="19">
      <c r="L2809" s="2">
        <v>5000</v>
      </c>
      <c r="M2809" s="2" t="s">
        <v>8219</v>
      </c>
    </row>
    <row r="2810" spans="12:13" ht="19">
      <c r="L2810" s="2">
        <v>4500</v>
      </c>
      <c r="M2810" s="2" t="s">
        <v>8219</v>
      </c>
    </row>
    <row r="2811" spans="12:13" ht="19">
      <c r="L2811" s="2">
        <v>2500</v>
      </c>
      <c r="M2811" s="2" t="s">
        <v>8219</v>
      </c>
    </row>
    <row r="2812" spans="12:13" ht="19">
      <c r="L2812" s="2">
        <v>2500</v>
      </c>
      <c r="M2812" s="2" t="s">
        <v>8219</v>
      </c>
    </row>
    <row r="2813" spans="12:13" ht="19">
      <c r="L2813" s="2">
        <v>10000</v>
      </c>
      <c r="M2813" s="2" t="s">
        <v>8219</v>
      </c>
    </row>
    <row r="2814" spans="12:13" ht="19">
      <c r="L2814" s="2">
        <v>5000</v>
      </c>
      <c r="M2814" s="2" t="s">
        <v>8219</v>
      </c>
    </row>
    <row r="2815" spans="12:13" ht="19">
      <c r="L2815" s="2">
        <v>2800</v>
      </c>
      <c r="M2815" s="2" t="s">
        <v>8219</v>
      </c>
    </row>
    <row r="2816" spans="12:13" ht="19">
      <c r="L2816" s="2">
        <v>1500</v>
      </c>
      <c r="M2816" s="2" t="s">
        <v>8219</v>
      </c>
    </row>
    <row r="2817" spans="12:13" ht="19">
      <c r="L2817" s="2">
        <v>250</v>
      </c>
      <c r="M2817" s="2" t="s">
        <v>8219</v>
      </c>
    </row>
    <row r="2818" spans="12:13" ht="19">
      <c r="L2818" s="2">
        <v>3000</v>
      </c>
      <c r="M2818" s="2" t="s">
        <v>8219</v>
      </c>
    </row>
    <row r="2819" spans="12:13" ht="19">
      <c r="L2819" s="2">
        <v>600</v>
      </c>
      <c r="M2819" s="2" t="s">
        <v>8219</v>
      </c>
    </row>
    <row r="2820" spans="12:13" ht="19">
      <c r="L2820" s="2">
        <v>10000</v>
      </c>
      <c r="M2820" s="2" t="s">
        <v>8219</v>
      </c>
    </row>
    <row r="2821" spans="12:13" ht="19">
      <c r="L2821" s="2">
        <v>5000</v>
      </c>
      <c r="M2821" s="2" t="s">
        <v>8219</v>
      </c>
    </row>
    <row r="2822" spans="12:13" ht="19">
      <c r="L2822" s="2">
        <v>200</v>
      </c>
      <c r="M2822" s="2" t="s">
        <v>8219</v>
      </c>
    </row>
    <row r="2823" spans="12:13" ht="19">
      <c r="L2823" s="2">
        <v>1000</v>
      </c>
      <c r="M2823" s="2" t="s">
        <v>8219</v>
      </c>
    </row>
    <row r="2824" spans="12:13" ht="19">
      <c r="L2824" s="2">
        <v>6000</v>
      </c>
      <c r="M2824" s="2" t="s">
        <v>8219</v>
      </c>
    </row>
    <row r="2825" spans="12:13" ht="19">
      <c r="L2825" s="2">
        <v>100</v>
      </c>
      <c r="M2825" s="2" t="s">
        <v>8219</v>
      </c>
    </row>
    <row r="2826" spans="12:13" ht="19">
      <c r="L2826" s="2">
        <v>650</v>
      </c>
      <c r="M2826" s="2" t="s">
        <v>8219</v>
      </c>
    </row>
    <row r="2827" spans="12:13" ht="19">
      <c r="L2827" s="2">
        <v>3000</v>
      </c>
      <c r="M2827" s="2" t="s">
        <v>8219</v>
      </c>
    </row>
    <row r="2828" spans="12:13" ht="19">
      <c r="L2828" s="2">
        <v>2000</v>
      </c>
      <c r="M2828" s="2" t="s">
        <v>8219</v>
      </c>
    </row>
    <row r="2829" spans="12:13" ht="19">
      <c r="L2829" s="2">
        <v>2000</v>
      </c>
      <c r="M2829" s="2" t="s">
        <v>8219</v>
      </c>
    </row>
    <row r="2830" spans="12:13" ht="19">
      <c r="L2830" s="2">
        <v>9500</v>
      </c>
      <c r="M2830" s="2" t="s">
        <v>8219</v>
      </c>
    </row>
    <row r="2831" spans="12:13" ht="19">
      <c r="L2831" s="2">
        <v>2500</v>
      </c>
      <c r="M2831" s="2" t="s">
        <v>8219</v>
      </c>
    </row>
    <row r="2832" spans="12:13" ht="19">
      <c r="L2832" s="2">
        <v>3000</v>
      </c>
      <c r="M2832" s="2" t="s">
        <v>8219</v>
      </c>
    </row>
    <row r="2833" spans="12:13" ht="19">
      <c r="L2833" s="2">
        <v>3000</v>
      </c>
      <c r="M2833" s="2" t="s">
        <v>8219</v>
      </c>
    </row>
    <row r="2834" spans="12:13" ht="19">
      <c r="L2834" s="2">
        <v>2500</v>
      </c>
      <c r="M2834" s="2" t="s">
        <v>8219</v>
      </c>
    </row>
    <row r="2835" spans="12:13" ht="19">
      <c r="L2835" s="2">
        <v>2700</v>
      </c>
      <c r="M2835" s="2" t="s">
        <v>8219</v>
      </c>
    </row>
    <row r="2836" spans="12:13" ht="19">
      <c r="L2836" s="2">
        <v>800</v>
      </c>
      <c r="M2836" s="2" t="s">
        <v>8219</v>
      </c>
    </row>
    <row r="2837" spans="12:13" ht="19">
      <c r="L2837" s="2">
        <v>1000</v>
      </c>
      <c r="M2837" s="2" t="s">
        <v>8219</v>
      </c>
    </row>
    <row r="2838" spans="12:13" ht="19">
      <c r="L2838" s="2">
        <v>450</v>
      </c>
      <c r="M2838" s="2" t="s">
        <v>8219</v>
      </c>
    </row>
    <row r="2839" spans="12:13" ht="19">
      <c r="L2839" s="2">
        <v>850</v>
      </c>
      <c r="M2839" s="2" t="s">
        <v>8219</v>
      </c>
    </row>
    <row r="2840" spans="12:13" ht="19">
      <c r="L2840" s="2">
        <v>2000</v>
      </c>
      <c r="M2840" s="2" t="s">
        <v>8219</v>
      </c>
    </row>
    <row r="2841" spans="12:13" ht="19">
      <c r="L2841" s="2">
        <v>3500</v>
      </c>
      <c r="M2841" s="2" t="s">
        <v>8219</v>
      </c>
    </row>
    <row r="2842" spans="12:13" ht="19">
      <c r="L2842" s="2">
        <v>2500</v>
      </c>
      <c r="M2842" s="2" t="s">
        <v>8219</v>
      </c>
    </row>
    <row r="2843" spans="12:13" ht="19">
      <c r="L2843" s="2">
        <v>1000</v>
      </c>
      <c r="M2843" s="2" t="s">
        <v>8221</v>
      </c>
    </row>
    <row r="2844" spans="12:13" ht="19">
      <c r="L2844" s="2">
        <v>1500</v>
      </c>
      <c r="M2844" s="2" t="s">
        <v>8221</v>
      </c>
    </row>
    <row r="2845" spans="12:13" ht="19">
      <c r="L2845" s="2">
        <v>1200</v>
      </c>
      <c r="M2845" s="2" t="s">
        <v>8221</v>
      </c>
    </row>
    <row r="2846" spans="12:13" ht="19">
      <c r="L2846" s="2">
        <v>550</v>
      </c>
      <c r="M2846" s="2" t="s">
        <v>8221</v>
      </c>
    </row>
    <row r="2847" spans="12:13" ht="19">
      <c r="L2847" s="2">
        <v>7500</v>
      </c>
      <c r="M2847" s="2" t="s">
        <v>8221</v>
      </c>
    </row>
    <row r="2848" spans="12:13" ht="19">
      <c r="L2848" s="2">
        <v>8000</v>
      </c>
      <c r="M2848" s="2" t="s">
        <v>8221</v>
      </c>
    </row>
    <row r="2849" spans="12:13" ht="19">
      <c r="L2849" s="2">
        <v>2000</v>
      </c>
      <c r="M2849" s="2" t="s">
        <v>8221</v>
      </c>
    </row>
    <row r="2850" spans="12:13" ht="19">
      <c r="L2850" s="2">
        <v>35000</v>
      </c>
      <c r="M2850" s="2" t="s">
        <v>8221</v>
      </c>
    </row>
    <row r="2851" spans="12:13" ht="19">
      <c r="L2851" s="2">
        <v>500</v>
      </c>
      <c r="M2851" s="2" t="s">
        <v>8221</v>
      </c>
    </row>
    <row r="2852" spans="12:13" ht="19">
      <c r="L2852" s="2">
        <v>8000</v>
      </c>
      <c r="M2852" s="2" t="s">
        <v>8221</v>
      </c>
    </row>
    <row r="2853" spans="12:13" ht="19">
      <c r="L2853" s="2">
        <v>4500</v>
      </c>
      <c r="M2853" s="2" t="s">
        <v>8221</v>
      </c>
    </row>
    <row r="2854" spans="12:13" ht="19">
      <c r="L2854" s="2">
        <v>5000</v>
      </c>
      <c r="M2854" s="2" t="s">
        <v>8221</v>
      </c>
    </row>
    <row r="2855" spans="12:13" ht="19">
      <c r="L2855" s="2">
        <v>9500</v>
      </c>
      <c r="M2855" s="2" t="s">
        <v>8221</v>
      </c>
    </row>
    <row r="2856" spans="12:13" ht="19">
      <c r="L2856" s="2">
        <v>1000</v>
      </c>
      <c r="M2856" s="2" t="s">
        <v>8221</v>
      </c>
    </row>
    <row r="2857" spans="12:13" ht="19">
      <c r="L2857" s="2">
        <v>600</v>
      </c>
      <c r="M2857" s="2" t="s">
        <v>8221</v>
      </c>
    </row>
    <row r="2858" spans="12:13" ht="19">
      <c r="L2858" s="2">
        <v>3000</v>
      </c>
      <c r="M2858" s="2" t="s">
        <v>8221</v>
      </c>
    </row>
    <row r="2859" spans="12:13" ht="19">
      <c r="L2859" s="2">
        <v>38000</v>
      </c>
      <c r="M2859" s="2" t="s">
        <v>8221</v>
      </c>
    </row>
    <row r="2860" spans="12:13" ht="19">
      <c r="L2860" s="2">
        <v>1000</v>
      </c>
      <c r="M2860" s="2" t="s">
        <v>8221</v>
      </c>
    </row>
    <row r="2861" spans="12:13" ht="19">
      <c r="L2861" s="2">
        <v>2000</v>
      </c>
      <c r="M2861" s="2" t="s">
        <v>8221</v>
      </c>
    </row>
    <row r="2862" spans="12:13" ht="19">
      <c r="L2862" s="2">
        <v>4000</v>
      </c>
      <c r="M2862" s="2" t="s">
        <v>8221</v>
      </c>
    </row>
    <row r="2863" spans="12:13" ht="19">
      <c r="L2863" s="2">
        <v>250</v>
      </c>
      <c r="M2863" s="2" t="s">
        <v>8221</v>
      </c>
    </row>
    <row r="2864" spans="12:13" ht="19">
      <c r="L2864" s="2">
        <v>12700</v>
      </c>
      <c r="M2864" s="2" t="s">
        <v>8221</v>
      </c>
    </row>
    <row r="2865" spans="12:13" ht="19">
      <c r="L2865" s="2">
        <v>50000</v>
      </c>
      <c r="M2865" s="2" t="s">
        <v>8221</v>
      </c>
    </row>
    <row r="2866" spans="12:13" ht="19">
      <c r="L2866" s="2">
        <v>2500</v>
      </c>
      <c r="M2866" s="2" t="s">
        <v>8221</v>
      </c>
    </row>
    <row r="2867" spans="12:13" ht="19">
      <c r="L2867" s="2">
        <v>2888</v>
      </c>
      <c r="M2867" s="2" t="s">
        <v>8221</v>
      </c>
    </row>
    <row r="2868" spans="12:13" ht="19">
      <c r="L2868" s="2">
        <v>5000</v>
      </c>
      <c r="M2868" s="2" t="s">
        <v>8221</v>
      </c>
    </row>
    <row r="2869" spans="12:13" ht="19">
      <c r="L2869" s="2">
        <v>2500</v>
      </c>
      <c r="M2869" s="2" t="s">
        <v>8221</v>
      </c>
    </row>
    <row r="2870" spans="12:13" ht="19">
      <c r="L2870" s="2">
        <v>15000</v>
      </c>
      <c r="M2870" s="2" t="s">
        <v>8221</v>
      </c>
    </row>
    <row r="2871" spans="12:13" ht="19">
      <c r="L2871" s="2">
        <v>20000</v>
      </c>
      <c r="M2871" s="2" t="s">
        <v>8221</v>
      </c>
    </row>
    <row r="2872" spans="12:13" ht="19">
      <c r="L2872" s="2">
        <v>5000</v>
      </c>
      <c r="M2872" s="2" t="s">
        <v>8221</v>
      </c>
    </row>
    <row r="2873" spans="12:13" ht="19">
      <c r="L2873" s="2">
        <v>10000</v>
      </c>
      <c r="M2873" s="2" t="s">
        <v>8221</v>
      </c>
    </row>
    <row r="2874" spans="12:13" ht="19">
      <c r="L2874" s="2">
        <v>3000</v>
      </c>
      <c r="M2874" s="2" t="s">
        <v>8221</v>
      </c>
    </row>
    <row r="2875" spans="12:13" ht="19">
      <c r="L2875" s="2">
        <v>2500</v>
      </c>
      <c r="M2875" s="2" t="s">
        <v>8221</v>
      </c>
    </row>
    <row r="2876" spans="12:13" ht="19">
      <c r="L2876" s="2">
        <v>5000</v>
      </c>
      <c r="M2876" s="2" t="s">
        <v>8221</v>
      </c>
    </row>
    <row r="2877" spans="12:13" ht="19">
      <c r="L2877" s="2">
        <v>20000</v>
      </c>
      <c r="M2877" s="2" t="s">
        <v>8221</v>
      </c>
    </row>
    <row r="2878" spans="12:13" ht="19">
      <c r="L2878" s="2">
        <v>150000</v>
      </c>
      <c r="M2878" s="2" t="s">
        <v>8221</v>
      </c>
    </row>
    <row r="2879" spans="12:13" ht="19">
      <c r="L2879" s="2">
        <v>6000</v>
      </c>
      <c r="M2879" s="2" t="s">
        <v>8221</v>
      </c>
    </row>
    <row r="2880" spans="12:13" ht="19">
      <c r="L2880" s="2">
        <v>3000</v>
      </c>
      <c r="M2880" s="2" t="s">
        <v>8221</v>
      </c>
    </row>
    <row r="2881" spans="12:13" ht="19">
      <c r="L2881" s="2">
        <v>11200</v>
      </c>
      <c r="M2881" s="2" t="s">
        <v>8221</v>
      </c>
    </row>
    <row r="2882" spans="12:13" ht="19">
      <c r="L2882" s="2">
        <v>12000</v>
      </c>
      <c r="M2882" s="2" t="s">
        <v>8221</v>
      </c>
    </row>
    <row r="2883" spans="12:13" ht="19">
      <c r="L2883" s="2">
        <v>5500</v>
      </c>
      <c r="M2883" s="2" t="s">
        <v>8221</v>
      </c>
    </row>
    <row r="2884" spans="12:13" ht="19">
      <c r="L2884" s="2">
        <v>750</v>
      </c>
      <c r="M2884" s="2" t="s">
        <v>8221</v>
      </c>
    </row>
    <row r="2885" spans="12:13" ht="19">
      <c r="L2885" s="2">
        <v>10000</v>
      </c>
      <c r="M2885" s="2" t="s">
        <v>8221</v>
      </c>
    </row>
    <row r="2886" spans="12:13" ht="19">
      <c r="L2886" s="2">
        <v>45000</v>
      </c>
      <c r="M2886" s="2" t="s">
        <v>8221</v>
      </c>
    </row>
    <row r="2887" spans="12:13" ht="19">
      <c r="L2887" s="2">
        <v>400</v>
      </c>
      <c r="M2887" s="2" t="s">
        <v>8221</v>
      </c>
    </row>
    <row r="2888" spans="12:13" ht="19">
      <c r="L2888" s="2">
        <v>200</v>
      </c>
      <c r="M2888" s="2" t="s">
        <v>8221</v>
      </c>
    </row>
    <row r="2889" spans="12:13" ht="19">
      <c r="L2889" s="2">
        <v>3000</v>
      </c>
      <c r="M2889" s="2" t="s">
        <v>8221</v>
      </c>
    </row>
    <row r="2890" spans="12:13" ht="19">
      <c r="L2890" s="2">
        <v>30000</v>
      </c>
      <c r="M2890" s="2" t="s">
        <v>8221</v>
      </c>
    </row>
    <row r="2891" spans="12:13" ht="19">
      <c r="L2891" s="2">
        <v>3000</v>
      </c>
      <c r="M2891" s="2" t="s">
        <v>8221</v>
      </c>
    </row>
    <row r="2892" spans="12:13" ht="19">
      <c r="L2892" s="2">
        <v>2000</v>
      </c>
      <c r="M2892" s="2" t="s">
        <v>8221</v>
      </c>
    </row>
    <row r="2893" spans="12:13" ht="19">
      <c r="L2893" s="2">
        <v>10000</v>
      </c>
      <c r="M2893" s="2" t="s">
        <v>8221</v>
      </c>
    </row>
    <row r="2894" spans="12:13" ht="19">
      <c r="L2894" s="2">
        <v>5500</v>
      </c>
      <c r="M2894" s="2" t="s">
        <v>8221</v>
      </c>
    </row>
    <row r="2895" spans="12:13" ht="19">
      <c r="L2895" s="2">
        <v>5000</v>
      </c>
      <c r="M2895" s="2" t="s">
        <v>8221</v>
      </c>
    </row>
    <row r="2896" spans="12:13" ht="19">
      <c r="L2896" s="2">
        <v>50000</v>
      </c>
      <c r="M2896" s="2" t="s">
        <v>8221</v>
      </c>
    </row>
    <row r="2897" spans="12:13" ht="19">
      <c r="L2897" s="2">
        <v>500</v>
      </c>
      <c r="M2897" s="2" t="s">
        <v>8221</v>
      </c>
    </row>
    <row r="2898" spans="12:13" ht="19">
      <c r="L2898" s="2">
        <v>3000</v>
      </c>
      <c r="M2898" s="2" t="s">
        <v>8221</v>
      </c>
    </row>
    <row r="2899" spans="12:13" ht="19">
      <c r="L2899" s="2">
        <v>12000</v>
      </c>
      <c r="M2899" s="2" t="s">
        <v>8221</v>
      </c>
    </row>
    <row r="2900" spans="12:13" ht="19">
      <c r="L2900" s="2">
        <v>7500</v>
      </c>
      <c r="M2900" s="2" t="s">
        <v>8221</v>
      </c>
    </row>
    <row r="2901" spans="12:13" ht="19">
      <c r="L2901" s="2">
        <v>10000</v>
      </c>
      <c r="M2901" s="2" t="s">
        <v>8221</v>
      </c>
    </row>
    <row r="2902" spans="12:13" ht="19">
      <c r="L2902" s="2">
        <v>5500</v>
      </c>
      <c r="M2902" s="2" t="s">
        <v>8221</v>
      </c>
    </row>
    <row r="2903" spans="12:13" ht="19">
      <c r="L2903" s="2">
        <v>750</v>
      </c>
      <c r="M2903" s="2" t="s">
        <v>8221</v>
      </c>
    </row>
    <row r="2904" spans="12:13" ht="19">
      <c r="L2904" s="2">
        <v>150000</v>
      </c>
      <c r="M2904" s="2" t="s">
        <v>8221</v>
      </c>
    </row>
    <row r="2905" spans="12:13" ht="19">
      <c r="L2905" s="2">
        <v>5000</v>
      </c>
      <c r="M2905" s="2" t="s">
        <v>8221</v>
      </c>
    </row>
    <row r="2906" spans="12:13" ht="19">
      <c r="L2906" s="2">
        <v>1500</v>
      </c>
      <c r="M2906" s="2" t="s">
        <v>8221</v>
      </c>
    </row>
    <row r="2907" spans="12:13" ht="19">
      <c r="L2907" s="2">
        <v>3500</v>
      </c>
      <c r="M2907" s="2" t="s">
        <v>8221</v>
      </c>
    </row>
    <row r="2908" spans="12:13" ht="19">
      <c r="L2908" s="2">
        <v>6000</v>
      </c>
      <c r="M2908" s="2" t="s">
        <v>8221</v>
      </c>
    </row>
    <row r="2909" spans="12:13" ht="19">
      <c r="L2909" s="2">
        <v>2500</v>
      </c>
      <c r="M2909" s="2" t="s">
        <v>8221</v>
      </c>
    </row>
    <row r="2910" spans="12:13" ht="19">
      <c r="L2910" s="2">
        <v>9600</v>
      </c>
      <c r="M2910" s="2" t="s">
        <v>8221</v>
      </c>
    </row>
    <row r="2911" spans="12:13" ht="19">
      <c r="L2911" s="2">
        <v>180000</v>
      </c>
      <c r="M2911" s="2" t="s">
        <v>8221</v>
      </c>
    </row>
    <row r="2912" spans="12:13" ht="19">
      <c r="L2912" s="2">
        <v>30000</v>
      </c>
      <c r="M2912" s="2" t="s">
        <v>8221</v>
      </c>
    </row>
    <row r="2913" spans="12:13" ht="19">
      <c r="L2913" s="2">
        <v>1800</v>
      </c>
      <c r="M2913" s="2" t="s">
        <v>8221</v>
      </c>
    </row>
    <row r="2914" spans="12:13" ht="19">
      <c r="L2914" s="2">
        <v>14440</v>
      </c>
      <c r="M2914" s="2" t="s">
        <v>8221</v>
      </c>
    </row>
    <row r="2915" spans="12:13" ht="19">
      <c r="L2915" s="2">
        <v>10000</v>
      </c>
      <c r="M2915" s="2" t="s">
        <v>8221</v>
      </c>
    </row>
    <row r="2916" spans="12:13" ht="19">
      <c r="L2916" s="2">
        <v>25000</v>
      </c>
      <c r="M2916" s="2" t="s">
        <v>8221</v>
      </c>
    </row>
    <row r="2917" spans="12:13" ht="19">
      <c r="L2917" s="2">
        <v>1000</v>
      </c>
      <c r="M2917" s="2" t="s">
        <v>8221</v>
      </c>
    </row>
    <row r="2918" spans="12:13" ht="19">
      <c r="L2918" s="2">
        <v>1850</v>
      </c>
      <c r="M2918" s="2" t="s">
        <v>8221</v>
      </c>
    </row>
    <row r="2919" spans="12:13" ht="19">
      <c r="L2919" s="2">
        <v>2000</v>
      </c>
      <c r="M2919" s="2" t="s">
        <v>8221</v>
      </c>
    </row>
    <row r="2920" spans="12:13" ht="19">
      <c r="L2920" s="2">
        <v>5000</v>
      </c>
      <c r="M2920" s="2" t="s">
        <v>8221</v>
      </c>
    </row>
    <row r="2921" spans="12:13" ht="19">
      <c r="L2921" s="2">
        <v>600</v>
      </c>
      <c r="M2921" s="2" t="s">
        <v>8221</v>
      </c>
    </row>
    <row r="2922" spans="12:13" ht="19">
      <c r="L2922" s="2">
        <v>2500</v>
      </c>
      <c r="M2922" s="2" t="s">
        <v>8221</v>
      </c>
    </row>
    <row r="2923" spans="12:13" ht="19">
      <c r="L2923" s="2">
        <v>100</v>
      </c>
      <c r="M2923" s="2" t="s">
        <v>8219</v>
      </c>
    </row>
    <row r="2924" spans="12:13" ht="19">
      <c r="L2924" s="2">
        <v>500</v>
      </c>
      <c r="M2924" s="2" t="s">
        <v>8219</v>
      </c>
    </row>
    <row r="2925" spans="12:13" ht="19">
      <c r="L2925" s="2">
        <v>300</v>
      </c>
      <c r="M2925" s="2" t="s">
        <v>8219</v>
      </c>
    </row>
    <row r="2926" spans="12:13" ht="19">
      <c r="L2926" s="2">
        <v>25000</v>
      </c>
      <c r="M2926" s="2" t="s">
        <v>8219</v>
      </c>
    </row>
    <row r="2927" spans="12:13" ht="19">
      <c r="L2927" s="2">
        <v>45000</v>
      </c>
      <c r="M2927" s="2" t="s">
        <v>8219</v>
      </c>
    </row>
    <row r="2928" spans="12:13" ht="19">
      <c r="L2928" s="2">
        <v>3000</v>
      </c>
      <c r="M2928" s="2" t="s">
        <v>8219</v>
      </c>
    </row>
    <row r="2929" spans="12:13" ht="19">
      <c r="L2929" s="2">
        <v>1800</v>
      </c>
      <c r="M2929" s="2" t="s">
        <v>8219</v>
      </c>
    </row>
    <row r="2930" spans="12:13" ht="19">
      <c r="L2930" s="2">
        <v>1000</v>
      </c>
      <c r="M2930" s="2" t="s">
        <v>8219</v>
      </c>
    </row>
    <row r="2931" spans="12:13" ht="19">
      <c r="L2931" s="2">
        <v>8000</v>
      </c>
      <c r="M2931" s="2" t="s">
        <v>8219</v>
      </c>
    </row>
    <row r="2932" spans="12:13" ht="19">
      <c r="L2932" s="2">
        <v>10000</v>
      </c>
      <c r="M2932" s="2" t="s">
        <v>8219</v>
      </c>
    </row>
    <row r="2933" spans="12:13" ht="19">
      <c r="L2933" s="2">
        <v>750</v>
      </c>
      <c r="M2933" s="2" t="s">
        <v>8219</v>
      </c>
    </row>
    <row r="2934" spans="12:13" ht="19">
      <c r="L2934" s="2">
        <v>3100</v>
      </c>
      <c r="M2934" s="2" t="s">
        <v>8219</v>
      </c>
    </row>
    <row r="2935" spans="12:13" ht="19">
      <c r="L2935" s="2">
        <v>2500</v>
      </c>
      <c r="M2935" s="2" t="s">
        <v>8219</v>
      </c>
    </row>
    <row r="2936" spans="12:13" ht="19">
      <c r="L2936" s="2">
        <v>2500</v>
      </c>
      <c r="M2936" s="2" t="s">
        <v>8219</v>
      </c>
    </row>
    <row r="2937" spans="12:13" ht="19">
      <c r="L2937" s="2">
        <v>3500</v>
      </c>
      <c r="M2937" s="2" t="s">
        <v>8219</v>
      </c>
    </row>
    <row r="2938" spans="12:13" ht="19">
      <c r="L2938" s="2">
        <v>1000</v>
      </c>
      <c r="M2938" s="2" t="s">
        <v>8219</v>
      </c>
    </row>
    <row r="2939" spans="12:13" ht="19">
      <c r="L2939" s="2">
        <v>1500</v>
      </c>
      <c r="M2939" s="2" t="s">
        <v>8219</v>
      </c>
    </row>
    <row r="2940" spans="12:13" ht="19">
      <c r="L2940" s="2">
        <v>4000</v>
      </c>
      <c r="M2940" s="2" t="s">
        <v>8219</v>
      </c>
    </row>
    <row r="2941" spans="12:13" ht="19">
      <c r="L2941" s="2">
        <v>8000</v>
      </c>
      <c r="M2941" s="2" t="s">
        <v>8219</v>
      </c>
    </row>
    <row r="2942" spans="12:13" ht="19">
      <c r="L2942" s="2">
        <v>2500</v>
      </c>
      <c r="M2942" s="2" t="s">
        <v>8219</v>
      </c>
    </row>
    <row r="2943" spans="12:13" ht="19">
      <c r="L2943" s="2">
        <v>25000</v>
      </c>
      <c r="M2943" s="2" t="s">
        <v>8221</v>
      </c>
    </row>
    <row r="2944" spans="12:13" ht="19">
      <c r="L2944" s="2">
        <v>200000</v>
      </c>
      <c r="M2944" s="2" t="s">
        <v>8221</v>
      </c>
    </row>
    <row r="2945" spans="12:13" ht="19">
      <c r="L2945" s="2">
        <v>3000</v>
      </c>
      <c r="M2945" s="2" t="s">
        <v>8221</v>
      </c>
    </row>
    <row r="2946" spans="12:13" ht="19">
      <c r="L2946" s="2">
        <v>10000</v>
      </c>
      <c r="M2946" s="2" t="s">
        <v>8221</v>
      </c>
    </row>
    <row r="2947" spans="12:13" ht="19">
      <c r="L2947" s="2">
        <v>50000</v>
      </c>
      <c r="M2947" s="2" t="s">
        <v>8221</v>
      </c>
    </row>
    <row r="2948" spans="12:13" ht="19">
      <c r="L2948" s="2">
        <v>2000</v>
      </c>
      <c r="M2948" s="2" t="s">
        <v>8221</v>
      </c>
    </row>
    <row r="2949" spans="12:13" ht="19">
      <c r="L2949" s="2">
        <v>25000</v>
      </c>
      <c r="M2949" s="2" t="s">
        <v>8221</v>
      </c>
    </row>
    <row r="2950" spans="12:13" ht="19">
      <c r="L2950" s="2">
        <v>500000</v>
      </c>
      <c r="M2950" s="2" t="s">
        <v>8221</v>
      </c>
    </row>
    <row r="2951" spans="12:13" ht="19">
      <c r="L2951" s="2">
        <v>1000</v>
      </c>
      <c r="M2951" s="2" t="s">
        <v>8221</v>
      </c>
    </row>
    <row r="2952" spans="12:13" ht="19">
      <c r="L2952" s="2">
        <v>5000000</v>
      </c>
      <c r="M2952" s="2" t="s">
        <v>8221</v>
      </c>
    </row>
    <row r="2953" spans="12:13" ht="19">
      <c r="L2953" s="2">
        <v>50000</v>
      </c>
      <c r="M2953" s="2" t="s">
        <v>8220</v>
      </c>
    </row>
    <row r="2954" spans="12:13" ht="19">
      <c r="L2954" s="2">
        <v>20000</v>
      </c>
      <c r="M2954" s="2" t="s">
        <v>8220</v>
      </c>
    </row>
    <row r="2955" spans="12:13" ht="19">
      <c r="L2955" s="2">
        <v>400000</v>
      </c>
      <c r="M2955" s="2" t="s">
        <v>8220</v>
      </c>
    </row>
    <row r="2956" spans="12:13" ht="19">
      <c r="L2956" s="2">
        <v>15000</v>
      </c>
      <c r="M2956" s="2" t="s">
        <v>8220</v>
      </c>
    </row>
    <row r="2957" spans="12:13" ht="19">
      <c r="L2957" s="2">
        <v>1200</v>
      </c>
      <c r="M2957" s="2" t="s">
        <v>8220</v>
      </c>
    </row>
    <row r="2958" spans="12:13" ht="19">
      <c r="L2958" s="2">
        <v>7900</v>
      </c>
      <c r="M2958" s="2" t="s">
        <v>8220</v>
      </c>
    </row>
    <row r="2959" spans="12:13" ht="19">
      <c r="L2959" s="2">
        <v>15000</v>
      </c>
      <c r="M2959" s="2" t="s">
        <v>8220</v>
      </c>
    </row>
    <row r="2960" spans="12:13" ht="19">
      <c r="L2960" s="2">
        <v>80000</v>
      </c>
      <c r="M2960" s="2" t="s">
        <v>8220</v>
      </c>
    </row>
    <row r="2961" spans="12:13" ht="19">
      <c r="L2961" s="2">
        <v>10000</v>
      </c>
      <c r="M2961" s="2" t="s">
        <v>8220</v>
      </c>
    </row>
    <row r="2962" spans="12:13" ht="19">
      <c r="L2962" s="2">
        <v>30000000</v>
      </c>
      <c r="M2962" s="2" t="s">
        <v>8220</v>
      </c>
    </row>
    <row r="2963" spans="12:13" ht="19">
      <c r="L2963" s="2">
        <v>5000</v>
      </c>
      <c r="M2963" s="2" t="s">
        <v>8219</v>
      </c>
    </row>
    <row r="2964" spans="12:13" ht="19">
      <c r="L2964" s="2">
        <v>1000</v>
      </c>
      <c r="M2964" s="2" t="s">
        <v>8219</v>
      </c>
    </row>
    <row r="2965" spans="12:13" ht="19">
      <c r="L2965" s="2">
        <v>10000</v>
      </c>
      <c r="M2965" s="2" t="s">
        <v>8219</v>
      </c>
    </row>
    <row r="2966" spans="12:13" ht="19">
      <c r="L2966" s="2">
        <v>5000</v>
      </c>
      <c r="M2966" s="2" t="s">
        <v>8219</v>
      </c>
    </row>
    <row r="2967" spans="12:13" ht="19">
      <c r="L2967" s="2">
        <v>1500</v>
      </c>
      <c r="M2967" s="2" t="s">
        <v>8219</v>
      </c>
    </row>
    <row r="2968" spans="12:13" ht="19">
      <c r="L2968" s="2">
        <v>10000</v>
      </c>
      <c r="M2968" s="2" t="s">
        <v>8219</v>
      </c>
    </row>
    <row r="2969" spans="12:13" ht="19">
      <c r="L2969" s="2">
        <v>5000</v>
      </c>
      <c r="M2969" s="2" t="s">
        <v>8219</v>
      </c>
    </row>
    <row r="2970" spans="12:13" ht="19">
      <c r="L2970" s="2">
        <v>3500</v>
      </c>
      <c r="M2970" s="2" t="s">
        <v>8219</v>
      </c>
    </row>
    <row r="2971" spans="12:13" ht="19">
      <c r="L2971" s="2">
        <v>1000</v>
      </c>
      <c r="M2971" s="2" t="s">
        <v>8219</v>
      </c>
    </row>
    <row r="2972" spans="12:13" ht="19">
      <c r="L2972" s="2">
        <v>6000</v>
      </c>
      <c r="M2972" s="2" t="s">
        <v>8219</v>
      </c>
    </row>
    <row r="2973" spans="12:13" ht="19">
      <c r="L2973" s="2">
        <v>3200</v>
      </c>
      <c r="M2973" s="2" t="s">
        <v>8219</v>
      </c>
    </row>
    <row r="2974" spans="12:13" ht="19">
      <c r="L2974" s="2">
        <v>2000</v>
      </c>
      <c r="M2974" s="2" t="s">
        <v>8219</v>
      </c>
    </row>
    <row r="2975" spans="12:13" ht="19">
      <c r="L2975" s="2">
        <v>5000</v>
      </c>
      <c r="M2975" s="2" t="s">
        <v>8219</v>
      </c>
    </row>
    <row r="2976" spans="12:13" ht="19">
      <c r="L2976" s="2">
        <v>5000</v>
      </c>
      <c r="M2976" s="2" t="s">
        <v>8219</v>
      </c>
    </row>
    <row r="2977" spans="12:13" ht="19">
      <c r="L2977" s="2">
        <v>8000</v>
      </c>
      <c r="M2977" s="2" t="s">
        <v>8219</v>
      </c>
    </row>
    <row r="2978" spans="12:13" ht="19">
      <c r="L2978" s="2">
        <v>70</v>
      </c>
      <c r="M2978" s="2" t="s">
        <v>8219</v>
      </c>
    </row>
    <row r="2979" spans="12:13" ht="19">
      <c r="L2979" s="2">
        <v>3000</v>
      </c>
      <c r="M2979" s="2" t="s">
        <v>8219</v>
      </c>
    </row>
    <row r="2980" spans="12:13" ht="19">
      <c r="L2980" s="2">
        <v>750</v>
      </c>
      <c r="M2980" s="2" t="s">
        <v>8219</v>
      </c>
    </row>
    <row r="2981" spans="12:13" ht="19">
      <c r="L2981" s="2">
        <v>5000</v>
      </c>
      <c r="M2981" s="2" t="s">
        <v>8219</v>
      </c>
    </row>
    <row r="2982" spans="12:13" ht="19">
      <c r="L2982" s="2">
        <v>3000</v>
      </c>
      <c r="M2982" s="2" t="s">
        <v>8219</v>
      </c>
    </row>
    <row r="2983" spans="12:13" ht="19">
      <c r="L2983" s="2">
        <v>4000</v>
      </c>
      <c r="M2983" s="2" t="s">
        <v>8219</v>
      </c>
    </row>
    <row r="2984" spans="12:13" ht="19">
      <c r="L2984" s="2">
        <v>5000</v>
      </c>
      <c r="M2984" s="2" t="s">
        <v>8219</v>
      </c>
    </row>
    <row r="2985" spans="12:13" ht="19">
      <c r="L2985" s="2">
        <v>116000</v>
      </c>
      <c r="M2985" s="2" t="s">
        <v>8219</v>
      </c>
    </row>
    <row r="2986" spans="12:13" ht="19">
      <c r="L2986" s="2">
        <v>25000</v>
      </c>
      <c r="M2986" s="2" t="s">
        <v>8219</v>
      </c>
    </row>
    <row r="2987" spans="12:13" ht="19">
      <c r="L2987" s="2">
        <v>10000</v>
      </c>
      <c r="M2987" s="2" t="s">
        <v>8219</v>
      </c>
    </row>
    <row r="2988" spans="12:13" ht="19">
      <c r="L2988" s="2">
        <v>2400</v>
      </c>
      <c r="M2988" s="2" t="s">
        <v>8219</v>
      </c>
    </row>
    <row r="2989" spans="12:13" ht="19">
      <c r="L2989" s="2">
        <v>25000</v>
      </c>
      <c r="M2989" s="2" t="s">
        <v>8219</v>
      </c>
    </row>
    <row r="2990" spans="12:13" ht="19">
      <c r="L2990" s="2">
        <v>1000</v>
      </c>
      <c r="M2990" s="2" t="s">
        <v>8219</v>
      </c>
    </row>
    <row r="2991" spans="12:13" ht="19">
      <c r="L2991" s="2">
        <v>20000</v>
      </c>
      <c r="M2991" s="2" t="s">
        <v>8219</v>
      </c>
    </row>
    <row r="2992" spans="12:13" ht="19">
      <c r="L2992" s="2">
        <v>10000</v>
      </c>
      <c r="M2992" s="2" t="s">
        <v>8219</v>
      </c>
    </row>
    <row r="2993" spans="12:13" ht="19">
      <c r="L2993" s="2">
        <v>8500</v>
      </c>
      <c r="M2993" s="2" t="s">
        <v>8219</v>
      </c>
    </row>
    <row r="2994" spans="12:13" ht="19">
      <c r="L2994" s="2">
        <v>3000</v>
      </c>
      <c r="M2994" s="2" t="s">
        <v>8219</v>
      </c>
    </row>
    <row r="2995" spans="12:13" ht="19">
      <c r="L2995" s="2">
        <v>1000</v>
      </c>
      <c r="M2995" s="2" t="s">
        <v>8219</v>
      </c>
    </row>
    <row r="2996" spans="12:13" ht="19">
      <c r="L2996" s="2">
        <v>300</v>
      </c>
      <c r="M2996" s="2" t="s">
        <v>8219</v>
      </c>
    </row>
    <row r="2997" spans="12:13" ht="19">
      <c r="L2997" s="2">
        <v>15000</v>
      </c>
      <c r="M2997" s="2" t="s">
        <v>8219</v>
      </c>
    </row>
    <row r="2998" spans="12:13" ht="19">
      <c r="L2998" s="2">
        <v>35000</v>
      </c>
      <c r="M2998" s="2" t="s">
        <v>8219</v>
      </c>
    </row>
    <row r="2999" spans="12:13" ht="19">
      <c r="L2999" s="2">
        <v>10000</v>
      </c>
      <c r="M2999" s="2" t="s">
        <v>8219</v>
      </c>
    </row>
    <row r="3000" spans="12:13" ht="19">
      <c r="L3000" s="2">
        <v>50000</v>
      </c>
      <c r="M3000" s="2" t="s">
        <v>8219</v>
      </c>
    </row>
    <row r="3001" spans="12:13" ht="19">
      <c r="L3001" s="2">
        <v>1350</v>
      </c>
      <c r="M3001" s="2" t="s">
        <v>8219</v>
      </c>
    </row>
    <row r="3002" spans="12:13" ht="19">
      <c r="L3002" s="2">
        <v>500</v>
      </c>
      <c r="M3002" s="2" t="s">
        <v>8219</v>
      </c>
    </row>
    <row r="3003" spans="12:13" ht="19">
      <c r="L3003" s="2">
        <v>7214</v>
      </c>
      <c r="M3003" s="2" t="s">
        <v>8219</v>
      </c>
    </row>
    <row r="3004" spans="12:13" ht="19">
      <c r="L3004" s="2">
        <v>7000</v>
      </c>
      <c r="M3004" s="2" t="s">
        <v>8219</v>
      </c>
    </row>
    <row r="3005" spans="12:13" ht="19">
      <c r="L3005" s="2">
        <v>3000</v>
      </c>
      <c r="M3005" s="2" t="s">
        <v>8219</v>
      </c>
    </row>
    <row r="3006" spans="12:13" ht="19">
      <c r="L3006" s="2">
        <v>40000</v>
      </c>
      <c r="M3006" s="2" t="s">
        <v>8219</v>
      </c>
    </row>
    <row r="3007" spans="12:13" ht="19">
      <c r="L3007" s="2">
        <v>10600</v>
      </c>
      <c r="M3007" s="2" t="s">
        <v>8219</v>
      </c>
    </row>
    <row r="3008" spans="12:13" ht="19">
      <c r="L3008" s="2">
        <v>8000</v>
      </c>
      <c r="M3008" s="2" t="s">
        <v>8219</v>
      </c>
    </row>
    <row r="3009" spans="12:13" ht="19">
      <c r="L3009" s="2">
        <v>600</v>
      </c>
      <c r="M3009" s="2" t="s">
        <v>8219</v>
      </c>
    </row>
    <row r="3010" spans="12:13" ht="19">
      <c r="L3010" s="2">
        <v>3000</v>
      </c>
      <c r="M3010" s="2" t="s">
        <v>8219</v>
      </c>
    </row>
    <row r="3011" spans="12:13" ht="19">
      <c r="L3011" s="2">
        <v>25000</v>
      </c>
      <c r="M3011" s="2" t="s">
        <v>8219</v>
      </c>
    </row>
    <row r="3012" spans="12:13" ht="19">
      <c r="L3012" s="2">
        <v>1500</v>
      </c>
      <c r="M3012" s="2" t="s">
        <v>8219</v>
      </c>
    </row>
    <row r="3013" spans="12:13" ht="19">
      <c r="L3013" s="2">
        <v>300</v>
      </c>
      <c r="M3013" s="2" t="s">
        <v>8219</v>
      </c>
    </row>
    <row r="3014" spans="12:13" ht="19">
      <c r="L3014" s="2">
        <v>4000</v>
      </c>
      <c r="M3014" s="2" t="s">
        <v>8219</v>
      </c>
    </row>
    <row r="3015" spans="12:13" ht="19">
      <c r="L3015" s="2">
        <v>10000</v>
      </c>
      <c r="M3015" s="2" t="s">
        <v>8219</v>
      </c>
    </row>
    <row r="3016" spans="12:13" ht="19">
      <c r="L3016" s="2">
        <v>25000</v>
      </c>
      <c r="M3016" s="2" t="s">
        <v>8219</v>
      </c>
    </row>
    <row r="3017" spans="12:13" ht="19">
      <c r="L3017" s="2">
        <v>3400</v>
      </c>
      <c r="M3017" s="2" t="s">
        <v>8219</v>
      </c>
    </row>
    <row r="3018" spans="12:13" ht="19">
      <c r="L3018" s="2">
        <v>8500</v>
      </c>
      <c r="M3018" s="2" t="s">
        <v>8219</v>
      </c>
    </row>
    <row r="3019" spans="12:13" ht="19">
      <c r="L3019" s="2">
        <v>22000</v>
      </c>
      <c r="M3019" s="2" t="s">
        <v>8219</v>
      </c>
    </row>
    <row r="3020" spans="12:13" ht="19">
      <c r="L3020" s="2">
        <v>4200</v>
      </c>
      <c r="M3020" s="2" t="s">
        <v>8219</v>
      </c>
    </row>
    <row r="3021" spans="12:13" ht="19">
      <c r="L3021" s="2">
        <v>15000</v>
      </c>
      <c r="M3021" s="2" t="s">
        <v>8219</v>
      </c>
    </row>
    <row r="3022" spans="12:13" ht="19">
      <c r="L3022" s="2">
        <v>7000</v>
      </c>
      <c r="M3022" s="2" t="s">
        <v>8219</v>
      </c>
    </row>
    <row r="3023" spans="12:13" ht="19">
      <c r="L3023" s="2">
        <v>4500</v>
      </c>
      <c r="M3023" s="2" t="s">
        <v>8219</v>
      </c>
    </row>
    <row r="3024" spans="12:13" ht="19">
      <c r="L3024" s="2">
        <v>10000</v>
      </c>
      <c r="M3024" s="2" t="s">
        <v>8219</v>
      </c>
    </row>
    <row r="3025" spans="12:13" ht="19">
      <c r="L3025" s="2">
        <v>700</v>
      </c>
      <c r="M3025" s="2" t="s">
        <v>8219</v>
      </c>
    </row>
    <row r="3026" spans="12:13" ht="19">
      <c r="L3026" s="2">
        <v>5000</v>
      </c>
      <c r="M3026" s="2" t="s">
        <v>8219</v>
      </c>
    </row>
    <row r="3027" spans="12:13" ht="19">
      <c r="L3027" s="2">
        <v>2500</v>
      </c>
      <c r="M3027" s="2" t="s">
        <v>8219</v>
      </c>
    </row>
    <row r="3028" spans="12:13" ht="19">
      <c r="L3028" s="2">
        <v>900</v>
      </c>
      <c r="M3028" s="2" t="s">
        <v>8219</v>
      </c>
    </row>
    <row r="3029" spans="12:13" ht="19">
      <c r="L3029" s="2">
        <v>40000</v>
      </c>
      <c r="M3029" s="2" t="s">
        <v>8219</v>
      </c>
    </row>
    <row r="3030" spans="12:13" ht="19">
      <c r="L3030" s="2">
        <v>5000</v>
      </c>
      <c r="M3030" s="2" t="s">
        <v>8219</v>
      </c>
    </row>
    <row r="3031" spans="12:13" ht="19">
      <c r="L3031" s="2">
        <v>30000</v>
      </c>
      <c r="M3031" s="2" t="s">
        <v>8219</v>
      </c>
    </row>
    <row r="3032" spans="12:13" ht="19">
      <c r="L3032" s="2">
        <v>1750</v>
      </c>
      <c r="M3032" s="2" t="s">
        <v>8219</v>
      </c>
    </row>
    <row r="3033" spans="12:13" ht="19">
      <c r="L3033" s="2">
        <v>1500</v>
      </c>
      <c r="M3033" s="2" t="s">
        <v>8219</v>
      </c>
    </row>
    <row r="3034" spans="12:13" ht="19">
      <c r="L3034" s="2">
        <v>1000</v>
      </c>
      <c r="M3034" s="2" t="s">
        <v>8219</v>
      </c>
    </row>
    <row r="3035" spans="12:13" ht="19">
      <c r="L3035" s="2">
        <v>3000</v>
      </c>
      <c r="M3035" s="2" t="s">
        <v>8219</v>
      </c>
    </row>
    <row r="3036" spans="12:13" ht="19">
      <c r="L3036" s="2">
        <v>100000</v>
      </c>
      <c r="M3036" s="2" t="s">
        <v>8219</v>
      </c>
    </row>
    <row r="3037" spans="12:13" ht="19">
      <c r="L3037" s="2">
        <v>25000</v>
      </c>
      <c r="M3037" s="2" t="s">
        <v>8219</v>
      </c>
    </row>
    <row r="3038" spans="12:13" ht="19">
      <c r="L3038" s="2">
        <v>25000</v>
      </c>
      <c r="M3038" s="2" t="s">
        <v>8219</v>
      </c>
    </row>
    <row r="3039" spans="12:13" ht="19">
      <c r="L3039" s="2">
        <v>500</v>
      </c>
      <c r="M3039" s="2" t="s">
        <v>8219</v>
      </c>
    </row>
    <row r="3040" spans="12:13" ht="19">
      <c r="L3040" s="2">
        <v>1000</v>
      </c>
      <c r="M3040" s="2" t="s">
        <v>8219</v>
      </c>
    </row>
    <row r="3041" spans="12:13" ht="19">
      <c r="L3041" s="2">
        <v>20000</v>
      </c>
      <c r="M3041" s="2" t="s">
        <v>8219</v>
      </c>
    </row>
    <row r="3042" spans="12:13" ht="19">
      <c r="L3042" s="2">
        <v>3000</v>
      </c>
      <c r="M3042" s="2" t="s">
        <v>8219</v>
      </c>
    </row>
    <row r="3043" spans="12:13" ht="19">
      <c r="L3043" s="2">
        <v>8300</v>
      </c>
      <c r="M3043" s="2" t="s">
        <v>8219</v>
      </c>
    </row>
    <row r="3044" spans="12:13" ht="19">
      <c r="L3044" s="2">
        <v>1500</v>
      </c>
      <c r="M3044" s="2" t="s">
        <v>8219</v>
      </c>
    </row>
    <row r="3045" spans="12:13" ht="19">
      <c r="L3045" s="2">
        <v>15000</v>
      </c>
      <c r="M3045" s="2" t="s">
        <v>8219</v>
      </c>
    </row>
    <row r="3046" spans="12:13" ht="19">
      <c r="L3046" s="2">
        <v>12000</v>
      </c>
      <c r="M3046" s="2" t="s">
        <v>8219</v>
      </c>
    </row>
    <row r="3047" spans="12:13" ht="19">
      <c r="L3047" s="2">
        <v>4000</v>
      </c>
      <c r="M3047" s="2" t="s">
        <v>8219</v>
      </c>
    </row>
    <row r="3048" spans="12:13" ht="19">
      <c r="L3048" s="2">
        <v>7900</v>
      </c>
      <c r="M3048" s="2" t="s">
        <v>8219</v>
      </c>
    </row>
    <row r="3049" spans="12:13" ht="19">
      <c r="L3049" s="2">
        <v>500</v>
      </c>
      <c r="M3049" s="2" t="s">
        <v>8219</v>
      </c>
    </row>
    <row r="3050" spans="12:13" ht="19">
      <c r="L3050" s="2">
        <v>5000</v>
      </c>
      <c r="M3050" s="2" t="s">
        <v>8219</v>
      </c>
    </row>
    <row r="3051" spans="12:13" ht="19">
      <c r="L3051" s="2">
        <v>3750</v>
      </c>
      <c r="M3051" s="2" t="s">
        <v>8219</v>
      </c>
    </row>
    <row r="3052" spans="12:13" ht="19">
      <c r="L3052" s="2">
        <v>600</v>
      </c>
      <c r="M3052" s="2" t="s">
        <v>8219</v>
      </c>
    </row>
    <row r="3053" spans="12:13" ht="19">
      <c r="L3053" s="2">
        <v>3500</v>
      </c>
      <c r="M3053" s="2" t="s">
        <v>8221</v>
      </c>
    </row>
    <row r="3054" spans="12:13" ht="19">
      <c r="L3054" s="2">
        <v>50000</v>
      </c>
      <c r="M3054" s="2" t="s">
        <v>8221</v>
      </c>
    </row>
    <row r="3055" spans="12:13" ht="19">
      <c r="L3055" s="2">
        <v>10000</v>
      </c>
      <c r="M3055" s="2" t="s">
        <v>8221</v>
      </c>
    </row>
    <row r="3056" spans="12:13" ht="19">
      <c r="L3056" s="2">
        <v>300</v>
      </c>
      <c r="M3056" s="2" t="s">
        <v>8221</v>
      </c>
    </row>
    <row r="3057" spans="12:13" ht="19">
      <c r="L3057" s="2">
        <v>20000</v>
      </c>
      <c r="M3057" s="2" t="s">
        <v>8221</v>
      </c>
    </row>
    <row r="3058" spans="12:13" ht="19">
      <c r="L3058" s="2">
        <v>25000</v>
      </c>
      <c r="M3058" s="2" t="s">
        <v>8221</v>
      </c>
    </row>
    <row r="3059" spans="12:13" ht="19">
      <c r="L3059" s="2">
        <v>50000</v>
      </c>
      <c r="M3059" s="2" t="s">
        <v>8221</v>
      </c>
    </row>
    <row r="3060" spans="12:13" ht="19">
      <c r="L3060" s="2">
        <v>18000</v>
      </c>
      <c r="M3060" s="2" t="s">
        <v>8221</v>
      </c>
    </row>
    <row r="3061" spans="12:13" ht="19">
      <c r="L3061" s="2">
        <v>15000</v>
      </c>
      <c r="M3061" s="2" t="s">
        <v>8221</v>
      </c>
    </row>
    <row r="3062" spans="12:13" ht="19">
      <c r="L3062" s="2">
        <v>220000</v>
      </c>
      <c r="M3062" s="2" t="s">
        <v>8221</v>
      </c>
    </row>
    <row r="3063" spans="12:13" ht="19">
      <c r="L3063" s="2">
        <v>1000000</v>
      </c>
      <c r="M3063" s="2" t="s">
        <v>8221</v>
      </c>
    </row>
    <row r="3064" spans="12:13" ht="19">
      <c r="L3064" s="2">
        <v>10000</v>
      </c>
      <c r="M3064" s="2" t="s">
        <v>8221</v>
      </c>
    </row>
    <row r="3065" spans="12:13" ht="19">
      <c r="L3065" s="2">
        <v>3000</v>
      </c>
      <c r="M3065" s="2" t="s">
        <v>8221</v>
      </c>
    </row>
    <row r="3066" spans="12:13" ht="19">
      <c r="L3066" s="2">
        <v>75000</v>
      </c>
      <c r="M3066" s="2" t="s">
        <v>8221</v>
      </c>
    </row>
    <row r="3067" spans="12:13" ht="19">
      <c r="L3067" s="2">
        <v>25000</v>
      </c>
      <c r="M3067" s="2" t="s">
        <v>8221</v>
      </c>
    </row>
    <row r="3068" spans="12:13" ht="19">
      <c r="L3068" s="2">
        <v>350000</v>
      </c>
      <c r="M3068" s="2" t="s">
        <v>8221</v>
      </c>
    </row>
    <row r="3069" spans="12:13" ht="19">
      <c r="L3069" s="2">
        <v>8000</v>
      </c>
      <c r="M3069" s="2" t="s">
        <v>8221</v>
      </c>
    </row>
    <row r="3070" spans="12:13" ht="19">
      <c r="L3070" s="2">
        <v>250000</v>
      </c>
      <c r="M3070" s="2" t="s">
        <v>8221</v>
      </c>
    </row>
    <row r="3071" spans="12:13" ht="19">
      <c r="L3071" s="2">
        <v>1000</v>
      </c>
      <c r="M3071" s="2" t="s">
        <v>8221</v>
      </c>
    </row>
    <row r="3072" spans="12:13" ht="19">
      <c r="L3072" s="2">
        <v>10000</v>
      </c>
      <c r="M3072" s="2" t="s">
        <v>8221</v>
      </c>
    </row>
    <row r="3073" spans="12:13" ht="19">
      <c r="L3073" s="2">
        <v>12000</v>
      </c>
      <c r="M3073" s="2" t="s">
        <v>8221</v>
      </c>
    </row>
    <row r="3074" spans="12:13" ht="19">
      <c r="L3074" s="2">
        <v>12000</v>
      </c>
      <c r="M3074" s="2" t="s">
        <v>8221</v>
      </c>
    </row>
    <row r="3075" spans="12:13" ht="19">
      <c r="L3075" s="2">
        <v>2800000</v>
      </c>
      <c r="M3075" s="2" t="s">
        <v>8221</v>
      </c>
    </row>
    <row r="3076" spans="12:13" ht="19">
      <c r="L3076" s="2">
        <v>25000</v>
      </c>
      <c r="M3076" s="2" t="s">
        <v>8221</v>
      </c>
    </row>
    <row r="3077" spans="12:13" ht="19">
      <c r="L3077" s="2">
        <v>15000</v>
      </c>
      <c r="M3077" s="2" t="s">
        <v>8221</v>
      </c>
    </row>
    <row r="3078" spans="12:13" ht="19">
      <c r="L3078" s="2">
        <v>10000</v>
      </c>
      <c r="M3078" s="2" t="s">
        <v>8221</v>
      </c>
    </row>
    <row r="3079" spans="12:13" ht="19">
      <c r="L3079" s="2">
        <v>22000</v>
      </c>
      <c r="M3079" s="2" t="s">
        <v>8221</v>
      </c>
    </row>
    <row r="3080" spans="12:13" ht="19">
      <c r="L3080" s="2">
        <v>60000</v>
      </c>
      <c r="M3080" s="2" t="s">
        <v>8221</v>
      </c>
    </row>
    <row r="3081" spans="12:13" ht="19">
      <c r="L3081" s="2">
        <v>1333666</v>
      </c>
      <c r="M3081" s="2" t="s">
        <v>8221</v>
      </c>
    </row>
    <row r="3082" spans="12:13" ht="19">
      <c r="L3082" s="2">
        <v>2000000</v>
      </c>
      <c r="M3082" s="2" t="s">
        <v>8221</v>
      </c>
    </row>
    <row r="3083" spans="12:13" ht="19">
      <c r="L3083" s="2">
        <v>1000000</v>
      </c>
      <c r="M3083" s="2" t="s">
        <v>8221</v>
      </c>
    </row>
    <row r="3084" spans="12:13" ht="19">
      <c r="L3084" s="2">
        <v>9000</v>
      </c>
      <c r="M3084" s="2" t="s">
        <v>8221</v>
      </c>
    </row>
    <row r="3085" spans="12:13" ht="19">
      <c r="L3085" s="2">
        <v>20000</v>
      </c>
      <c r="M3085" s="2" t="s">
        <v>8221</v>
      </c>
    </row>
    <row r="3086" spans="12:13" ht="19">
      <c r="L3086" s="2">
        <v>4059</v>
      </c>
      <c r="M3086" s="2" t="s">
        <v>8221</v>
      </c>
    </row>
    <row r="3087" spans="12:13" ht="19">
      <c r="L3087" s="2">
        <v>25000</v>
      </c>
      <c r="M3087" s="2" t="s">
        <v>8221</v>
      </c>
    </row>
    <row r="3088" spans="12:13" ht="19">
      <c r="L3088" s="2">
        <v>20000</v>
      </c>
      <c r="M3088" s="2" t="s">
        <v>8221</v>
      </c>
    </row>
    <row r="3089" spans="12:13" ht="19">
      <c r="L3089" s="2">
        <v>20000</v>
      </c>
      <c r="M3089" s="2" t="s">
        <v>8221</v>
      </c>
    </row>
    <row r="3090" spans="12:13" ht="19">
      <c r="L3090" s="2">
        <v>65000</v>
      </c>
      <c r="M3090" s="2" t="s">
        <v>8221</v>
      </c>
    </row>
    <row r="3091" spans="12:13" ht="19">
      <c r="L3091" s="2">
        <v>25000</v>
      </c>
      <c r="M3091" s="2" t="s">
        <v>8221</v>
      </c>
    </row>
    <row r="3092" spans="12:13" ht="19">
      <c r="L3092" s="2">
        <v>225000</v>
      </c>
      <c r="M3092" s="2" t="s">
        <v>8221</v>
      </c>
    </row>
    <row r="3093" spans="12:13" ht="19">
      <c r="L3093" s="2">
        <v>5000</v>
      </c>
      <c r="M3093" s="2" t="s">
        <v>8221</v>
      </c>
    </row>
    <row r="3094" spans="12:13" ht="19">
      <c r="L3094" s="2">
        <v>100000</v>
      </c>
      <c r="M3094" s="2" t="s">
        <v>8221</v>
      </c>
    </row>
    <row r="3095" spans="12:13" ht="19">
      <c r="L3095" s="2">
        <v>4000</v>
      </c>
      <c r="M3095" s="2" t="s">
        <v>8221</v>
      </c>
    </row>
    <row r="3096" spans="12:13" ht="19">
      <c r="L3096" s="2">
        <v>100000</v>
      </c>
      <c r="M3096" s="2" t="s">
        <v>8221</v>
      </c>
    </row>
    <row r="3097" spans="12:13" ht="19">
      <c r="L3097" s="2">
        <v>14920</v>
      </c>
      <c r="M3097" s="2" t="s">
        <v>8221</v>
      </c>
    </row>
    <row r="3098" spans="12:13" ht="19">
      <c r="L3098" s="2">
        <v>20000</v>
      </c>
      <c r="M3098" s="2" t="s">
        <v>8221</v>
      </c>
    </row>
    <row r="3099" spans="12:13" ht="19">
      <c r="L3099" s="2">
        <v>10000</v>
      </c>
      <c r="M3099" s="2" t="s">
        <v>8221</v>
      </c>
    </row>
    <row r="3100" spans="12:13" ht="19">
      <c r="L3100" s="2">
        <v>48725</v>
      </c>
      <c r="M3100" s="2" t="s">
        <v>8221</v>
      </c>
    </row>
    <row r="3101" spans="12:13" ht="19">
      <c r="L3101" s="2">
        <v>2000</v>
      </c>
      <c r="M3101" s="2" t="s">
        <v>8221</v>
      </c>
    </row>
    <row r="3102" spans="12:13" ht="19">
      <c r="L3102" s="2">
        <v>12000</v>
      </c>
      <c r="M3102" s="2" t="s">
        <v>8221</v>
      </c>
    </row>
    <row r="3103" spans="12:13" ht="19">
      <c r="L3103" s="2">
        <v>2500</v>
      </c>
      <c r="M3103" s="2" t="s">
        <v>8221</v>
      </c>
    </row>
    <row r="3104" spans="12:13" ht="19">
      <c r="L3104" s="2">
        <v>16000</v>
      </c>
      <c r="M3104" s="2" t="s">
        <v>8221</v>
      </c>
    </row>
    <row r="3105" spans="12:13" ht="19">
      <c r="L3105" s="2">
        <v>4100</v>
      </c>
      <c r="M3105" s="2" t="s">
        <v>8221</v>
      </c>
    </row>
    <row r="3106" spans="12:13" ht="19">
      <c r="L3106" s="2">
        <v>4000</v>
      </c>
      <c r="M3106" s="2" t="s">
        <v>8221</v>
      </c>
    </row>
    <row r="3107" spans="12:13" ht="19">
      <c r="L3107" s="2">
        <v>5845</v>
      </c>
      <c r="M3107" s="2" t="s">
        <v>8221</v>
      </c>
    </row>
    <row r="3108" spans="12:13" ht="19">
      <c r="L3108" s="2">
        <v>1000</v>
      </c>
      <c r="M3108" s="2" t="s">
        <v>8221</v>
      </c>
    </row>
    <row r="3109" spans="12:13" ht="19">
      <c r="L3109" s="2">
        <v>40000</v>
      </c>
      <c r="M3109" s="2" t="s">
        <v>8221</v>
      </c>
    </row>
    <row r="3110" spans="12:13" ht="19">
      <c r="L3110" s="2">
        <v>50000</v>
      </c>
      <c r="M3110" s="2" t="s">
        <v>8221</v>
      </c>
    </row>
    <row r="3111" spans="12:13" ht="19">
      <c r="L3111" s="2">
        <v>26500</v>
      </c>
      <c r="M3111" s="2" t="s">
        <v>8221</v>
      </c>
    </row>
    <row r="3112" spans="12:13" ht="19">
      <c r="L3112" s="2">
        <v>25000</v>
      </c>
      <c r="M3112" s="2" t="s">
        <v>8221</v>
      </c>
    </row>
    <row r="3113" spans="12:13" ht="19">
      <c r="L3113" s="2">
        <v>20000</v>
      </c>
      <c r="M3113" s="2" t="s">
        <v>8221</v>
      </c>
    </row>
    <row r="3114" spans="12:13" ht="19">
      <c r="L3114" s="2">
        <v>11000</v>
      </c>
      <c r="M3114" s="2" t="s">
        <v>8221</v>
      </c>
    </row>
    <row r="3115" spans="12:13" ht="19">
      <c r="L3115" s="2">
        <v>109225</v>
      </c>
      <c r="M3115" s="2" t="s">
        <v>8221</v>
      </c>
    </row>
    <row r="3116" spans="12:13" ht="19">
      <c r="L3116" s="2">
        <v>75000</v>
      </c>
      <c r="M3116" s="2" t="s">
        <v>8221</v>
      </c>
    </row>
    <row r="3117" spans="12:13" ht="19">
      <c r="L3117" s="2">
        <v>10000</v>
      </c>
      <c r="M3117" s="2" t="s">
        <v>8221</v>
      </c>
    </row>
    <row r="3118" spans="12:13" ht="19">
      <c r="L3118" s="2">
        <v>750</v>
      </c>
      <c r="M3118" s="2" t="s">
        <v>8221</v>
      </c>
    </row>
    <row r="3119" spans="12:13" ht="19">
      <c r="L3119" s="2">
        <v>1000</v>
      </c>
      <c r="M3119" s="2" t="s">
        <v>8221</v>
      </c>
    </row>
    <row r="3120" spans="12:13" ht="19">
      <c r="L3120" s="2">
        <v>500000</v>
      </c>
      <c r="M3120" s="2" t="s">
        <v>8221</v>
      </c>
    </row>
    <row r="3121" spans="12:13" ht="19">
      <c r="L3121" s="2">
        <v>10000</v>
      </c>
      <c r="M3121" s="2" t="s">
        <v>8221</v>
      </c>
    </row>
    <row r="3122" spans="12:13" ht="19">
      <c r="L3122" s="2">
        <v>1300000</v>
      </c>
      <c r="M3122" s="2" t="s">
        <v>8221</v>
      </c>
    </row>
    <row r="3123" spans="12:13" ht="19">
      <c r="L3123" s="2">
        <v>1500</v>
      </c>
      <c r="M3123" s="2" t="s">
        <v>8220</v>
      </c>
    </row>
    <row r="3124" spans="12:13" ht="19">
      <c r="L3124" s="2">
        <v>199</v>
      </c>
      <c r="M3124" s="2" t="s">
        <v>8220</v>
      </c>
    </row>
    <row r="3125" spans="12:13" ht="19">
      <c r="L3125" s="2">
        <v>125000</v>
      </c>
      <c r="M3125" s="2" t="s">
        <v>8220</v>
      </c>
    </row>
    <row r="3126" spans="12:13" ht="19">
      <c r="L3126" s="2">
        <v>800000</v>
      </c>
      <c r="M3126" s="2" t="s">
        <v>8220</v>
      </c>
    </row>
    <row r="3127" spans="12:13" ht="19">
      <c r="L3127" s="2">
        <v>1500000</v>
      </c>
      <c r="M3127" s="2" t="s">
        <v>8220</v>
      </c>
    </row>
    <row r="3128" spans="12:13" ht="19">
      <c r="L3128" s="2">
        <v>25000</v>
      </c>
      <c r="M3128" s="2" t="s">
        <v>8220</v>
      </c>
    </row>
    <row r="3129" spans="12:13" ht="19">
      <c r="L3129" s="2">
        <v>100000</v>
      </c>
      <c r="M3129" s="2" t="s">
        <v>8220</v>
      </c>
    </row>
    <row r="3130" spans="12:13" ht="19">
      <c r="L3130" s="2">
        <v>15000</v>
      </c>
      <c r="M3130" s="2" t="s">
        <v>8222</v>
      </c>
    </row>
    <row r="3131" spans="12:13" ht="19">
      <c r="L3131" s="2">
        <v>1250</v>
      </c>
      <c r="M3131" s="2" t="s">
        <v>8222</v>
      </c>
    </row>
    <row r="3132" spans="12:13" ht="19">
      <c r="L3132" s="2">
        <v>10000</v>
      </c>
      <c r="M3132" s="2" t="s">
        <v>8222</v>
      </c>
    </row>
    <row r="3133" spans="12:13" ht="19">
      <c r="L3133" s="2">
        <v>4100</v>
      </c>
      <c r="M3133" s="2" t="s">
        <v>8222</v>
      </c>
    </row>
    <row r="3134" spans="12:13" ht="19">
      <c r="L3134" s="2">
        <v>30000</v>
      </c>
      <c r="M3134" s="2" t="s">
        <v>8222</v>
      </c>
    </row>
    <row r="3135" spans="12:13" ht="19">
      <c r="L3135" s="2">
        <v>500</v>
      </c>
      <c r="M3135" s="2" t="s">
        <v>8222</v>
      </c>
    </row>
    <row r="3136" spans="12:13" ht="19">
      <c r="L3136" s="2">
        <v>1000</v>
      </c>
      <c r="M3136" s="2" t="s">
        <v>8222</v>
      </c>
    </row>
    <row r="3137" spans="12:13" ht="19">
      <c r="L3137" s="2">
        <v>777</v>
      </c>
      <c r="M3137" s="2" t="s">
        <v>8222</v>
      </c>
    </row>
    <row r="3138" spans="12:13" ht="19">
      <c r="L3138" s="2">
        <v>500</v>
      </c>
      <c r="M3138" s="2" t="s">
        <v>8222</v>
      </c>
    </row>
    <row r="3139" spans="12:13" ht="19">
      <c r="L3139" s="2">
        <v>1500</v>
      </c>
      <c r="M3139" s="2" t="s">
        <v>8222</v>
      </c>
    </row>
    <row r="3140" spans="12:13" ht="19">
      <c r="L3140" s="2">
        <v>200</v>
      </c>
      <c r="M3140" s="2" t="s">
        <v>8222</v>
      </c>
    </row>
    <row r="3141" spans="12:13" ht="19">
      <c r="L3141" s="2">
        <v>50000</v>
      </c>
      <c r="M3141" s="2" t="s">
        <v>8222</v>
      </c>
    </row>
    <row r="3142" spans="12:13" ht="19">
      <c r="L3142" s="2">
        <v>10000</v>
      </c>
      <c r="M3142" s="2" t="s">
        <v>8222</v>
      </c>
    </row>
    <row r="3143" spans="12:13" ht="19">
      <c r="L3143" s="2">
        <v>500</v>
      </c>
      <c r="M3143" s="2" t="s">
        <v>8222</v>
      </c>
    </row>
    <row r="3144" spans="12:13" ht="19">
      <c r="L3144" s="2">
        <v>2750</v>
      </c>
      <c r="M3144" s="2" t="s">
        <v>8222</v>
      </c>
    </row>
    <row r="3145" spans="12:13" ht="19">
      <c r="L3145" s="2">
        <v>700</v>
      </c>
      <c r="M3145" s="2" t="s">
        <v>8222</v>
      </c>
    </row>
    <row r="3146" spans="12:13" ht="19">
      <c r="L3146" s="2">
        <v>10000</v>
      </c>
      <c r="M3146" s="2" t="s">
        <v>8222</v>
      </c>
    </row>
    <row r="3147" spans="12:13" ht="19">
      <c r="L3147" s="2">
        <v>25000</v>
      </c>
      <c r="M3147" s="2" t="s">
        <v>8222</v>
      </c>
    </row>
    <row r="3148" spans="12:13" ht="19">
      <c r="L3148" s="2">
        <v>50000</v>
      </c>
      <c r="M3148" s="2" t="s">
        <v>8222</v>
      </c>
    </row>
    <row r="3149" spans="12:13" ht="19">
      <c r="L3149" s="2">
        <v>20000</v>
      </c>
      <c r="M3149" s="2" t="s">
        <v>8219</v>
      </c>
    </row>
    <row r="3150" spans="12:13" ht="19">
      <c r="L3150" s="2">
        <v>1800</v>
      </c>
      <c r="M3150" s="2" t="s">
        <v>8219</v>
      </c>
    </row>
    <row r="3151" spans="12:13" ht="19">
      <c r="L3151" s="2">
        <v>1250</v>
      </c>
      <c r="M3151" s="2" t="s">
        <v>8219</v>
      </c>
    </row>
    <row r="3152" spans="12:13" ht="19">
      <c r="L3152" s="2">
        <v>3500</v>
      </c>
      <c r="M3152" s="2" t="s">
        <v>8219</v>
      </c>
    </row>
    <row r="3153" spans="12:13" ht="19">
      <c r="L3153" s="2">
        <v>3500</v>
      </c>
      <c r="M3153" s="2" t="s">
        <v>8219</v>
      </c>
    </row>
    <row r="3154" spans="12:13" ht="19">
      <c r="L3154" s="2">
        <v>2200</v>
      </c>
      <c r="M3154" s="2" t="s">
        <v>8219</v>
      </c>
    </row>
    <row r="3155" spans="12:13" ht="19">
      <c r="L3155" s="2">
        <v>3000</v>
      </c>
      <c r="M3155" s="2" t="s">
        <v>8219</v>
      </c>
    </row>
    <row r="3156" spans="12:13" ht="19">
      <c r="L3156" s="2">
        <v>7000</v>
      </c>
      <c r="M3156" s="2" t="s">
        <v>8219</v>
      </c>
    </row>
    <row r="3157" spans="12:13" ht="19">
      <c r="L3157" s="2">
        <v>5000</v>
      </c>
      <c r="M3157" s="2" t="s">
        <v>8219</v>
      </c>
    </row>
    <row r="3158" spans="12:13" ht="19">
      <c r="L3158" s="2">
        <v>5500</v>
      </c>
      <c r="M3158" s="2" t="s">
        <v>8219</v>
      </c>
    </row>
    <row r="3159" spans="12:13" ht="19">
      <c r="L3159" s="2">
        <v>4000</v>
      </c>
      <c r="M3159" s="2" t="s">
        <v>8219</v>
      </c>
    </row>
    <row r="3160" spans="12:13" ht="19">
      <c r="L3160" s="2">
        <v>5000</v>
      </c>
      <c r="M3160" s="2" t="s">
        <v>8219</v>
      </c>
    </row>
    <row r="3161" spans="12:13" ht="19">
      <c r="L3161" s="2">
        <v>1500</v>
      </c>
      <c r="M3161" s="2" t="s">
        <v>8219</v>
      </c>
    </row>
    <row r="3162" spans="12:13" ht="19">
      <c r="L3162" s="2">
        <v>4500</v>
      </c>
      <c r="M3162" s="2" t="s">
        <v>8219</v>
      </c>
    </row>
    <row r="3163" spans="12:13" ht="19">
      <c r="L3163" s="2">
        <v>2000</v>
      </c>
      <c r="M3163" s="2" t="s">
        <v>8219</v>
      </c>
    </row>
    <row r="3164" spans="12:13" ht="19">
      <c r="L3164" s="2">
        <v>4000</v>
      </c>
      <c r="M3164" s="2" t="s">
        <v>8219</v>
      </c>
    </row>
    <row r="3165" spans="12:13" ht="19">
      <c r="L3165" s="2">
        <v>13000</v>
      </c>
      <c r="M3165" s="2" t="s">
        <v>8219</v>
      </c>
    </row>
    <row r="3166" spans="12:13" ht="19">
      <c r="L3166" s="2">
        <v>2500</v>
      </c>
      <c r="M3166" s="2" t="s">
        <v>8219</v>
      </c>
    </row>
    <row r="3167" spans="12:13" ht="19">
      <c r="L3167" s="2">
        <v>750</v>
      </c>
      <c r="M3167" s="2" t="s">
        <v>8219</v>
      </c>
    </row>
    <row r="3168" spans="12:13" ht="19">
      <c r="L3168" s="2">
        <v>35000</v>
      </c>
      <c r="M3168" s="2" t="s">
        <v>8219</v>
      </c>
    </row>
    <row r="3169" spans="12:13" ht="19">
      <c r="L3169" s="2">
        <v>3000</v>
      </c>
      <c r="M3169" s="2" t="s">
        <v>8219</v>
      </c>
    </row>
    <row r="3170" spans="12:13" ht="19">
      <c r="L3170" s="2">
        <v>2500</v>
      </c>
      <c r="M3170" s="2" t="s">
        <v>8219</v>
      </c>
    </row>
    <row r="3171" spans="12:13" ht="19">
      <c r="L3171" s="2">
        <v>8000</v>
      </c>
      <c r="M3171" s="2" t="s">
        <v>8219</v>
      </c>
    </row>
    <row r="3172" spans="12:13" ht="19">
      <c r="L3172" s="2">
        <v>2000</v>
      </c>
      <c r="M3172" s="2" t="s">
        <v>8219</v>
      </c>
    </row>
    <row r="3173" spans="12:13" ht="19">
      <c r="L3173" s="2">
        <v>7000</v>
      </c>
      <c r="M3173" s="2" t="s">
        <v>8219</v>
      </c>
    </row>
    <row r="3174" spans="12:13" ht="19">
      <c r="L3174" s="2">
        <v>2000</v>
      </c>
      <c r="M3174" s="2" t="s">
        <v>8219</v>
      </c>
    </row>
    <row r="3175" spans="12:13" ht="19">
      <c r="L3175" s="2">
        <v>10000</v>
      </c>
      <c r="M3175" s="2" t="s">
        <v>8219</v>
      </c>
    </row>
    <row r="3176" spans="12:13" ht="19">
      <c r="L3176" s="2">
        <v>3000</v>
      </c>
      <c r="M3176" s="2" t="s">
        <v>8219</v>
      </c>
    </row>
    <row r="3177" spans="12:13" ht="19">
      <c r="L3177" s="2">
        <v>5000</v>
      </c>
      <c r="M3177" s="2" t="s">
        <v>8219</v>
      </c>
    </row>
    <row r="3178" spans="12:13" ht="19">
      <c r="L3178" s="2">
        <v>1900</v>
      </c>
      <c r="M3178" s="2" t="s">
        <v>8219</v>
      </c>
    </row>
    <row r="3179" spans="12:13" ht="19">
      <c r="L3179" s="2">
        <v>2500</v>
      </c>
      <c r="M3179" s="2" t="s">
        <v>8219</v>
      </c>
    </row>
    <row r="3180" spans="12:13" ht="19">
      <c r="L3180" s="2">
        <v>1500</v>
      </c>
      <c r="M3180" s="2" t="s">
        <v>8219</v>
      </c>
    </row>
    <row r="3181" spans="12:13" ht="19">
      <c r="L3181" s="2">
        <v>4200</v>
      </c>
      <c r="M3181" s="2" t="s">
        <v>8219</v>
      </c>
    </row>
    <row r="3182" spans="12:13" ht="19">
      <c r="L3182" s="2">
        <v>1200</v>
      </c>
      <c r="M3182" s="2" t="s">
        <v>8219</v>
      </c>
    </row>
    <row r="3183" spans="12:13" ht="19">
      <c r="L3183" s="2">
        <v>500</v>
      </c>
      <c r="M3183" s="2" t="s">
        <v>8219</v>
      </c>
    </row>
    <row r="3184" spans="12:13" ht="19">
      <c r="L3184" s="2">
        <v>7000</v>
      </c>
      <c r="M3184" s="2" t="s">
        <v>8219</v>
      </c>
    </row>
    <row r="3185" spans="12:13" ht="19">
      <c r="L3185" s="2">
        <v>2500</v>
      </c>
      <c r="M3185" s="2" t="s">
        <v>8219</v>
      </c>
    </row>
    <row r="3186" spans="12:13" ht="19">
      <c r="L3186" s="2">
        <v>4300</v>
      </c>
      <c r="M3186" s="2" t="s">
        <v>8219</v>
      </c>
    </row>
    <row r="3187" spans="12:13" ht="19">
      <c r="L3187" s="2">
        <v>1000</v>
      </c>
      <c r="M3187" s="2" t="s">
        <v>8219</v>
      </c>
    </row>
    <row r="3188" spans="12:13" ht="19">
      <c r="L3188" s="2">
        <v>3200</v>
      </c>
      <c r="M3188" s="2" t="s">
        <v>8219</v>
      </c>
    </row>
    <row r="3189" spans="12:13" ht="19">
      <c r="L3189" s="2">
        <v>15000</v>
      </c>
      <c r="M3189" s="2" t="s">
        <v>8219</v>
      </c>
    </row>
    <row r="3190" spans="12:13" ht="19">
      <c r="L3190" s="2">
        <v>200</v>
      </c>
      <c r="M3190" s="2" t="s">
        <v>8221</v>
      </c>
    </row>
    <row r="3191" spans="12:13" ht="19">
      <c r="L3191" s="2">
        <v>55000</v>
      </c>
      <c r="M3191" s="2" t="s">
        <v>8221</v>
      </c>
    </row>
    <row r="3192" spans="12:13" ht="19">
      <c r="L3192" s="2">
        <v>4000</v>
      </c>
      <c r="M3192" s="2" t="s">
        <v>8221</v>
      </c>
    </row>
    <row r="3193" spans="12:13" ht="19">
      <c r="L3193" s="2">
        <v>3750</v>
      </c>
      <c r="M3193" s="2" t="s">
        <v>8221</v>
      </c>
    </row>
    <row r="3194" spans="12:13" ht="19">
      <c r="L3194" s="2">
        <v>10000</v>
      </c>
      <c r="M3194" s="2" t="s">
        <v>8221</v>
      </c>
    </row>
    <row r="3195" spans="12:13" ht="19">
      <c r="L3195" s="2">
        <v>5000</v>
      </c>
      <c r="M3195" s="2" t="s">
        <v>8221</v>
      </c>
    </row>
    <row r="3196" spans="12:13" ht="19">
      <c r="L3196" s="2">
        <v>11000</v>
      </c>
      <c r="M3196" s="2" t="s">
        <v>8221</v>
      </c>
    </row>
    <row r="3197" spans="12:13" ht="19">
      <c r="L3197" s="2">
        <v>3500</v>
      </c>
      <c r="M3197" s="2" t="s">
        <v>8221</v>
      </c>
    </row>
    <row r="3198" spans="12:13" ht="19">
      <c r="L3198" s="2">
        <v>3000000</v>
      </c>
      <c r="M3198" s="2" t="s">
        <v>8221</v>
      </c>
    </row>
    <row r="3199" spans="12:13" ht="19">
      <c r="L3199" s="2">
        <v>10000</v>
      </c>
      <c r="M3199" s="2" t="s">
        <v>8221</v>
      </c>
    </row>
    <row r="3200" spans="12:13" ht="19">
      <c r="L3200" s="2">
        <v>30000</v>
      </c>
      <c r="M3200" s="2" t="s">
        <v>8221</v>
      </c>
    </row>
    <row r="3201" spans="12:13" ht="19">
      <c r="L3201" s="2">
        <v>5000</v>
      </c>
      <c r="M3201" s="2" t="s">
        <v>8221</v>
      </c>
    </row>
    <row r="3202" spans="12:13" ht="19">
      <c r="L3202" s="2">
        <v>50000</v>
      </c>
      <c r="M3202" s="2" t="s">
        <v>8221</v>
      </c>
    </row>
    <row r="3203" spans="12:13" ht="19">
      <c r="L3203" s="2">
        <v>2000</v>
      </c>
      <c r="M3203" s="2" t="s">
        <v>8221</v>
      </c>
    </row>
    <row r="3204" spans="12:13" ht="19">
      <c r="L3204" s="2">
        <v>5000</v>
      </c>
      <c r="M3204" s="2" t="s">
        <v>8221</v>
      </c>
    </row>
    <row r="3205" spans="12:13" ht="19">
      <c r="L3205" s="2">
        <v>1000</v>
      </c>
      <c r="M3205" s="2" t="s">
        <v>8221</v>
      </c>
    </row>
    <row r="3206" spans="12:13" ht="19">
      <c r="L3206" s="2">
        <v>500</v>
      </c>
      <c r="M3206" s="2" t="s">
        <v>8221</v>
      </c>
    </row>
    <row r="3207" spans="12:13" ht="19">
      <c r="L3207" s="2">
        <v>8000</v>
      </c>
      <c r="M3207" s="2" t="s">
        <v>8221</v>
      </c>
    </row>
    <row r="3208" spans="12:13" ht="19">
      <c r="L3208" s="2">
        <v>5000</v>
      </c>
      <c r="M3208" s="2" t="s">
        <v>8221</v>
      </c>
    </row>
    <row r="3209" spans="12:13" ht="19">
      <c r="L3209" s="2">
        <v>5500</v>
      </c>
      <c r="M3209" s="2" t="s">
        <v>8221</v>
      </c>
    </row>
    <row r="3210" spans="12:13" ht="19">
      <c r="L3210" s="2">
        <v>5000</v>
      </c>
      <c r="M3210" s="2" t="s">
        <v>8219</v>
      </c>
    </row>
    <row r="3211" spans="12:13" ht="19">
      <c r="L3211" s="2">
        <v>9500</v>
      </c>
      <c r="M3211" s="2" t="s">
        <v>8219</v>
      </c>
    </row>
    <row r="3212" spans="12:13" ht="19">
      <c r="L3212" s="2">
        <v>3000</v>
      </c>
      <c r="M3212" s="2" t="s">
        <v>8219</v>
      </c>
    </row>
    <row r="3213" spans="12:13" ht="19">
      <c r="L3213" s="2">
        <v>23000</v>
      </c>
      <c r="M3213" s="2" t="s">
        <v>8219</v>
      </c>
    </row>
    <row r="3214" spans="12:13" ht="19">
      <c r="L3214" s="2">
        <v>4000</v>
      </c>
      <c r="M3214" s="2" t="s">
        <v>8219</v>
      </c>
    </row>
    <row r="3215" spans="12:13" ht="19">
      <c r="L3215" s="2">
        <v>6000</v>
      </c>
      <c r="M3215" s="2" t="s">
        <v>8219</v>
      </c>
    </row>
    <row r="3216" spans="12:13" ht="19">
      <c r="L3216" s="2">
        <v>12000</v>
      </c>
      <c r="M3216" s="2" t="s">
        <v>8219</v>
      </c>
    </row>
    <row r="3217" spans="12:13" ht="19">
      <c r="L3217" s="2">
        <v>35000</v>
      </c>
      <c r="M3217" s="2" t="s">
        <v>8219</v>
      </c>
    </row>
    <row r="3218" spans="12:13" ht="19">
      <c r="L3218" s="2">
        <v>2000</v>
      </c>
      <c r="M3218" s="2" t="s">
        <v>8219</v>
      </c>
    </row>
    <row r="3219" spans="12:13" ht="19">
      <c r="L3219" s="2">
        <v>4500</v>
      </c>
      <c r="M3219" s="2" t="s">
        <v>8219</v>
      </c>
    </row>
    <row r="3220" spans="12:13" ht="19">
      <c r="L3220" s="2">
        <v>12000</v>
      </c>
      <c r="M3220" s="2" t="s">
        <v>8219</v>
      </c>
    </row>
    <row r="3221" spans="12:13" ht="19">
      <c r="L3221" s="2">
        <v>20000</v>
      </c>
      <c r="M3221" s="2" t="s">
        <v>8219</v>
      </c>
    </row>
    <row r="3222" spans="12:13" ht="19">
      <c r="L3222" s="2">
        <v>15000</v>
      </c>
      <c r="M3222" s="2" t="s">
        <v>8219</v>
      </c>
    </row>
    <row r="3223" spans="12:13" ht="19">
      <c r="L3223" s="2">
        <v>4000</v>
      </c>
      <c r="M3223" s="2" t="s">
        <v>8219</v>
      </c>
    </row>
    <row r="3224" spans="12:13" ht="19">
      <c r="L3224" s="2">
        <v>2500</v>
      </c>
      <c r="M3224" s="2" t="s">
        <v>8219</v>
      </c>
    </row>
    <row r="3225" spans="12:13" ht="19">
      <c r="L3225" s="2">
        <v>3100</v>
      </c>
      <c r="M3225" s="2" t="s">
        <v>8219</v>
      </c>
    </row>
    <row r="3226" spans="12:13" ht="19">
      <c r="L3226" s="2">
        <v>30000</v>
      </c>
      <c r="M3226" s="2" t="s">
        <v>8219</v>
      </c>
    </row>
    <row r="3227" spans="12:13" ht="19">
      <c r="L3227" s="2">
        <v>2000</v>
      </c>
      <c r="M3227" s="2" t="s">
        <v>8219</v>
      </c>
    </row>
    <row r="3228" spans="12:13" ht="19">
      <c r="L3228" s="2">
        <v>1200</v>
      </c>
      <c r="M3228" s="2" t="s">
        <v>8219</v>
      </c>
    </row>
    <row r="3229" spans="12:13" ht="19">
      <c r="L3229" s="2">
        <v>1200</v>
      </c>
      <c r="M3229" s="2" t="s">
        <v>8219</v>
      </c>
    </row>
    <row r="3230" spans="12:13" ht="19">
      <c r="L3230" s="2">
        <v>7000</v>
      </c>
      <c r="M3230" s="2" t="s">
        <v>8219</v>
      </c>
    </row>
    <row r="3231" spans="12:13" ht="19">
      <c r="L3231" s="2">
        <v>20000</v>
      </c>
      <c r="M3231" s="2" t="s">
        <v>8219</v>
      </c>
    </row>
    <row r="3232" spans="12:13" ht="19">
      <c r="L3232" s="2">
        <v>2600</v>
      </c>
      <c r="M3232" s="2" t="s">
        <v>8219</v>
      </c>
    </row>
    <row r="3233" spans="12:13" ht="19">
      <c r="L3233" s="2">
        <v>1000</v>
      </c>
      <c r="M3233" s="2" t="s">
        <v>8219</v>
      </c>
    </row>
    <row r="3234" spans="12:13" ht="19">
      <c r="L3234" s="2">
        <v>1000</v>
      </c>
      <c r="M3234" s="2" t="s">
        <v>8219</v>
      </c>
    </row>
    <row r="3235" spans="12:13" ht="19">
      <c r="L3235" s="2">
        <v>5000</v>
      </c>
      <c r="M3235" s="2" t="s">
        <v>8219</v>
      </c>
    </row>
    <row r="3236" spans="12:13" ht="19">
      <c r="L3236" s="2">
        <v>4000</v>
      </c>
      <c r="M3236" s="2" t="s">
        <v>8219</v>
      </c>
    </row>
    <row r="3237" spans="12:13" ht="19">
      <c r="L3237" s="2">
        <v>15000</v>
      </c>
      <c r="M3237" s="2" t="s">
        <v>8219</v>
      </c>
    </row>
    <row r="3238" spans="12:13" ht="19">
      <c r="L3238" s="2">
        <v>20000</v>
      </c>
      <c r="M3238" s="2" t="s">
        <v>8219</v>
      </c>
    </row>
    <row r="3239" spans="12:13" ht="19">
      <c r="L3239" s="2">
        <v>35000</v>
      </c>
      <c r="M3239" s="2" t="s">
        <v>8219</v>
      </c>
    </row>
    <row r="3240" spans="12:13" ht="19">
      <c r="L3240" s="2">
        <v>2800</v>
      </c>
      <c r="M3240" s="2" t="s">
        <v>8219</v>
      </c>
    </row>
    <row r="3241" spans="12:13" ht="19">
      <c r="L3241" s="2">
        <v>5862</v>
      </c>
      <c r="M3241" s="2" t="s">
        <v>8219</v>
      </c>
    </row>
    <row r="3242" spans="12:13" ht="19">
      <c r="L3242" s="2">
        <v>3000</v>
      </c>
      <c r="M3242" s="2" t="s">
        <v>8219</v>
      </c>
    </row>
    <row r="3243" spans="12:13" ht="19">
      <c r="L3243" s="2">
        <v>8500</v>
      </c>
      <c r="M3243" s="2" t="s">
        <v>8219</v>
      </c>
    </row>
    <row r="3244" spans="12:13" ht="19">
      <c r="L3244" s="2">
        <v>10000</v>
      </c>
      <c r="M3244" s="2" t="s">
        <v>8219</v>
      </c>
    </row>
    <row r="3245" spans="12:13" ht="19">
      <c r="L3245" s="2">
        <v>8000</v>
      </c>
      <c r="M3245" s="2" t="s">
        <v>8219</v>
      </c>
    </row>
    <row r="3246" spans="12:13" ht="19">
      <c r="L3246" s="2">
        <v>1600</v>
      </c>
      <c r="M3246" s="2" t="s">
        <v>8219</v>
      </c>
    </row>
    <row r="3247" spans="12:13" ht="19">
      <c r="L3247" s="2">
        <v>21000</v>
      </c>
      <c r="M3247" s="2" t="s">
        <v>8219</v>
      </c>
    </row>
    <row r="3248" spans="12:13" ht="19">
      <c r="L3248" s="2">
        <v>10000</v>
      </c>
      <c r="M3248" s="2" t="s">
        <v>8219</v>
      </c>
    </row>
    <row r="3249" spans="12:13" ht="19">
      <c r="L3249" s="2">
        <v>2500</v>
      </c>
      <c r="M3249" s="2" t="s">
        <v>8219</v>
      </c>
    </row>
    <row r="3250" spans="12:13" ht="19">
      <c r="L3250" s="2">
        <v>12000</v>
      </c>
      <c r="M3250" s="2" t="s">
        <v>8219</v>
      </c>
    </row>
    <row r="3251" spans="12:13" ht="19">
      <c r="L3251" s="2">
        <v>5500</v>
      </c>
      <c r="M3251" s="2" t="s">
        <v>8219</v>
      </c>
    </row>
    <row r="3252" spans="12:13" ht="19">
      <c r="L3252" s="2">
        <v>25000</v>
      </c>
      <c r="M3252" s="2" t="s">
        <v>8219</v>
      </c>
    </row>
    <row r="3253" spans="12:13" ht="19">
      <c r="L3253" s="2">
        <v>1500</v>
      </c>
      <c r="M3253" s="2" t="s">
        <v>8219</v>
      </c>
    </row>
    <row r="3254" spans="12:13" ht="19">
      <c r="L3254" s="2">
        <v>2250</v>
      </c>
      <c r="M3254" s="2" t="s">
        <v>8219</v>
      </c>
    </row>
    <row r="3255" spans="12:13" ht="19">
      <c r="L3255" s="2">
        <v>20000</v>
      </c>
      <c r="M3255" s="2" t="s">
        <v>8219</v>
      </c>
    </row>
    <row r="3256" spans="12:13" ht="19">
      <c r="L3256" s="2">
        <v>13000</v>
      </c>
      <c r="M3256" s="2" t="s">
        <v>8219</v>
      </c>
    </row>
    <row r="3257" spans="12:13" ht="19">
      <c r="L3257" s="2">
        <v>300</v>
      </c>
      <c r="M3257" s="2" t="s">
        <v>8219</v>
      </c>
    </row>
    <row r="3258" spans="12:13" ht="19">
      <c r="L3258" s="2">
        <v>10000</v>
      </c>
      <c r="M3258" s="2" t="s">
        <v>8219</v>
      </c>
    </row>
    <row r="3259" spans="12:13" ht="19">
      <c r="L3259" s="2">
        <v>2000</v>
      </c>
      <c r="M3259" s="2" t="s">
        <v>8219</v>
      </c>
    </row>
    <row r="3260" spans="12:13" ht="19">
      <c r="L3260" s="2">
        <v>7000</v>
      </c>
      <c r="M3260" s="2" t="s">
        <v>8219</v>
      </c>
    </row>
    <row r="3261" spans="12:13" ht="19">
      <c r="L3261" s="2">
        <v>23000</v>
      </c>
      <c r="M3261" s="2" t="s">
        <v>8219</v>
      </c>
    </row>
    <row r="3262" spans="12:13" ht="19">
      <c r="L3262" s="2">
        <v>5000</v>
      </c>
      <c r="M3262" s="2" t="s">
        <v>8219</v>
      </c>
    </row>
    <row r="3263" spans="12:13" ht="19">
      <c r="L3263" s="2">
        <v>3300</v>
      </c>
      <c r="M3263" s="2" t="s">
        <v>8219</v>
      </c>
    </row>
    <row r="3264" spans="12:13" ht="19">
      <c r="L3264" s="2">
        <v>12200</v>
      </c>
      <c r="M3264" s="2" t="s">
        <v>8219</v>
      </c>
    </row>
    <row r="3265" spans="12:13" ht="19">
      <c r="L3265" s="2">
        <v>2500</v>
      </c>
      <c r="M3265" s="2" t="s">
        <v>8219</v>
      </c>
    </row>
    <row r="3266" spans="12:13" ht="19">
      <c r="L3266" s="2">
        <v>2500</v>
      </c>
      <c r="M3266" s="2" t="s">
        <v>8219</v>
      </c>
    </row>
    <row r="3267" spans="12:13" ht="19">
      <c r="L3267" s="2">
        <v>2700</v>
      </c>
      <c r="M3267" s="2" t="s">
        <v>8219</v>
      </c>
    </row>
    <row r="3268" spans="12:13" ht="19">
      <c r="L3268" s="2">
        <v>6000</v>
      </c>
      <c r="M3268" s="2" t="s">
        <v>8219</v>
      </c>
    </row>
    <row r="3269" spans="12:13" ht="19">
      <c r="L3269" s="2">
        <v>15000</v>
      </c>
      <c r="M3269" s="2" t="s">
        <v>8219</v>
      </c>
    </row>
    <row r="3270" spans="12:13" ht="19">
      <c r="L3270" s="2">
        <v>2000</v>
      </c>
      <c r="M3270" s="2" t="s">
        <v>8219</v>
      </c>
    </row>
    <row r="3271" spans="12:13" ht="19">
      <c r="L3271" s="2">
        <v>8000</v>
      </c>
      <c r="M3271" s="2" t="s">
        <v>8219</v>
      </c>
    </row>
    <row r="3272" spans="12:13" ht="19">
      <c r="L3272" s="2">
        <v>1800</v>
      </c>
      <c r="M3272" s="2" t="s">
        <v>8219</v>
      </c>
    </row>
    <row r="3273" spans="12:13" ht="19">
      <c r="L3273" s="2">
        <v>1500</v>
      </c>
      <c r="M3273" s="2" t="s">
        <v>8219</v>
      </c>
    </row>
    <row r="3274" spans="12:13" ht="19">
      <c r="L3274" s="2">
        <v>10000</v>
      </c>
      <c r="M3274" s="2" t="s">
        <v>8219</v>
      </c>
    </row>
    <row r="3275" spans="12:13" ht="19">
      <c r="L3275" s="2">
        <v>4000</v>
      </c>
      <c r="M3275" s="2" t="s">
        <v>8219</v>
      </c>
    </row>
    <row r="3276" spans="12:13" ht="19">
      <c r="L3276" s="2">
        <v>15500</v>
      </c>
      <c r="M3276" s="2" t="s">
        <v>8219</v>
      </c>
    </row>
    <row r="3277" spans="12:13" ht="19">
      <c r="L3277" s="2">
        <v>1800</v>
      </c>
      <c r="M3277" s="2" t="s">
        <v>8219</v>
      </c>
    </row>
    <row r="3278" spans="12:13" ht="19">
      <c r="L3278" s="2">
        <v>4500</v>
      </c>
      <c r="M3278" s="2" t="s">
        <v>8219</v>
      </c>
    </row>
    <row r="3279" spans="12:13" ht="19">
      <c r="L3279" s="2">
        <v>5000</v>
      </c>
      <c r="M3279" s="2" t="s">
        <v>8219</v>
      </c>
    </row>
    <row r="3280" spans="12:13" ht="19">
      <c r="L3280" s="2">
        <v>2500</v>
      </c>
      <c r="M3280" s="2" t="s">
        <v>8219</v>
      </c>
    </row>
    <row r="3281" spans="12:13" ht="19">
      <c r="L3281" s="2">
        <v>5800</v>
      </c>
      <c r="M3281" s="2" t="s">
        <v>8219</v>
      </c>
    </row>
    <row r="3282" spans="12:13" ht="19">
      <c r="L3282" s="2">
        <v>2000</v>
      </c>
      <c r="M3282" s="2" t="s">
        <v>8219</v>
      </c>
    </row>
    <row r="3283" spans="12:13" ht="19">
      <c r="L3283" s="2">
        <v>5000</v>
      </c>
      <c r="M3283" s="2" t="s">
        <v>8219</v>
      </c>
    </row>
    <row r="3284" spans="12:13" ht="19">
      <c r="L3284" s="2">
        <v>31000</v>
      </c>
      <c r="M3284" s="2" t="s">
        <v>8219</v>
      </c>
    </row>
    <row r="3285" spans="12:13" ht="19">
      <c r="L3285" s="2">
        <v>800</v>
      </c>
      <c r="M3285" s="2" t="s">
        <v>8219</v>
      </c>
    </row>
    <row r="3286" spans="12:13" ht="19">
      <c r="L3286" s="2">
        <v>3000</v>
      </c>
      <c r="M3286" s="2" t="s">
        <v>8219</v>
      </c>
    </row>
    <row r="3287" spans="12:13" ht="19">
      <c r="L3287" s="2">
        <v>4999</v>
      </c>
      <c r="M3287" s="2" t="s">
        <v>8219</v>
      </c>
    </row>
    <row r="3288" spans="12:13" ht="19">
      <c r="L3288" s="2">
        <v>15000</v>
      </c>
      <c r="M3288" s="2" t="s">
        <v>8219</v>
      </c>
    </row>
    <row r="3289" spans="12:13" ht="19">
      <c r="L3289" s="2">
        <v>2500</v>
      </c>
      <c r="M3289" s="2" t="s">
        <v>8219</v>
      </c>
    </row>
    <row r="3290" spans="12:13" ht="19">
      <c r="L3290" s="2">
        <v>10000</v>
      </c>
      <c r="M3290" s="2" t="s">
        <v>8219</v>
      </c>
    </row>
    <row r="3291" spans="12:13" ht="19">
      <c r="L3291" s="2">
        <v>500</v>
      </c>
      <c r="M3291" s="2" t="s">
        <v>8219</v>
      </c>
    </row>
    <row r="3292" spans="12:13" ht="19">
      <c r="L3292" s="2">
        <v>2000</v>
      </c>
      <c r="M3292" s="2" t="s">
        <v>8219</v>
      </c>
    </row>
    <row r="3293" spans="12:13" ht="19">
      <c r="L3293" s="2">
        <v>500</v>
      </c>
      <c r="M3293" s="2" t="s">
        <v>8219</v>
      </c>
    </row>
    <row r="3294" spans="12:13" ht="19">
      <c r="L3294" s="2">
        <v>101</v>
      </c>
      <c r="M3294" s="2" t="s">
        <v>8219</v>
      </c>
    </row>
    <row r="3295" spans="12:13" ht="19">
      <c r="L3295" s="2">
        <v>4500</v>
      </c>
      <c r="M3295" s="2" t="s">
        <v>8219</v>
      </c>
    </row>
    <row r="3296" spans="12:13" ht="19">
      <c r="L3296" s="2">
        <v>600</v>
      </c>
      <c r="M3296" s="2" t="s">
        <v>8219</v>
      </c>
    </row>
    <row r="3297" spans="12:13" ht="19">
      <c r="L3297" s="2">
        <v>700</v>
      </c>
      <c r="M3297" s="2" t="s">
        <v>8219</v>
      </c>
    </row>
    <row r="3298" spans="12:13" ht="19">
      <c r="L3298" s="2">
        <v>1500</v>
      </c>
      <c r="M3298" s="2" t="s">
        <v>8219</v>
      </c>
    </row>
    <row r="3299" spans="12:13" ht="19">
      <c r="L3299" s="2">
        <v>5500</v>
      </c>
      <c r="M3299" s="2" t="s">
        <v>8219</v>
      </c>
    </row>
    <row r="3300" spans="12:13" ht="19">
      <c r="L3300" s="2">
        <v>10000</v>
      </c>
      <c r="M3300" s="2" t="s">
        <v>8219</v>
      </c>
    </row>
    <row r="3301" spans="12:13" ht="19">
      <c r="L3301" s="2">
        <v>3000</v>
      </c>
      <c r="M3301" s="2" t="s">
        <v>8219</v>
      </c>
    </row>
    <row r="3302" spans="12:13" ht="19">
      <c r="L3302" s="2">
        <v>3000</v>
      </c>
      <c r="M3302" s="2" t="s">
        <v>8219</v>
      </c>
    </row>
    <row r="3303" spans="12:13" ht="19">
      <c r="L3303" s="2">
        <v>3000</v>
      </c>
      <c r="M3303" s="2" t="s">
        <v>8219</v>
      </c>
    </row>
    <row r="3304" spans="12:13" ht="19">
      <c r="L3304" s="2">
        <v>8400</v>
      </c>
      <c r="M3304" s="2" t="s">
        <v>8219</v>
      </c>
    </row>
    <row r="3305" spans="12:13" ht="19">
      <c r="L3305" s="2">
        <v>1800</v>
      </c>
      <c r="M3305" s="2" t="s">
        <v>8219</v>
      </c>
    </row>
    <row r="3306" spans="12:13" ht="19">
      <c r="L3306" s="2">
        <v>15000</v>
      </c>
      <c r="M3306" s="2" t="s">
        <v>8219</v>
      </c>
    </row>
    <row r="3307" spans="12:13" ht="19">
      <c r="L3307" s="2">
        <v>4000</v>
      </c>
      <c r="M3307" s="2" t="s">
        <v>8219</v>
      </c>
    </row>
    <row r="3308" spans="12:13" ht="19">
      <c r="L3308" s="2">
        <v>1500</v>
      </c>
      <c r="M3308" s="2" t="s">
        <v>8219</v>
      </c>
    </row>
    <row r="3309" spans="12:13" ht="19">
      <c r="L3309" s="2">
        <v>1000</v>
      </c>
      <c r="M3309" s="2" t="s">
        <v>8219</v>
      </c>
    </row>
    <row r="3310" spans="12:13" ht="19">
      <c r="L3310" s="2">
        <v>3500</v>
      </c>
      <c r="M3310" s="2" t="s">
        <v>8219</v>
      </c>
    </row>
    <row r="3311" spans="12:13" ht="19">
      <c r="L3311" s="2">
        <v>350</v>
      </c>
      <c r="M3311" s="2" t="s">
        <v>8219</v>
      </c>
    </row>
    <row r="3312" spans="12:13" ht="19">
      <c r="L3312" s="2">
        <v>6500</v>
      </c>
      <c r="M3312" s="2" t="s">
        <v>8219</v>
      </c>
    </row>
    <row r="3313" spans="12:13" ht="19">
      <c r="L3313" s="2">
        <v>2500</v>
      </c>
      <c r="M3313" s="2" t="s">
        <v>8219</v>
      </c>
    </row>
    <row r="3314" spans="12:13" ht="19">
      <c r="L3314" s="2">
        <v>2500</v>
      </c>
      <c r="M3314" s="2" t="s">
        <v>8219</v>
      </c>
    </row>
    <row r="3315" spans="12:13" ht="19">
      <c r="L3315" s="2">
        <v>2000</v>
      </c>
      <c r="M3315" s="2" t="s">
        <v>8219</v>
      </c>
    </row>
    <row r="3316" spans="12:13" ht="19">
      <c r="L3316" s="2">
        <v>800</v>
      </c>
      <c r="M3316" s="2" t="s">
        <v>8219</v>
      </c>
    </row>
    <row r="3317" spans="12:13" ht="19">
      <c r="L3317" s="2">
        <v>4000</v>
      </c>
      <c r="M3317" s="2" t="s">
        <v>8219</v>
      </c>
    </row>
    <row r="3318" spans="12:13" ht="19">
      <c r="L3318" s="2">
        <v>11737</v>
      </c>
      <c r="M3318" s="2" t="s">
        <v>8219</v>
      </c>
    </row>
    <row r="3319" spans="12:13" ht="19">
      <c r="L3319" s="2">
        <v>1050</v>
      </c>
      <c r="M3319" s="2" t="s">
        <v>8219</v>
      </c>
    </row>
    <row r="3320" spans="12:13" ht="19">
      <c r="L3320" s="2">
        <v>2000</v>
      </c>
      <c r="M3320" s="2" t="s">
        <v>8219</v>
      </c>
    </row>
    <row r="3321" spans="12:13" ht="19">
      <c r="L3321" s="2">
        <v>500</v>
      </c>
      <c r="M3321" s="2" t="s">
        <v>8219</v>
      </c>
    </row>
    <row r="3322" spans="12:13" ht="19">
      <c r="L3322" s="2">
        <v>2500</v>
      </c>
      <c r="M3322" s="2" t="s">
        <v>8219</v>
      </c>
    </row>
    <row r="3323" spans="12:13" ht="19">
      <c r="L3323" s="2">
        <v>500</v>
      </c>
      <c r="M3323" s="2" t="s">
        <v>8219</v>
      </c>
    </row>
    <row r="3324" spans="12:13" ht="19">
      <c r="L3324" s="2">
        <v>3300</v>
      </c>
      <c r="M3324" s="2" t="s">
        <v>8219</v>
      </c>
    </row>
    <row r="3325" spans="12:13" ht="19">
      <c r="L3325" s="2">
        <v>1000</v>
      </c>
      <c r="M3325" s="2" t="s">
        <v>8219</v>
      </c>
    </row>
    <row r="3326" spans="12:13" ht="19">
      <c r="L3326" s="2">
        <v>1500</v>
      </c>
      <c r="M3326" s="2" t="s">
        <v>8219</v>
      </c>
    </row>
    <row r="3327" spans="12:13" ht="19">
      <c r="L3327" s="2">
        <v>400</v>
      </c>
      <c r="M3327" s="2" t="s">
        <v>8219</v>
      </c>
    </row>
    <row r="3328" spans="12:13" ht="19">
      <c r="L3328" s="2">
        <v>8000</v>
      </c>
      <c r="M3328" s="2" t="s">
        <v>8219</v>
      </c>
    </row>
    <row r="3329" spans="12:13" ht="19">
      <c r="L3329" s="2">
        <v>800</v>
      </c>
      <c r="M3329" s="2" t="s">
        <v>8219</v>
      </c>
    </row>
    <row r="3330" spans="12:13" ht="19">
      <c r="L3330" s="2">
        <v>1800</v>
      </c>
      <c r="M3330" s="2" t="s">
        <v>8219</v>
      </c>
    </row>
    <row r="3331" spans="12:13" ht="19">
      <c r="L3331" s="2">
        <v>1000</v>
      </c>
      <c r="M3331" s="2" t="s">
        <v>8219</v>
      </c>
    </row>
    <row r="3332" spans="12:13" ht="19">
      <c r="L3332" s="2">
        <v>1500</v>
      </c>
      <c r="M3332" s="2" t="s">
        <v>8219</v>
      </c>
    </row>
    <row r="3333" spans="12:13" ht="19">
      <c r="L3333" s="2">
        <v>5000</v>
      </c>
      <c r="M3333" s="2" t="s">
        <v>8219</v>
      </c>
    </row>
    <row r="3334" spans="12:13" ht="19">
      <c r="L3334" s="2">
        <v>6000</v>
      </c>
      <c r="M3334" s="2" t="s">
        <v>8219</v>
      </c>
    </row>
    <row r="3335" spans="12:13" ht="19">
      <c r="L3335" s="2">
        <v>3500</v>
      </c>
      <c r="M3335" s="2" t="s">
        <v>8219</v>
      </c>
    </row>
    <row r="3336" spans="12:13" ht="19">
      <c r="L3336" s="2">
        <v>3871</v>
      </c>
      <c r="M3336" s="2" t="s">
        <v>8219</v>
      </c>
    </row>
    <row r="3337" spans="12:13" ht="19">
      <c r="L3337" s="2">
        <v>5000</v>
      </c>
      <c r="M3337" s="2" t="s">
        <v>8219</v>
      </c>
    </row>
    <row r="3338" spans="12:13" ht="19">
      <c r="L3338" s="2">
        <v>250</v>
      </c>
      <c r="M3338" s="2" t="s">
        <v>8219</v>
      </c>
    </row>
    <row r="3339" spans="12:13" ht="19">
      <c r="L3339" s="2">
        <v>2500</v>
      </c>
      <c r="M3339" s="2" t="s">
        <v>8219</v>
      </c>
    </row>
    <row r="3340" spans="12:13" ht="19">
      <c r="L3340" s="2">
        <v>15000</v>
      </c>
      <c r="M3340" s="2" t="s">
        <v>8219</v>
      </c>
    </row>
    <row r="3341" spans="12:13" ht="19">
      <c r="L3341" s="2">
        <v>8000</v>
      </c>
      <c r="M3341" s="2" t="s">
        <v>8219</v>
      </c>
    </row>
    <row r="3342" spans="12:13" ht="19">
      <c r="L3342" s="2">
        <v>3000</v>
      </c>
      <c r="M3342" s="2" t="s">
        <v>8219</v>
      </c>
    </row>
    <row r="3343" spans="12:13" ht="19">
      <c r="L3343" s="2">
        <v>3350</v>
      </c>
      <c r="M3343" s="2" t="s">
        <v>8219</v>
      </c>
    </row>
    <row r="3344" spans="12:13" ht="19">
      <c r="L3344" s="2">
        <v>6000</v>
      </c>
      <c r="M3344" s="2" t="s">
        <v>8219</v>
      </c>
    </row>
    <row r="3345" spans="12:13" ht="19">
      <c r="L3345" s="2">
        <v>700</v>
      </c>
      <c r="M3345" s="2" t="s">
        <v>8219</v>
      </c>
    </row>
    <row r="3346" spans="12:13" ht="19">
      <c r="L3346" s="2">
        <v>4500</v>
      </c>
      <c r="M3346" s="2" t="s">
        <v>8219</v>
      </c>
    </row>
    <row r="3347" spans="12:13" ht="19">
      <c r="L3347" s="2">
        <v>500</v>
      </c>
      <c r="M3347" s="2" t="s">
        <v>8219</v>
      </c>
    </row>
    <row r="3348" spans="12:13" ht="19">
      <c r="L3348" s="2">
        <v>1500</v>
      </c>
      <c r="M3348" s="2" t="s">
        <v>8219</v>
      </c>
    </row>
    <row r="3349" spans="12:13" ht="19">
      <c r="L3349" s="2">
        <v>2000</v>
      </c>
      <c r="M3349" s="2" t="s">
        <v>8219</v>
      </c>
    </row>
    <row r="3350" spans="12:13" ht="19">
      <c r="L3350" s="2">
        <v>5500</v>
      </c>
      <c r="M3350" s="2" t="s">
        <v>8219</v>
      </c>
    </row>
    <row r="3351" spans="12:13" ht="19">
      <c r="L3351" s="2">
        <v>1000</v>
      </c>
      <c r="M3351" s="2" t="s">
        <v>8219</v>
      </c>
    </row>
    <row r="3352" spans="12:13" ht="19">
      <c r="L3352" s="2">
        <v>3500</v>
      </c>
      <c r="M3352" s="2" t="s">
        <v>8219</v>
      </c>
    </row>
    <row r="3353" spans="12:13" ht="19">
      <c r="L3353" s="2">
        <v>5000</v>
      </c>
      <c r="M3353" s="2" t="s">
        <v>8219</v>
      </c>
    </row>
    <row r="3354" spans="12:13" ht="19">
      <c r="L3354" s="2">
        <v>5000</v>
      </c>
      <c r="M3354" s="2" t="s">
        <v>8219</v>
      </c>
    </row>
    <row r="3355" spans="12:13" ht="19">
      <c r="L3355" s="2">
        <v>500</v>
      </c>
      <c r="M3355" s="2" t="s">
        <v>8219</v>
      </c>
    </row>
    <row r="3356" spans="12:13" ht="19">
      <c r="L3356" s="2">
        <v>3000</v>
      </c>
      <c r="M3356" s="2" t="s">
        <v>8219</v>
      </c>
    </row>
    <row r="3357" spans="12:13" ht="19">
      <c r="L3357" s="2">
        <v>1750</v>
      </c>
      <c r="M3357" s="2" t="s">
        <v>8219</v>
      </c>
    </row>
    <row r="3358" spans="12:13" ht="19">
      <c r="L3358" s="2">
        <v>1500</v>
      </c>
      <c r="M3358" s="2" t="s">
        <v>8219</v>
      </c>
    </row>
    <row r="3359" spans="12:13" ht="19">
      <c r="L3359" s="2">
        <v>2000</v>
      </c>
      <c r="M3359" s="2" t="s">
        <v>8219</v>
      </c>
    </row>
    <row r="3360" spans="12:13" ht="19">
      <c r="L3360" s="2">
        <v>10000</v>
      </c>
      <c r="M3360" s="2" t="s">
        <v>8219</v>
      </c>
    </row>
    <row r="3361" spans="12:13" ht="19">
      <c r="L3361" s="2">
        <v>4000</v>
      </c>
      <c r="M3361" s="2" t="s">
        <v>8219</v>
      </c>
    </row>
    <row r="3362" spans="12:13" ht="19">
      <c r="L3362" s="2">
        <v>9000</v>
      </c>
      <c r="M3362" s="2" t="s">
        <v>8219</v>
      </c>
    </row>
    <row r="3363" spans="12:13" ht="19">
      <c r="L3363" s="2">
        <v>5000</v>
      </c>
      <c r="M3363" s="2" t="s">
        <v>8219</v>
      </c>
    </row>
    <row r="3364" spans="12:13" ht="19">
      <c r="L3364" s="2">
        <v>500</v>
      </c>
      <c r="M3364" s="2" t="s">
        <v>8219</v>
      </c>
    </row>
    <row r="3365" spans="12:13" ht="19">
      <c r="L3365" s="2">
        <v>7750</v>
      </c>
      <c r="M3365" s="2" t="s">
        <v>8219</v>
      </c>
    </row>
    <row r="3366" spans="12:13" ht="19">
      <c r="L3366" s="2">
        <v>3000</v>
      </c>
      <c r="M3366" s="2" t="s">
        <v>8219</v>
      </c>
    </row>
    <row r="3367" spans="12:13" ht="19">
      <c r="L3367" s="2">
        <v>2500</v>
      </c>
      <c r="M3367" s="2" t="s">
        <v>8219</v>
      </c>
    </row>
    <row r="3368" spans="12:13" ht="19">
      <c r="L3368" s="2">
        <v>500</v>
      </c>
      <c r="M3368" s="2" t="s">
        <v>8219</v>
      </c>
    </row>
    <row r="3369" spans="12:13" ht="19">
      <c r="L3369" s="2">
        <v>750</v>
      </c>
      <c r="M3369" s="2" t="s">
        <v>8219</v>
      </c>
    </row>
    <row r="3370" spans="12:13" ht="19">
      <c r="L3370" s="2">
        <v>1000</v>
      </c>
      <c r="M3370" s="2" t="s">
        <v>8219</v>
      </c>
    </row>
    <row r="3371" spans="12:13" ht="19">
      <c r="L3371" s="2">
        <v>5000</v>
      </c>
      <c r="M3371" s="2" t="s">
        <v>8219</v>
      </c>
    </row>
    <row r="3372" spans="12:13" ht="19">
      <c r="L3372" s="2">
        <v>1500</v>
      </c>
      <c r="M3372" s="2" t="s">
        <v>8219</v>
      </c>
    </row>
    <row r="3373" spans="12:13" ht="19">
      <c r="L3373" s="2">
        <v>200</v>
      </c>
      <c r="M3373" s="2" t="s">
        <v>8219</v>
      </c>
    </row>
    <row r="3374" spans="12:13" ht="19">
      <c r="L3374" s="2">
        <v>1000</v>
      </c>
      <c r="M3374" s="2" t="s">
        <v>8219</v>
      </c>
    </row>
    <row r="3375" spans="12:13" ht="19">
      <c r="L3375" s="2">
        <v>2000</v>
      </c>
      <c r="M3375" s="2" t="s">
        <v>8219</v>
      </c>
    </row>
    <row r="3376" spans="12:13" ht="19">
      <c r="L3376" s="2">
        <v>3500</v>
      </c>
      <c r="M3376" s="2" t="s">
        <v>8219</v>
      </c>
    </row>
    <row r="3377" spans="12:13" ht="19">
      <c r="L3377" s="2">
        <v>3000</v>
      </c>
      <c r="M3377" s="2" t="s">
        <v>8219</v>
      </c>
    </row>
    <row r="3378" spans="12:13" ht="19">
      <c r="L3378" s="2">
        <v>8000</v>
      </c>
      <c r="M3378" s="2" t="s">
        <v>8219</v>
      </c>
    </row>
    <row r="3379" spans="12:13" ht="19">
      <c r="L3379" s="2">
        <v>8000</v>
      </c>
      <c r="M3379" s="2" t="s">
        <v>8219</v>
      </c>
    </row>
    <row r="3380" spans="12:13" ht="19">
      <c r="L3380" s="2">
        <v>550</v>
      </c>
      <c r="M3380" s="2" t="s">
        <v>8219</v>
      </c>
    </row>
    <row r="3381" spans="12:13" ht="19">
      <c r="L3381" s="2">
        <v>2000</v>
      </c>
      <c r="M3381" s="2" t="s">
        <v>8219</v>
      </c>
    </row>
    <row r="3382" spans="12:13" ht="19">
      <c r="L3382" s="2">
        <v>3000</v>
      </c>
      <c r="M3382" s="2" t="s">
        <v>8219</v>
      </c>
    </row>
    <row r="3383" spans="12:13" ht="19">
      <c r="L3383" s="2">
        <v>4000</v>
      </c>
      <c r="M3383" s="2" t="s">
        <v>8219</v>
      </c>
    </row>
    <row r="3384" spans="12:13" ht="19">
      <c r="L3384" s="2">
        <v>3500</v>
      </c>
      <c r="M3384" s="2" t="s">
        <v>8219</v>
      </c>
    </row>
    <row r="3385" spans="12:13" ht="19">
      <c r="L3385" s="2">
        <v>1750</v>
      </c>
      <c r="M3385" s="2" t="s">
        <v>8219</v>
      </c>
    </row>
    <row r="3386" spans="12:13" ht="19">
      <c r="L3386" s="2">
        <v>6000</v>
      </c>
      <c r="M3386" s="2" t="s">
        <v>8219</v>
      </c>
    </row>
    <row r="3387" spans="12:13" ht="19">
      <c r="L3387" s="2">
        <v>2000</v>
      </c>
      <c r="M3387" s="2" t="s">
        <v>8219</v>
      </c>
    </row>
    <row r="3388" spans="12:13" ht="19">
      <c r="L3388" s="2">
        <v>2000</v>
      </c>
      <c r="M3388" s="2" t="s">
        <v>8219</v>
      </c>
    </row>
    <row r="3389" spans="12:13" ht="19">
      <c r="L3389" s="2">
        <v>3000</v>
      </c>
      <c r="M3389" s="2" t="s">
        <v>8219</v>
      </c>
    </row>
    <row r="3390" spans="12:13" ht="19">
      <c r="L3390" s="2">
        <v>1500</v>
      </c>
      <c r="M3390" s="2" t="s">
        <v>8219</v>
      </c>
    </row>
    <row r="3391" spans="12:13" ht="19">
      <c r="L3391" s="2">
        <v>10000</v>
      </c>
      <c r="M3391" s="2" t="s">
        <v>8219</v>
      </c>
    </row>
    <row r="3392" spans="12:13" ht="19">
      <c r="L3392" s="2">
        <v>1500</v>
      </c>
      <c r="M3392" s="2" t="s">
        <v>8219</v>
      </c>
    </row>
    <row r="3393" spans="12:13" ht="19">
      <c r="L3393" s="2">
        <v>500</v>
      </c>
      <c r="M3393" s="2" t="s">
        <v>8219</v>
      </c>
    </row>
    <row r="3394" spans="12:13" ht="19">
      <c r="L3394" s="2">
        <v>500</v>
      </c>
      <c r="M3394" s="2" t="s">
        <v>8219</v>
      </c>
    </row>
    <row r="3395" spans="12:13" ht="19">
      <c r="L3395" s="2">
        <v>1500</v>
      </c>
      <c r="M3395" s="2" t="s">
        <v>8219</v>
      </c>
    </row>
    <row r="3396" spans="12:13" ht="19">
      <c r="L3396" s="2">
        <v>550</v>
      </c>
      <c r="M3396" s="2" t="s">
        <v>8219</v>
      </c>
    </row>
    <row r="3397" spans="12:13" ht="19">
      <c r="L3397" s="2">
        <v>500</v>
      </c>
      <c r="M3397" s="2" t="s">
        <v>8219</v>
      </c>
    </row>
    <row r="3398" spans="12:13" ht="19">
      <c r="L3398" s="2">
        <v>1500</v>
      </c>
      <c r="M3398" s="2" t="s">
        <v>8219</v>
      </c>
    </row>
    <row r="3399" spans="12:13" ht="19">
      <c r="L3399" s="2">
        <v>250</v>
      </c>
      <c r="M3399" s="2" t="s">
        <v>8219</v>
      </c>
    </row>
    <row r="3400" spans="12:13" ht="19">
      <c r="L3400" s="2">
        <v>4000</v>
      </c>
      <c r="M3400" s="2" t="s">
        <v>8219</v>
      </c>
    </row>
    <row r="3401" spans="12:13" ht="19">
      <c r="L3401" s="2">
        <v>1200</v>
      </c>
      <c r="M3401" s="2" t="s">
        <v>8219</v>
      </c>
    </row>
    <row r="3402" spans="12:13" ht="19">
      <c r="L3402" s="2">
        <v>10000</v>
      </c>
      <c r="M3402" s="2" t="s">
        <v>8219</v>
      </c>
    </row>
    <row r="3403" spans="12:13" ht="19">
      <c r="L3403" s="2">
        <v>2900</v>
      </c>
      <c r="M3403" s="2" t="s">
        <v>8219</v>
      </c>
    </row>
    <row r="3404" spans="12:13" ht="19">
      <c r="L3404" s="2">
        <v>15000</v>
      </c>
      <c r="M3404" s="2" t="s">
        <v>8219</v>
      </c>
    </row>
    <row r="3405" spans="12:13" ht="19">
      <c r="L3405" s="2">
        <v>2000</v>
      </c>
      <c r="M3405" s="2" t="s">
        <v>8219</v>
      </c>
    </row>
    <row r="3406" spans="12:13" ht="19">
      <c r="L3406" s="2">
        <v>500</v>
      </c>
      <c r="M3406" s="2" t="s">
        <v>8219</v>
      </c>
    </row>
    <row r="3407" spans="12:13" ht="19">
      <c r="L3407" s="2">
        <v>350</v>
      </c>
      <c r="M3407" s="2" t="s">
        <v>8219</v>
      </c>
    </row>
    <row r="3408" spans="12:13" ht="19">
      <c r="L3408" s="2">
        <v>10000</v>
      </c>
      <c r="M3408" s="2" t="s">
        <v>8219</v>
      </c>
    </row>
    <row r="3409" spans="12:13" ht="19">
      <c r="L3409" s="2">
        <v>2000</v>
      </c>
      <c r="M3409" s="2" t="s">
        <v>8219</v>
      </c>
    </row>
    <row r="3410" spans="12:13" ht="19">
      <c r="L3410" s="2">
        <v>500</v>
      </c>
      <c r="M3410" s="2" t="s">
        <v>8219</v>
      </c>
    </row>
    <row r="3411" spans="12:13" ht="19">
      <c r="L3411" s="2">
        <v>500</v>
      </c>
      <c r="M3411" s="2" t="s">
        <v>8219</v>
      </c>
    </row>
    <row r="3412" spans="12:13" ht="19">
      <c r="L3412" s="2">
        <v>3000</v>
      </c>
      <c r="M3412" s="2" t="s">
        <v>8219</v>
      </c>
    </row>
    <row r="3413" spans="12:13" ht="19">
      <c r="L3413" s="2">
        <v>15000</v>
      </c>
      <c r="M3413" s="2" t="s">
        <v>8219</v>
      </c>
    </row>
    <row r="3414" spans="12:13" ht="19">
      <c r="L3414" s="2">
        <v>3000</v>
      </c>
      <c r="M3414" s="2" t="s">
        <v>8219</v>
      </c>
    </row>
    <row r="3415" spans="12:13" ht="19">
      <c r="L3415" s="2">
        <v>500</v>
      </c>
      <c r="M3415" s="2" t="s">
        <v>8219</v>
      </c>
    </row>
    <row r="3416" spans="12:13" ht="19">
      <c r="L3416" s="2">
        <v>3000</v>
      </c>
      <c r="M3416" s="2" t="s">
        <v>8219</v>
      </c>
    </row>
    <row r="3417" spans="12:13" ht="19">
      <c r="L3417" s="2">
        <v>200</v>
      </c>
      <c r="M3417" s="2" t="s">
        <v>8219</v>
      </c>
    </row>
    <row r="3418" spans="12:13" ht="19">
      <c r="L3418" s="2">
        <v>4000</v>
      </c>
      <c r="M3418" s="2" t="s">
        <v>8219</v>
      </c>
    </row>
    <row r="3419" spans="12:13" ht="19">
      <c r="L3419" s="2">
        <v>1700</v>
      </c>
      <c r="M3419" s="2" t="s">
        <v>8219</v>
      </c>
    </row>
    <row r="3420" spans="12:13" ht="19">
      <c r="L3420" s="2">
        <v>4000</v>
      </c>
      <c r="M3420" s="2" t="s">
        <v>8219</v>
      </c>
    </row>
    <row r="3421" spans="12:13" ht="19">
      <c r="L3421" s="2">
        <v>2750</v>
      </c>
      <c r="M3421" s="2" t="s">
        <v>8219</v>
      </c>
    </row>
    <row r="3422" spans="12:13" ht="19">
      <c r="L3422" s="2">
        <v>700</v>
      </c>
      <c r="M3422" s="2" t="s">
        <v>8219</v>
      </c>
    </row>
    <row r="3423" spans="12:13" ht="19">
      <c r="L3423" s="2">
        <v>10000</v>
      </c>
      <c r="M3423" s="2" t="s">
        <v>8219</v>
      </c>
    </row>
    <row r="3424" spans="12:13" ht="19">
      <c r="L3424" s="2">
        <v>3000</v>
      </c>
      <c r="M3424" s="2" t="s">
        <v>8219</v>
      </c>
    </row>
    <row r="3425" spans="12:13" ht="19">
      <c r="L3425" s="2">
        <v>250</v>
      </c>
      <c r="M3425" s="2" t="s">
        <v>8219</v>
      </c>
    </row>
    <row r="3426" spans="12:13" ht="19">
      <c r="L3426" s="2">
        <v>6000</v>
      </c>
      <c r="M3426" s="2" t="s">
        <v>8219</v>
      </c>
    </row>
    <row r="3427" spans="12:13" ht="19">
      <c r="L3427" s="2">
        <v>30000</v>
      </c>
      <c r="M3427" s="2" t="s">
        <v>8219</v>
      </c>
    </row>
    <row r="3428" spans="12:13" ht="19">
      <c r="L3428" s="2">
        <v>3750</v>
      </c>
      <c r="M3428" s="2" t="s">
        <v>8219</v>
      </c>
    </row>
    <row r="3429" spans="12:13" ht="19">
      <c r="L3429" s="2">
        <v>1500</v>
      </c>
      <c r="M3429" s="2" t="s">
        <v>8219</v>
      </c>
    </row>
    <row r="3430" spans="12:13" ht="19">
      <c r="L3430" s="2">
        <v>2000</v>
      </c>
      <c r="M3430" s="2" t="s">
        <v>8219</v>
      </c>
    </row>
    <row r="3431" spans="12:13" ht="19">
      <c r="L3431" s="2">
        <v>150</v>
      </c>
      <c r="M3431" s="2" t="s">
        <v>8219</v>
      </c>
    </row>
    <row r="3432" spans="12:13" ht="19">
      <c r="L3432" s="2">
        <v>2000</v>
      </c>
      <c r="M3432" s="2" t="s">
        <v>8219</v>
      </c>
    </row>
    <row r="3433" spans="12:13" ht="19">
      <c r="L3433" s="2">
        <v>2000</v>
      </c>
      <c r="M3433" s="2" t="s">
        <v>8219</v>
      </c>
    </row>
    <row r="3434" spans="12:13" ht="19">
      <c r="L3434" s="2">
        <v>2000</v>
      </c>
      <c r="M3434" s="2" t="s">
        <v>8219</v>
      </c>
    </row>
    <row r="3435" spans="12:13" ht="19">
      <c r="L3435" s="2">
        <v>9500</v>
      </c>
      <c r="M3435" s="2" t="s">
        <v>8219</v>
      </c>
    </row>
    <row r="3436" spans="12:13" ht="19">
      <c r="L3436" s="2">
        <v>10000</v>
      </c>
      <c r="M3436" s="2" t="s">
        <v>8219</v>
      </c>
    </row>
    <row r="3437" spans="12:13" ht="19">
      <c r="L3437" s="2">
        <v>1000</v>
      </c>
      <c r="M3437" s="2" t="s">
        <v>8219</v>
      </c>
    </row>
    <row r="3438" spans="12:13" ht="19">
      <c r="L3438" s="2">
        <v>5000</v>
      </c>
      <c r="M3438" s="2" t="s">
        <v>8219</v>
      </c>
    </row>
    <row r="3439" spans="12:13" ht="19">
      <c r="L3439" s="2">
        <v>3000</v>
      </c>
      <c r="M3439" s="2" t="s">
        <v>8219</v>
      </c>
    </row>
    <row r="3440" spans="12:13" ht="19">
      <c r="L3440" s="2">
        <v>2500</v>
      </c>
      <c r="M3440" s="2" t="s">
        <v>8219</v>
      </c>
    </row>
    <row r="3441" spans="12:13" ht="19">
      <c r="L3441" s="2">
        <v>1200</v>
      </c>
      <c r="M3441" s="2" t="s">
        <v>8219</v>
      </c>
    </row>
    <row r="3442" spans="12:13" ht="19">
      <c r="L3442" s="2">
        <v>5000</v>
      </c>
      <c r="M3442" s="2" t="s">
        <v>8219</v>
      </c>
    </row>
    <row r="3443" spans="12:13" ht="19">
      <c r="L3443" s="2">
        <v>2500</v>
      </c>
      <c r="M3443" s="2" t="s">
        <v>8219</v>
      </c>
    </row>
    <row r="3444" spans="12:13" ht="19">
      <c r="L3444" s="2">
        <v>250</v>
      </c>
      <c r="M3444" s="2" t="s">
        <v>8219</v>
      </c>
    </row>
    <row r="3445" spans="12:13" ht="19">
      <c r="L3445" s="2">
        <v>1000</v>
      </c>
      <c r="M3445" s="2" t="s">
        <v>8219</v>
      </c>
    </row>
    <row r="3446" spans="12:13" ht="19">
      <c r="L3446" s="2">
        <v>300</v>
      </c>
      <c r="M3446" s="2" t="s">
        <v>8219</v>
      </c>
    </row>
    <row r="3447" spans="12:13" ht="19">
      <c r="L3447" s="2">
        <v>2000</v>
      </c>
      <c r="M3447" s="2" t="s">
        <v>8219</v>
      </c>
    </row>
    <row r="3448" spans="12:13" ht="19">
      <c r="L3448" s="2">
        <v>1000</v>
      </c>
      <c r="M3448" s="2" t="s">
        <v>8219</v>
      </c>
    </row>
    <row r="3449" spans="12:13" ht="19">
      <c r="L3449" s="2">
        <v>1000</v>
      </c>
      <c r="M3449" s="2" t="s">
        <v>8219</v>
      </c>
    </row>
    <row r="3450" spans="12:13" ht="19">
      <c r="L3450" s="2">
        <v>2100</v>
      </c>
      <c r="M3450" s="2" t="s">
        <v>8219</v>
      </c>
    </row>
    <row r="3451" spans="12:13" ht="19">
      <c r="L3451" s="2">
        <v>800</v>
      </c>
      <c r="M3451" s="2" t="s">
        <v>8219</v>
      </c>
    </row>
    <row r="3452" spans="12:13" ht="19">
      <c r="L3452" s="2">
        <v>500</v>
      </c>
      <c r="M3452" s="2" t="s">
        <v>8219</v>
      </c>
    </row>
    <row r="3453" spans="12:13" ht="19">
      <c r="L3453" s="2">
        <v>650</v>
      </c>
      <c r="M3453" s="2" t="s">
        <v>8219</v>
      </c>
    </row>
    <row r="3454" spans="12:13" ht="19">
      <c r="L3454" s="2">
        <v>1000</v>
      </c>
      <c r="M3454" s="2" t="s">
        <v>8219</v>
      </c>
    </row>
    <row r="3455" spans="12:13" ht="19">
      <c r="L3455" s="2">
        <v>300</v>
      </c>
      <c r="M3455" s="2" t="s">
        <v>8219</v>
      </c>
    </row>
    <row r="3456" spans="12:13" ht="19">
      <c r="L3456" s="2">
        <v>700</v>
      </c>
      <c r="M3456" s="2" t="s">
        <v>8219</v>
      </c>
    </row>
    <row r="3457" spans="12:13" ht="19">
      <c r="L3457" s="2">
        <v>10000</v>
      </c>
      <c r="M3457" s="2" t="s">
        <v>8219</v>
      </c>
    </row>
    <row r="3458" spans="12:13" ht="19">
      <c r="L3458" s="2">
        <v>3000</v>
      </c>
      <c r="M3458" s="2" t="s">
        <v>8219</v>
      </c>
    </row>
    <row r="3459" spans="12:13" ht="19">
      <c r="L3459" s="2">
        <v>2000</v>
      </c>
      <c r="M3459" s="2" t="s">
        <v>8219</v>
      </c>
    </row>
    <row r="3460" spans="12:13" ht="19">
      <c r="L3460" s="2">
        <v>978</v>
      </c>
      <c r="M3460" s="2" t="s">
        <v>8219</v>
      </c>
    </row>
    <row r="3461" spans="12:13" ht="19">
      <c r="L3461" s="2">
        <v>500</v>
      </c>
      <c r="M3461" s="2" t="s">
        <v>8219</v>
      </c>
    </row>
    <row r="3462" spans="12:13" ht="19">
      <c r="L3462" s="2">
        <v>500</v>
      </c>
      <c r="M3462" s="2" t="s">
        <v>8219</v>
      </c>
    </row>
    <row r="3463" spans="12:13" ht="19">
      <c r="L3463" s="2">
        <v>500</v>
      </c>
      <c r="M3463" s="2" t="s">
        <v>8219</v>
      </c>
    </row>
    <row r="3464" spans="12:13" ht="19">
      <c r="L3464" s="2">
        <v>250</v>
      </c>
      <c r="M3464" s="2" t="s">
        <v>8219</v>
      </c>
    </row>
    <row r="3465" spans="12:13" ht="19">
      <c r="L3465" s="2">
        <v>10000</v>
      </c>
      <c r="M3465" s="2" t="s">
        <v>8219</v>
      </c>
    </row>
    <row r="3466" spans="12:13" ht="19">
      <c r="L3466" s="2">
        <v>5000</v>
      </c>
      <c r="M3466" s="2" t="s">
        <v>8219</v>
      </c>
    </row>
    <row r="3467" spans="12:13" ht="19">
      <c r="L3467" s="2">
        <v>2000</v>
      </c>
      <c r="M3467" s="2" t="s">
        <v>8219</v>
      </c>
    </row>
    <row r="3468" spans="12:13" ht="19">
      <c r="L3468" s="2">
        <v>3500</v>
      </c>
      <c r="M3468" s="2" t="s">
        <v>8219</v>
      </c>
    </row>
    <row r="3469" spans="12:13" ht="19">
      <c r="L3469" s="2">
        <v>3000</v>
      </c>
      <c r="M3469" s="2" t="s">
        <v>8219</v>
      </c>
    </row>
    <row r="3470" spans="12:13" ht="19">
      <c r="L3470" s="2">
        <v>10000</v>
      </c>
      <c r="M3470" s="2" t="s">
        <v>8219</v>
      </c>
    </row>
    <row r="3471" spans="12:13" ht="19">
      <c r="L3471" s="2">
        <v>2800</v>
      </c>
      <c r="M3471" s="2" t="s">
        <v>8219</v>
      </c>
    </row>
    <row r="3472" spans="12:13" ht="19">
      <c r="L3472" s="2">
        <v>250</v>
      </c>
      <c r="M3472" s="2" t="s">
        <v>8219</v>
      </c>
    </row>
    <row r="3473" spans="12:13" ht="19">
      <c r="L3473" s="2">
        <v>500</v>
      </c>
      <c r="M3473" s="2" t="s">
        <v>8219</v>
      </c>
    </row>
    <row r="3474" spans="12:13" ht="19">
      <c r="L3474" s="2">
        <v>2000</v>
      </c>
      <c r="M3474" s="2" t="s">
        <v>8219</v>
      </c>
    </row>
    <row r="3475" spans="12:13" ht="19">
      <c r="L3475" s="2">
        <v>4900</v>
      </c>
      <c r="M3475" s="2" t="s">
        <v>8219</v>
      </c>
    </row>
    <row r="3476" spans="12:13" ht="19">
      <c r="L3476" s="2">
        <v>2000</v>
      </c>
      <c r="M3476" s="2" t="s">
        <v>8219</v>
      </c>
    </row>
    <row r="3477" spans="12:13" ht="19">
      <c r="L3477" s="2">
        <v>300</v>
      </c>
      <c r="M3477" s="2" t="s">
        <v>8219</v>
      </c>
    </row>
    <row r="3478" spans="12:13" ht="19">
      <c r="L3478" s="2">
        <v>300</v>
      </c>
      <c r="M3478" s="2" t="s">
        <v>8219</v>
      </c>
    </row>
    <row r="3479" spans="12:13" ht="19">
      <c r="L3479" s="2">
        <v>1800</v>
      </c>
      <c r="M3479" s="2" t="s">
        <v>8219</v>
      </c>
    </row>
    <row r="3480" spans="12:13" ht="19">
      <c r="L3480" s="2">
        <v>2000</v>
      </c>
      <c r="M3480" s="2" t="s">
        <v>8219</v>
      </c>
    </row>
    <row r="3481" spans="12:13" ht="19">
      <c r="L3481" s="2">
        <v>1500</v>
      </c>
      <c r="M3481" s="2" t="s">
        <v>8219</v>
      </c>
    </row>
    <row r="3482" spans="12:13" ht="19">
      <c r="L3482" s="2">
        <v>1500</v>
      </c>
      <c r="M3482" s="2" t="s">
        <v>8219</v>
      </c>
    </row>
    <row r="3483" spans="12:13" ht="19">
      <c r="L3483" s="2">
        <v>10000</v>
      </c>
      <c r="M3483" s="2" t="s">
        <v>8219</v>
      </c>
    </row>
    <row r="3484" spans="12:13" ht="19">
      <c r="L3484" s="2">
        <v>3000</v>
      </c>
      <c r="M3484" s="2" t="s">
        <v>8219</v>
      </c>
    </row>
    <row r="3485" spans="12:13" ht="19">
      <c r="L3485" s="2">
        <v>3350</v>
      </c>
      <c r="M3485" s="2" t="s">
        <v>8219</v>
      </c>
    </row>
    <row r="3486" spans="12:13" ht="19">
      <c r="L3486" s="2">
        <v>2500</v>
      </c>
      <c r="M3486" s="2" t="s">
        <v>8219</v>
      </c>
    </row>
    <row r="3487" spans="12:13" ht="19">
      <c r="L3487" s="2">
        <v>1650</v>
      </c>
      <c r="M3487" s="2" t="s">
        <v>8219</v>
      </c>
    </row>
    <row r="3488" spans="12:13" ht="19">
      <c r="L3488" s="2">
        <v>3000</v>
      </c>
      <c r="M3488" s="2" t="s">
        <v>8219</v>
      </c>
    </row>
    <row r="3489" spans="12:13" ht="19">
      <c r="L3489" s="2">
        <v>2000</v>
      </c>
      <c r="M3489" s="2" t="s">
        <v>8219</v>
      </c>
    </row>
    <row r="3490" spans="12:13" ht="19">
      <c r="L3490" s="2">
        <v>3000</v>
      </c>
      <c r="M3490" s="2" t="s">
        <v>8219</v>
      </c>
    </row>
    <row r="3491" spans="12:13" ht="19">
      <c r="L3491" s="2">
        <v>5000</v>
      </c>
      <c r="M3491" s="2" t="s">
        <v>8219</v>
      </c>
    </row>
    <row r="3492" spans="12:13" ht="19">
      <c r="L3492" s="2">
        <v>1000</v>
      </c>
      <c r="M3492" s="2" t="s">
        <v>8219</v>
      </c>
    </row>
    <row r="3493" spans="12:13" ht="19">
      <c r="L3493" s="2">
        <v>500</v>
      </c>
      <c r="M3493" s="2" t="s">
        <v>8219</v>
      </c>
    </row>
    <row r="3494" spans="12:13" ht="19">
      <c r="L3494" s="2">
        <v>3800</v>
      </c>
      <c r="M3494" s="2" t="s">
        <v>8219</v>
      </c>
    </row>
    <row r="3495" spans="12:13" ht="19">
      <c r="L3495" s="2">
        <v>1500</v>
      </c>
      <c r="M3495" s="2" t="s">
        <v>8219</v>
      </c>
    </row>
    <row r="3496" spans="12:13" ht="19">
      <c r="L3496" s="2">
        <v>400</v>
      </c>
      <c r="M3496" s="2" t="s">
        <v>8219</v>
      </c>
    </row>
    <row r="3497" spans="12:13" ht="19">
      <c r="L3497" s="2">
        <v>5000</v>
      </c>
      <c r="M3497" s="2" t="s">
        <v>8219</v>
      </c>
    </row>
    <row r="3498" spans="12:13" ht="19">
      <c r="L3498" s="2">
        <v>3000</v>
      </c>
      <c r="M3498" s="2" t="s">
        <v>8219</v>
      </c>
    </row>
    <row r="3499" spans="12:13" ht="19">
      <c r="L3499" s="2">
        <v>1551</v>
      </c>
      <c r="M3499" s="2" t="s">
        <v>8219</v>
      </c>
    </row>
    <row r="3500" spans="12:13" ht="19">
      <c r="L3500" s="2">
        <v>1650</v>
      </c>
      <c r="M3500" s="2" t="s">
        <v>8219</v>
      </c>
    </row>
    <row r="3501" spans="12:13" ht="19">
      <c r="L3501" s="2">
        <v>2000</v>
      </c>
      <c r="M3501" s="2" t="s">
        <v>8219</v>
      </c>
    </row>
    <row r="3502" spans="12:13" ht="19">
      <c r="L3502" s="2">
        <v>1000</v>
      </c>
      <c r="M3502" s="2" t="s">
        <v>8219</v>
      </c>
    </row>
    <row r="3503" spans="12:13" ht="19">
      <c r="L3503" s="2">
        <v>1500</v>
      </c>
      <c r="M3503" s="2" t="s">
        <v>8219</v>
      </c>
    </row>
    <row r="3504" spans="12:13" ht="19">
      <c r="L3504" s="2">
        <v>4000</v>
      </c>
      <c r="M3504" s="2" t="s">
        <v>8219</v>
      </c>
    </row>
    <row r="3505" spans="12:13" ht="19">
      <c r="L3505" s="2">
        <v>2500</v>
      </c>
      <c r="M3505" s="2" t="s">
        <v>8219</v>
      </c>
    </row>
    <row r="3506" spans="12:13" ht="19">
      <c r="L3506" s="2">
        <v>1000</v>
      </c>
      <c r="M3506" s="2" t="s">
        <v>8219</v>
      </c>
    </row>
    <row r="3507" spans="12:13" ht="19">
      <c r="L3507" s="2">
        <v>2500</v>
      </c>
      <c r="M3507" s="2" t="s">
        <v>8219</v>
      </c>
    </row>
    <row r="3508" spans="12:13" ht="19">
      <c r="L3508" s="2">
        <v>3000</v>
      </c>
      <c r="M3508" s="2" t="s">
        <v>8219</v>
      </c>
    </row>
    <row r="3509" spans="12:13" ht="19">
      <c r="L3509" s="2">
        <v>10000</v>
      </c>
      <c r="M3509" s="2" t="s">
        <v>8219</v>
      </c>
    </row>
    <row r="3510" spans="12:13" ht="19">
      <c r="L3510" s="2">
        <v>100</v>
      </c>
      <c r="M3510" s="2" t="s">
        <v>8219</v>
      </c>
    </row>
    <row r="3511" spans="12:13" ht="19">
      <c r="L3511" s="2">
        <v>3000</v>
      </c>
      <c r="M3511" s="2" t="s">
        <v>8219</v>
      </c>
    </row>
    <row r="3512" spans="12:13" ht="19">
      <c r="L3512" s="2">
        <v>900</v>
      </c>
      <c r="M3512" s="2" t="s">
        <v>8219</v>
      </c>
    </row>
    <row r="3513" spans="12:13" ht="19">
      <c r="L3513" s="2">
        <v>1500</v>
      </c>
      <c r="M3513" s="2" t="s">
        <v>8219</v>
      </c>
    </row>
    <row r="3514" spans="12:13" ht="19">
      <c r="L3514" s="2">
        <v>1000</v>
      </c>
      <c r="M3514" s="2" t="s">
        <v>8219</v>
      </c>
    </row>
    <row r="3515" spans="12:13" ht="19">
      <c r="L3515" s="2">
        <v>2800</v>
      </c>
      <c r="M3515" s="2" t="s">
        <v>8219</v>
      </c>
    </row>
    <row r="3516" spans="12:13" ht="19">
      <c r="L3516" s="2">
        <v>500</v>
      </c>
      <c r="M3516" s="2" t="s">
        <v>8219</v>
      </c>
    </row>
    <row r="3517" spans="12:13" ht="19">
      <c r="L3517" s="2">
        <v>3000</v>
      </c>
      <c r="M3517" s="2" t="s">
        <v>8219</v>
      </c>
    </row>
    <row r="3518" spans="12:13" ht="19">
      <c r="L3518" s="2">
        <v>2500</v>
      </c>
      <c r="M3518" s="2" t="s">
        <v>8219</v>
      </c>
    </row>
    <row r="3519" spans="12:13" ht="19">
      <c r="L3519" s="2">
        <v>4000</v>
      </c>
      <c r="M3519" s="2" t="s">
        <v>8219</v>
      </c>
    </row>
    <row r="3520" spans="12:13" ht="19">
      <c r="L3520" s="2">
        <v>1500</v>
      </c>
      <c r="M3520" s="2" t="s">
        <v>8219</v>
      </c>
    </row>
    <row r="3521" spans="12:13" ht="19">
      <c r="L3521" s="2">
        <v>2000</v>
      </c>
      <c r="M3521" s="2" t="s">
        <v>8219</v>
      </c>
    </row>
    <row r="3522" spans="12:13" ht="19">
      <c r="L3522" s="2">
        <v>2000</v>
      </c>
      <c r="M3522" s="2" t="s">
        <v>8219</v>
      </c>
    </row>
    <row r="3523" spans="12:13" ht="19">
      <c r="L3523" s="2">
        <v>350</v>
      </c>
      <c r="M3523" s="2" t="s">
        <v>8219</v>
      </c>
    </row>
    <row r="3524" spans="12:13" ht="19">
      <c r="L3524" s="2">
        <v>1395</v>
      </c>
      <c r="M3524" s="2" t="s">
        <v>8219</v>
      </c>
    </row>
    <row r="3525" spans="12:13" ht="19">
      <c r="L3525" s="2">
        <v>4000</v>
      </c>
      <c r="M3525" s="2" t="s">
        <v>8219</v>
      </c>
    </row>
    <row r="3526" spans="12:13" ht="19">
      <c r="L3526" s="2">
        <v>10000</v>
      </c>
      <c r="M3526" s="2" t="s">
        <v>8219</v>
      </c>
    </row>
    <row r="3527" spans="12:13" ht="19">
      <c r="L3527" s="2">
        <v>500</v>
      </c>
      <c r="M3527" s="2" t="s">
        <v>8219</v>
      </c>
    </row>
    <row r="3528" spans="12:13" ht="19">
      <c r="L3528" s="2">
        <v>3300</v>
      </c>
      <c r="M3528" s="2" t="s">
        <v>8219</v>
      </c>
    </row>
    <row r="3529" spans="12:13" ht="19">
      <c r="L3529" s="2">
        <v>6000</v>
      </c>
      <c r="M3529" s="2" t="s">
        <v>8219</v>
      </c>
    </row>
    <row r="3530" spans="12:13" ht="19">
      <c r="L3530" s="2">
        <v>1650</v>
      </c>
      <c r="M3530" s="2" t="s">
        <v>8219</v>
      </c>
    </row>
    <row r="3531" spans="12:13" ht="19">
      <c r="L3531" s="2">
        <v>500</v>
      </c>
      <c r="M3531" s="2" t="s">
        <v>8219</v>
      </c>
    </row>
    <row r="3532" spans="12:13" ht="19">
      <c r="L3532" s="2">
        <v>2750</v>
      </c>
      <c r="M3532" s="2" t="s">
        <v>8219</v>
      </c>
    </row>
    <row r="3533" spans="12:13" ht="19">
      <c r="L3533" s="2">
        <v>1000</v>
      </c>
      <c r="M3533" s="2" t="s">
        <v>8219</v>
      </c>
    </row>
    <row r="3534" spans="12:13" ht="19">
      <c r="L3534" s="2">
        <v>960</v>
      </c>
      <c r="M3534" s="2" t="s">
        <v>8219</v>
      </c>
    </row>
    <row r="3535" spans="12:13" ht="19">
      <c r="L3535" s="2">
        <v>500</v>
      </c>
      <c r="M3535" s="2" t="s">
        <v>8219</v>
      </c>
    </row>
    <row r="3536" spans="12:13" ht="19">
      <c r="L3536" s="2">
        <v>5000</v>
      </c>
      <c r="M3536" s="2" t="s">
        <v>8219</v>
      </c>
    </row>
    <row r="3537" spans="12:13" ht="19">
      <c r="L3537" s="2">
        <v>2000</v>
      </c>
      <c r="M3537" s="2" t="s">
        <v>8219</v>
      </c>
    </row>
    <row r="3538" spans="12:13" ht="19">
      <c r="L3538" s="2">
        <v>150</v>
      </c>
      <c r="M3538" s="2" t="s">
        <v>8219</v>
      </c>
    </row>
    <row r="3539" spans="12:13" ht="19">
      <c r="L3539" s="2">
        <v>675</v>
      </c>
      <c r="M3539" s="2" t="s">
        <v>8219</v>
      </c>
    </row>
    <row r="3540" spans="12:13" ht="19">
      <c r="L3540" s="2">
        <v>2000</v>
      </c>
      <c r="M3540" s="2" t="s">
        <v>8219</v>
      </c>
    </row>
    <row r="3541" spans="12:13" ht="19">
      <c r="L3541" s="2">
        <v>600</v>
      </c>
      <c r="M3541" s="2" t="s">
        <v>8219</v>
      </c>
    </row>
    <row r="3542" spans="12:13" ht="19">
      <c r="L3542" s="2">
        <v>300</v>
      </c>
      <c r="M3542" s="2" t="s">
        <v>8219</v>
      </c>
    </row>
    <row r="3543" spans="12:13" ht="19">
      <c r="L3543" s="2">
        <v>1200</v>
      </c>
      <c r="M3543" s="2" t="s">
        <v>8219</v>
      </c>
    </row>
    <row r="3544" spans="12:13" ht="19">
      <c r="L3544" s="2">
        <v>5500</v>
      </c>
      <c r="M3544" s="2" t="s">
        <v>8219</v>
      </c>
    </row>
    <row r="3545" spans="12:13" ht="19">
      <c r="L3545" s="2">
        <v>1500</v>
      </c>
      <c r="M3545" s="2" t="s">
        <v>8219</v>
      </c>
    </row>
    <row r="3546" spans="12:13" ht="19">
      <c r="L3546" s="2">
        <v>2500</v>
      </c>
      <c r="M3546" s="2" t="s">
        <v>8219</v>
      </c>
    </row>
    <row r="3547" spans="12:13" ht="19">
      <c r="L3547" s="2">
        <v>250</v>
      </c>
      <c r="M3547" s="2" t="s">
        <v>8219</v>
      </c>
    </row>
    <row r="3548" spans="12:13" ht="19">
      <c r="L3548" s="2">
        <v>1100</v>
      </c>
      <c r="M3548" s="2" t="s">
        <v>8219</v>
      </c>
    </row>
    <row r="3549" spans="12:13" ht="19">
      <c r="L3549" s="2">
        <v>35000</v>
      </c>
      <c r="M3549" s="2" t="s">
        <v>8219</v>
      </c>
    </row>
    <row r="3550" spans="12:13" ht="19">
      <c r="L3550" s="2">
        <v>2100</v>
      </c>
      <c r="M3550" s="2" t="s">
        <v>8219</v>
      </c>
    </row>
    <row r="3551" spans="12:13" ht="19">
      <c r="L3551" s="2">
        <v>1000</v>
      </c>
      <c r="M3551" s="2" t="s">
        <v>8219</v>
      </c>
    </row>
    <row r="3552" spans="12:13" ht="19">
      <c r="L3552" s="2">
        <v>2500</v>
      </c>
      <c r="M3552" s="2" t="s">
        <v>8219</v>
      </c>
    </row>
    <row r="3553" spans="12:13" ht="19">
      <c r="L3553" s="2">
        <v>1500</v>
      </c>
      <c r="M3553" s="2" t="s">
        <v>8219</v>
      </c>
    </row>
    <row r="3554" spans="12:13" ht="19">
      <c r="L3554" s="2">
        <v>773</v>
      </c>
      <c r="M3554" s="2" t="s">
        <v>8219</v>
      </c>
    </row>
    <row r="3555" spans="12:13" ht="19">
      <c r="L3555" s="2">
        <v>5500</v>
      </c>
      <c r="M3555" s="2" t="s">
        <v>8219</v>
      </c>
    </row>
    <row r="3556" spans="12:13" ht="19">
      <c r="L3556" s="2">
        <v>5000</v>
      </c>
      <c r="M3556" s="2" t="s">
        <v>8219</v>
      </c>
    </row>
    <row r="3557" spans="12:13" ht="19">
      <c r="L3557" s="2">
        <v>2400</v>
      </c>
      <c r="M3557" s="2" t="s">
        <v>8219</v>
      </c>
    </row>
    <row r="3558" spans="12:13" ht="19">
      <c r="L3558" s="2">
        <v>2200</v>
      </c>
      <c r="M3558" s="2" t="s">
        <v>8219</v>
      </c>
    </row>
    <row r="3559" spans="12:13" ht="19">
      <c r="L3559" s="2">
        <v>100000</v>
      </c>
      <c r="M3559" s="2" t="s">
        <v>8219</v>
      </c>
    </row>
    <row r="3560" spans="12:13" ht="19">
      <c r="L3560" s="2">
        <v>350</v>
      </c>
      <c r="M3560" s="2" t="s">
        <v>8219</v>
      </c>
    </row>
    <row r="3561" spans="12:13" ht="19">
      <c r="L3561" s="2">
        <v>1000</v>
      </c>
      <c r="M3561" s="2" t="s">
        <v>8219</v>
      </c>
    </row>
    <row r="3562" spans="12:13" ht="19">
      <c r="L3562" s="2">
        <v>3200</v>
      </c>
      <c r="M3562" s="2" t="s">
        <v>8219</v>
      </c>
    </row>
    <row r="3563" spans="12:13" ht="19">
      <c r="L3563" s="2">
        <v>2500</v>
      </c>
      <c r="M3563" s="2" t="s">
        <v>8219</v>
      </c>
    </row>
    <row r="3564" spans="12:13" ht="19">
      <c r="L3564" s="2">
        <v>315</v>
      </c>
      <c r="M3564" s="2" t="s">
        <v>8219</v>
      </c>
    </row>
    <row r="3565" spans="12:13" ht="19">
      <c r="L3565" s="2">
        <v>500</v>
      </c>
      <c r="M3565" s="2" t="s">
        <v>8219</v>
      </c>
    </row>
    <row r="3566" spans="12:13" ht="19">
      <c r="L3566" s="2">
        <v>1000</v>
      </c>
      <c r="M3566" s="2" t="s">
        <v>8219</v>
      </c>
    </row>
    <row r="3567" spans="12:13" ht="19">
      <c r="L3567" s="2">
        <v>900</v>
      </c>
      <c r="M3567" s="2" t="s">
        <v>8219</v>
      </c>
    </row>
    <row r="3568" spans="12:13" ht="19">
      <c r="L3568" s="2">
        <v>2000</v>
      </c>
      <c r="M3568" s="2" t="s">
        <v>8219</v>
      </c>
    </row>
    <row r="3569" spans="12:13" ht="19">
      <c r="L3569" s="2">
        <v>1000</v>
      </c>
      <c r="M3569" s="2" t="s">
        <v>8219</v>
      </c>
    </row>
    <row r="3570" spans="12:13" ht="19">
      <c r="L3570" s="2">
        <v>1000</v>
      </c>
      <c r="M3570" s="2" t="s">
        <v>8219</v>
      </c>
    </row>
    <row r="3571" spans="12:13" ht="19">
      <c r="L3571" s="2">
        <v>5000</v>
      </c>
      <c r="M3571" s="2" t="s">
        <v>8219</v>
      </c>
    </row>
    <row r="3572" spans="12:13" ht="19">
      <c r="L3572" s="2">
        <v>2000</v>
      </c>
      <c r="M3572" s="2" t="s">
        <v>8219</v>
      </c>
    </row>
    <row r="3573" spans="12:13" ht="19">
      <c r="L3573" s="2">
        <v>1500</v>
      </c>
      <c r="M3573" s="2" t="s">
        <v>8219</v>
      </c>
    </row>
    <row r="3574" spans="12:13" ht="19">
      <c r="L3574" s="2">
        <v>500</v>
      </c>
      <c r="M3574" s="2" t="s">
        <v>8219</v>
      </c>
    </row>
    <row r="3575" spans="12:13" ht="19">
      <c r="L3575" s="2">
        <v>3000</v>
      </c>
      <c r="M3575" s="2" t="s">
        <v>8219</v>
      </c>
    </row>
    <row r="3576" spans="12:13" ht="19">
      <c r="L3576" s="2">
        <v>5800</v>
      </c>
      <c r="M3576" s="2" t="s">
        <v>8219</v>
      </c>
    </row>
    <row r="3577" spans="12:13" ht="19">
      <c r="L3577" s="2">
        <v>10000</v>
      </c>
      <c r="M3577" s="2" t="s">
        <v>8219</v>
      </c>
    </row>
    <row r="3578" spans="12:13" ht="19">
      <c r="L3578" s="2">
        <v>100</v>
      </c>
      <c r="M3578" s="2" t="s">
        <v>8219</v>
      </c>
    </row>
    <row r="3579" spans="12:13" ht="19">
      <c r="L3579" s="2">
        <v>600</v>
      </c>
      <c r="M3579" s="2" t="s">
        <v>8219</v>
      </c>
    </row>
    <row r="3580" spans="12:13" ht="19">
      <c r="L3580" s="2">
        <v>1500</v>
      </c>
      <c r="M3580" s="2" t="s">
        <v>8219</v>
      </c>
    </row>
    <row r="3581" spans="12:13" ht="19">
      <c r="L3581" s="2">
        <v>500</v>
      </c>
      <c r="M3581" s="2" t="s">
        <v>8219</v>
      </c>
    </row>
    <row r="3582" spans="12:13" ht="19">
      <c r="L3582" s="2">
        <v>900</v>
      </c>
      <c r="M3582" s="2" t="s">
        <v>8219</v>
      </c>
    </row>
    <row r="3583" spans="12:13" ht="19">
      <c r="L3583" s="2">
        <v>1500</v>
      </c>
      <c r="M3583" s="2" t="s">
        <v>8219</v>
      </c>
    </row>
    <row r="3584" spans="12:13" ht="19">
      <c r="L3584" s="2">
        <v>1000</v>
      </c>
      <c r="M3584" s="2" t="s">
        <v>8219</v>
      </c>
    </row>
    <row r="3585" spans="12:13" ht="19">
      <c r="L3585" s="2">
        <v>3000</v>
      </c>
      <c r="M3585" s="2" t="s">
        <v>8219</v>
      </c>
    </row>
    <row r="3586" spans="12:13" ht="19">
      <c r="L3586" s="2">
        <v>3000</v>
      </c>
      <c r="M3586" s="2" t="s">
        <v>8219</v>
      </c>
    </row>
    <row r="3587" spans="12:13" ht="19">
      <c r="L3587" s="2">
        <v>3400</v>
      </c>
      <c r="M3587" s="2" t="s">
        <v>8219</v>
      </c>
    </row>
    <row r="3588" spans="12:13" ht="19">
      <c r="L3588" s="2">
        <v>7500</v>
      </c>
      <c r="M3588" s="2" t="s">
        <v>8219</v>
      </c>
    </row>
    <row r="3589" spans="12:13" ht="19">
      <c r="L3589" s="2">
        <v>500</v>
      </c>
      <c r="M3589" s="2" t="s">
        <v>8219</v>
      </c>
    </row>
    <row r="3590" spans="12:13" ht="19">
      <c r="L3590" s="2">
        <v>200</v>
      </c>
      <c r="M3590" s="2" t="s">
        <v>8219</v>
      </c>
    </row>
    <row r="3591" spans="12:13" ht="19">
      <c r="L3591" s="2">
        <v>4000</v>
      </c>
      <c r="M3591" s="2" t="s">
        <v>8219</v>
      </c>
    </row>
    <row r="3592" spans="12:13" ht="19">
      <c r="L3592" s="2">
        <v>5000</v>
      </c>
      <c r="M3592" s="2" t="s">
        <v>8219</v>
      </c>
    </row>
    <row r="3593" spans="12:13" ht="19">
      <c r="L3593" s="2">
        <v>700</v>
      </c>
      <c r="M3593" s="2" t="s">
        <v>8219</v>
      </c>
    </row>
    <row r="3594" spans="12:13" ht="19">
      <c r="L3594" s="2">
        <v>2000</v>
      </c>
      <c r="M3594" s="2" t="s">
        <v>8219</v>
      </c>
    </row>
    <row r="3595" spans="12:13" ht="19">
      <c r="L3595" s="2">
        <v>3000</v>
      </c>
      <c r="M3595" s="2" t="s">
        <v>8219</v>
      </c>
    </row>
    <row r="3596" spans="12:13" ht="19">
      <c r="L3596" s="2">
        <v>1600</v>
      </c>
      <c r="M3596" s="2" t="s">
        <v>8219</v>
      </c>
    </row>
    <row r="3597" spans="12:13" ht="19">
      <c r="L3597" s="2">
        <v>2600</v>
      </c>
      <c r="M3597" s="2" t="s">
        <v>8219</v>
      </c>
    </row>
    <row r="3598" spans="12:13" ht="19">
      <c r="L3598" s="2">
        <v>1100</v>
      </c>
      <c r="M3598" s="2" t="s">
        <v>8219</v>
      </c>
    </row>
    <row r="3599" spans="12:13" ht="19">
      <c r="L3599" s="2">
        <v>2500</v>
      </c>
      <c r="M3599" s="2" t="s">
        <v>8219</v>
      </c>
    </row>
    <row r="3600" spans="12:13" ht="19">
      <c r="L3600" s="2">
        <v>1000</v>
      </c>
      <c r="M3600" s="2" t="s">
        <v>8219</v>
      </c>
    </row>
    <row r="3601" spans="12:13" ht="19">
      <c r="L3601" s="2">
        <v>500</v>
      </c>
      <c r="M3601" s="2" t="s">
        <v>8219</v>
      </c>
    </row>
    <row r="3602" spans="12:13" ht="19">
      <c r="L3602" s="2">
        <v>10</v>
      </c>
      <c r="M3602" s="2" t="s">
        <v>8219</v>
      </c>
    </row>
    <row r="3603" spans="12:13" ht="19">
      <c r="L3603" s="2">
        <v>2000</v>
      </c>
      <c r="M3603" s="2" t="s">
        <v>8219</v>
      </c>
    </row>
    <row r="3604" spans="12:13" ht="19">
      <c r="L3604" s="2">
        <v>4000</v>
      </c>
      <c r="M3604" s="2" t="s">
        <v>8219</v>
      </c>
    </row>
    <row r="3605" spans="12:13" ht="19">
      <c r="L3605" s="2">
        <v>1500</v>
      </c>
      <c r="M3605" s="2" t="s">
        <v>8219</v>
      </c>
    </row>
    <row r="3606" spans="12:13" ht="19">
      <c r="L3606" s="2">
        <v>3000</v>
      </c>
      <c r="M3606" s="2" t="s">
        <v>8219</v>
      </c>
    </row>
    <row r="3607" spans="12:13" ht="19">
      <c r="L3607" s="2">
        <v>250</v>
      </c>
      <c r="M3607" s="2" t="s">
        <v>8219</v>
      </c>
    </row>
    <row r="3608" spans="12:13" ht="19">
      <c r="L3608" s="2">
        <v>3000</v>
      </c>
      <c r="M3608" s="2" t="s">
        <v>8219</v>
      </c>
    </row>
    <row r="3609" spans="12:13" ht="19">
      <c r="L3609" s="2">
        <v>550</v>
      </c>
      <c r="M3609" s="2" t="s">
        <v>8219</v>
      </c>
    </row>
    <row r="3610" spans="12:13" ht="19">
      <c r="L3610" s="2">
        <v>800</v>
      </c>
      <c r="M3610" s="2" t="s">
        <v>8219</v>
      </c>
    </row>
    <row r="3611" spans="12:13" ht="19">
      <c r="L3611" s="2">
        <v>1960</v>
      </c>
      <c r="M3611" s="2" t="s">
        <v>8219</v>
      </c>
    </row>
    <row r="3612" spans="12:13" ht="19">
      <c r="L3612" s="2">
        <v>1000</v>
      </c>
      <c r="M3612" s="2" t="s">
        <v>8219</v>
      </c>
    </row>
    <row r="3613" spans="12:13" ht="19">
      <c r="L3613" s="2">
        <v>2500</v>
      </c>
      <c r="M3613" s="2" t="s">
        <v>8219</v>
      </c>
    </row>
    <row r="3614" spans="12:13" ht="19">
      <c r="L3614" s="2">
        <v>5000</v>
      </c>
      <c r="M3614" s="2" t="s">
        <v>8219</v>
      </c>
    </row>
    <row r="3615" spans="12:13" ht="19">
      <c r="L3615" s="2">
        <v>1250</v>
      </c>
      <c r="M3615" s="2" t="s">
        <v>8219</v>
      </c>
    </row>
    <row r="3616" spans="12:13" ht="19">
      <c r="L3616" s="2">
        <v>2500</v>
      </c>
      <c r="M3616" s="2" t="s">
        <v>8219</v>
      </c>
    </row>
    <row r="3617" spans="12:13" ht="19">
      <c r="L3617" s="2">
        <v>2500</v>
      </c>
      <c r="M3617" s="2" t="s">
        <v>8219</v>
      </c>
    </row>
    <row r="3618" spans="12:13" ht="19">
      <c r="L3618" s="2">
        <v>2500</v>
      </c>
      <c r="M3618" s="2" t="s">
        <v>8219</v>
      </c>
    </row>
    <row r="3619" spans="12:13" ht="19">
      <c r="L3619" s="2">
        <v>740</v>
      </c>
      <c r="M3619" s="2" t="s">
        <v>8219</v>
      </c>
    </row>
    <row r="3620" spans="12:13" ht="19">
      <c r="L3620" s="2">
        <v>2000</v>
      </c>
      <c r="M3620" s="2" t="s">
        <v>8219</v>
      </c>
    </row>
    <row r="3621" spans="12:13" ht="19">
      <c r="L3621" s="2">
        <v>1000</v>
      </c>
      <c r="M3621" s="2" t="s">
        <v>8219</v>
      </c>
    </row>
    <row r="3622" spans="12:13" ht="19">
      <c r="L3622" s="2">
        <v>10500</v>
      </c>
      <c r="M3622" s="2" t="s">
        <v>8219</v>
      </c>
    </row>
    <row r="3623" spans="12:13" ht="19">
      <c r="L3623" s="2">
        <v>3000</v>
      </c>
      <c r="M3623" s="2" t="s">
        <v>8219</v>
      </c>
    </row>
    <row r="3624" spans="12:13" ht="19">
      <c r="L3624" s="2">
        <v>1000</v>
      </c>
      <c r="M3624" s="2" t="s">
        <v>8219</v>
      </c>
    </row>
    <row r="3625" spans="12:13" ht="19">
      <c r="L3625" s="2">
        <v>2500</v>
      </c>
      <c r="M3625" s="2" t="s">
        <v>8219</v>
      </c>
    </row>
    <row r="3626" spans="12:13" ht="19">
      <c r="L3626" s="2">
        <v>3000</v>
      </c>
      <c r="M3626" s="2" t="s">
        <v>8219</v>
      </c>
    </row>
    <row r="3627" spans="12:13" ht="19">
      <c r="L3627" s="2">
        <v>3000</v>
      </c>
      <c r="M3627" s="2" t="s">
        <v>8219</v>
      </c>
    </row>
    <row r="3628" spans="12:13" ht="19">
      <c r="L3628" s="2">
        <v>4000</v>
      </c>
      <c r="M3628" s="2" t="s">
        <v>8219</v>
      </c>
    </row>
    <row r="3629" spans="12:13" ht="19">
      <c r="L3629" s="2">
        <v>2000</v>
      </c>
      <c r="M3629" s="2" t="s">
        <v>8219</v>
      </c>
    </row>
    <row r="3630" spans="12:13" ht="19">
      <c r="L3630" s="2">
        <v>100000</v>
      </c>
      <c r="M3630" s="2" t="s">
        <v>8221</v>
      </c>
    </row>
    <row r="3631" spans="12:13" ht="19">
      <c r="L3631" s="2">
        <v>1000000</v>
      </c>
      <c r="M3631" s="2" t="s">
        <v>8221</v>
      </c>
    </row>
    <row r="3632" spans="12:13" ht="19">
      <c r="L3632" s="2">
        <v>3000</v>
      </c>
      <c r="M3632" s="2" t="s">
        <v>8221</v>
      </c>
    </row>
    <row r="3633" spans="12:13" ht="19">
      <c r="L3633" s="2">
        <v>17100</v>
      </c>
      <c r="M3633" s="2" t="s">
        <v>8221</v>
      </c>
    </row>
    <row r="3634" spans="12:13" ht="19">
      <c r="L3634" s="2">
        <v>500</v>
      </c>
      <c r="M3634" s="2" t="s">
        <v>8221</v>
      </c>
    </row>
    <row r="3635" spans="12:13" ht="19">
      <c r="L3635" s="2">
        <v>5000</v>
      </c>
      <c r="M3635" s="2" t="s">
        <v>8221</v>
      </c>
    </row>
    <row r="3636" spans="12:13" ht="19">
      <c r="L3636" s="2">
        <v>75000</v>
      </c>
      <c r="M3636" s="2" t="s">
        <v>8221</v>
      </c>
    </row>
    <row r="3637" spans="12:13" ht="19">
      <c r="L3637" s="2">
        <v>3500</v>
      </c>
      <c r="M3637" s="2" t="s">
        <v>8221</v>
      </c>
    </row>
    <row r="3638" spans="12:13" ht="19">
      <c r="L3638" s="2">
        <v>150000</v>
      </c>
      <c r="M3638" s="2" t="s">
        <v>8221</v>
      </c>
    </row>
    <row r="3639" spans="12:13" ht="19">
      <c r="L3639" s="2">
        <v>3000</v>
      </c>
      <c r="M3639" s="2" t="s">
        <v>8221</v>
      </c>
    </row>
    <row r="3640" spans="12:13" ht="19">
      <c r="L3640" s="2">
        <v>3300</v>
      </c>
      <c r="M3640" s="2" t="s">
        <v>8221</v>
      </c>
    </row>
    <row r="3641" spans="12:13" ht="19">
      <c r="L3641" s="2">
        <v>25000</v>
      </c>
      <c r="M3641" s="2" t="s">
        <v>8221</v>
      </c>
    </row>
    <row r="3642" spans="12:13" ht="19">
      <c r="L3642" s="2">
        <v>1000</v>
      </c>
      <c r="M3642" s="2" t="s">
        <v>8221</v>
      </c>
    </row>
    <row r="3643" spans="12:13" ht="19">
      <c r="L3643" s="2">
        <v>3000</v>
      </c>
      <c r="M3643" s="2" t="s">
        <v>8221</v>
      </c>
    </row>
    <row r="3644" spans="12:13" ht="19">
      <c r="L3644" s="2">
        <v>700</v>
      </c>
      <c r="M3644" s="2" t="s">
        <v>8221</v>
      </c>
    </row>
    <row r="3645" spans="12:13" ht="19">
      <c r="L3645" s="2">
        <v>25000</v>
      </c>
      <c r="M3645" s="2" t="s">
        <v>8221</v>
      </c>
    </row>
    <row r="3646" spans="12:13" ht="19">
      <c r="L3646" s="2">
        <v>5000</v>
      </c>
      <c r="M3646" s="2" t="s">
        <v>8221</v>
      </c>
    </row>
    <row r="3647" spans="12:13" ht="19">
      <c r="L3647" s="2">
        <v>1000</v>
      </c>
      <c r="M3647" s="2" t="s">
        <v>8221</v>
      </c>
    </row>
    <row r="3648" spans="12:13" ht="19">
      <c r="L3648" s="2">
        <v>10000</v>
      </c>
      <c r="M3648" s="2" t="s">
        <v>8221</v>
      </c>
    </row>
    <row r="3649" spans="12:13" ht="19">
      <c r="L3649" s="2">
        <v>500</v>
      </c>
      <c r="M3649" s="2" t="s">
        <v>8221</v>
      </c>
    </row>
    <row r="3650" spans="12:13" ht="19">
      <c r="L3650" s="2">
        <v>40000</v>
      </c>
      <c r="M3650" s="2" t="s">
        <v>8219</v>
      </c>
    </row>
    <row r="3651" spans="12:13" ht="19">
      <c r="L3651" s="2">
        <v>750</v>
      </c>
      <c r="M3651" s="2" t="s">
        <v>8219</v>
      </c>
    </row>
    <row r="3652" spans="12:13" ht="19">
      <c r="L3652" s="2">
        <v>500</v>
      </c>
      <c r="M3652" s="2" t="s">
        <v>8219</v>
      </c>
    </row>
    <row r="3653" spans="12:13" ht="19">
      <c r="L3653" s="2">
        <v>500</v>
      </c>
      <c r="M3653" s="2" t="s">
        <v>8219</v>
      </c>
    </row>
    <row r="3654" spans="12:13" ht="19">
      <c r="L3654" s="2">
        <v>300</v>
      </c>
      <c r="M3654" s="2" t="s">
        <v>8219</v>
      </c>
    </row>
    <row r="3655" spans="12:13" ht="19">
      <c r="L3655" s="2">
        <v>2000</v>
      </c>
      <c r="M3655" s="2" t="s">
        <v>8219</v>
      </c>
    </row>
    <row r="3656" spans="12:13" ht="19">
      <c r="L3656" s="2">
        <v>1500</v>
      </c>
      <c r="M3656" s="2" t="s">
        <v>8219</v>
      </c>
    </row>
    <row r="3657" spans="12:13" ht="19">
      <c r="L3657" s="2">
        <v>5000</v>
      </c>
      <c r="M3657" s="2" t="s">
        <v>8219</v>
      </c>
    </row>
    <row r="3658" spans="12:13" ht="19">
      <c r="L3658" s="2">
        <v>5000</v>
      </c>
      <c r="M3658" s="2" t="s">
        <v>8219</v>
      </c>
    </row>
    <row r="3659" spans="12:13" ht="19">
      <c r="L3659" s="2">
        <v>2000</v>
      </c>
      <c r="M3659" s="2" t="s">
        <v>8219</v>
      </c>
    </row>
    <row r="3660" spans="12:13" ht="19">
      <c r="L3660" s="2">
        <v>1500</v>
      </c>
      <c r="M3660" s="2" t="s">
        <v>8219</v>
      </c>
    </row>
    <row r="3661" spans="12:13" ht="19">
      <c r="L3661" s="2">
        <v>3000</v>
      </c>
      <c r="M3661" s="2" t="s">
        <v>8219</v>
      </c>
    </row>
    <row r="3662" spans="12:13" ht="19">
      <c r="L3662" s="2">
        <v>250</v>
      </c>
      <c r="M3662" s="2" t="s">
        <v>8219</v>
      </c>
    </row>
    <row r="3663" spans="12:13" ht="19">
      <c r="L3663" s="2">
        <v>3000</v>
      </c>
      <c r="M3663" s="2" t="s">
        <v>8219</v>
      </c>
    </row>
    <row r="3664" spans="12:13" ht="19">
      <c r="L3664" s="2">
        <v>8000</v>
      </c>
      <c r="M3664" s="2" t="s">
        <v>8219</v>
      </c>
    </row>
    <row r="3665" spans="12:13" ht="19">
      <c r="L3665" s="2">
        <v>225</v>
      </c>
      <c r="M3665" s="2" t="s">
        <v>8219</v>
      </c>
    </row>
    <row r="3666" spans="12:13" ht="19">
      <c r="L3666" s="2">
        <v>800</v>
      </c>
      <c r="M3666" s="2" t="s">
        <v>8219</v>
      </c>
    </row>
    <row r="3667" spans="12:13" ht="19">
      <c r="L3667" s="2">
        <v>620</v>
      </c>
      <c r="M3667" s="2" t="s">
        <v>8219</v>
      </c>
    </row>
    <row r="3668" spans="12:13" ht="19">
      <c r="L3668" s="2">
        <v>1200</v>
      </c>
      <c r="M3668" s="2" t="s">
        <v>8219</v>
      </c>
    </row>
    <row r="3669" spans="12:13" ht="19">
      <c r="L3669" s="2">
        <v>3000</v>
      </c>
      <c r="M3669" s="2" t="s">
        <v>8219</v>
      </c>
    </row>
    <row r="3670" spans="12:13" ht="19">
      <c r="L3670" s="2">
        <v>1000</v>
      </c>
      <c r="M3670" s="2" t="s">
        <v>8219</v>
      </c>
    </row>
    <row r="3671" spans="12:13" ht="19">
      <c r="L3671" s="2">
        <v>1000</v>
      </c>
      <c r="M3671" s="2" t="s">
        <v>8219</v>
      </c>
    </row>
    <row r="3672" spans="12:13" ht="19">
      <c r="L3672" s="2">
        <v>220</v>
      </c>
      <c r="M3672" s="2" t="s">
        <v>8219</v>
      </c>
    </row>
    <row r="3673" spans="12:13" ht="19">
      <c r="L3673" s="2">
        <v>3500</v>
      </c>
      <c r="M3673" s="2" t="s">
        <v>8219</v>
      </c>
    </row>
    <row r="3674" spans="12:13" ht="19">
      <c r="L3674" s="2">
        <v>3000</v>
      </c>
      <c r="M3674" s="2" t="s">
        <v>8219</v>
      </c>
    </row>
    <row r="3675" spans="12:13" ht="19">
      <c r="L3675" s="2">
        <v>4000</v>
      </c>
      <c r="M3675" s="2" t="s">
        <v>8219</v>
      </c>
    </row>
    <row r="3676" spans="12:13" ht="19">
      <c r="L3676" s="2">
        <v>4500</v>
      </c>
      <c r="M3676" s="2" t="s">
        <v>8219</v>
      </c>
    </row>
    <row r="3677" spans="12:13" ht="19">
      <c r="L3677" s="2">
        <v>50</v>
      </c>
      <c r="M3677" s="2" t="s">
        <v>8219</v>
      </c>
    </row>
    <row r="3678" spans="12:13" ht="19">
      <c r="L3678" s="2">
        <v>800</v>
      </c>
      <c r="M3678" s="2" t="s">
        <v>8219</v>
      </c>
    </row>
    <row r="3679" spans="12:13" ht="19">
      <c r="L3679" s="2">
        <v>12000</v>
      </c>
      <c r="M3679" s="2" t="s">
        <v>8219</v>
      </c>
    </row>
    <row r="3680" spans="12:13" ht="19">
      <c r="L3680" s="2">
        <v>2000</v>
      </c>
      <c r="M3680" s="2" t="s">
        <v>8219</v>
      </c>
    </row>
    <row r="3681" spans="12:13" ht="19">
      <c r="L3681" s="2">
        <v>2000</v>
      </c>
      <c r="M3681" s="2" t="s">
        <v>8219</v>
      </c>
    </row>
    <row r="3682" spans="12:13" ht="19">
      <c r="L3682" s="2">
        <v>3000</v>
      </c>
      <c r="M3682" s="2" t="s">
        <v>8219</v>
      </c>
    </row>
    <row r="3683" spans="12:13" ht="19">
      <c r="L3683" s="2">
        <v>1000</v>
      </c>
      <c r="M3683" s="2" t="s">
        <v>8219</v>
      </c>
    </row>
    <row r="3684" spans="12:13" ht="19">
      <c r="L3684" s="2">
        <v>3000</v>
      </c>
      <c r="M3684" s="2" t="s">
        <v>8219</v>
      </c>
    </row>
    <row r="3685" spans="12:13" ht="19">
      <c r="L3685" s="2">
        <v>3500</v>
      </c>
      <c r="M3685" s="2" t="s">
        <v>8219</v>
      </c>
    </row>
    <row r="3686" spans="12:13" ht="19">
      <c r="L3686" s="2">
        <v>750</v>
      </c>
      <c r="M3686" s="2" t="s">
        <v>8219</v>
      </c>
    </row>
    <row r="3687" spans="12:13" ht="19">
      <c r="L3687" s="2">
        <v>5000</v>
      </c>
      <c r="M3687" s="2" t="s">
        <v>8219</v>
      </c>
    </row>
    <row r="3688" spans="12:13" ht="19">
      <c r="L3688" s="2">
        <v>350</v>
      </c>
      <c r="M3688" s="2" t="s">
        <v>8219</v>
      </c>
    </row>
    <row r="3689" spans="12:13" ht="19">
      <c r="L3689" s="2">
        <v>5000</v>
      </c>
      <c r="M3689" s="2" t="s">
        <v>8219</v>
      </c>
    </row>
    <row r="3690" spans="12:13" ht="19">
      <c r="L3690" s="2">
        <v>3000</v>
      </c>
      <c r="M3690" s="2" t="s">
        <v>8219</v>
      </c>
    </row>
    <row r="3691" spans="12:13" ht="19">
      <c r="L3691" s="2">
        <v>3000</v>
      </c>
      <c r="M3691" s="2" t="s">
        <v>8219</v>
      </c>
    </row>
    <row r="3692" spans="12:13" ht="19">
      <c r="L3692" s="2">
        <v>1500</v>
      </c>
      <c r="M3692" s="2" t="s">
        <v>8219</v>
      </c>
    </row>
    <row r="3693" spans="12:13" ht="19">
      <c r="L3693" s="2">
        <v>40000</v>
      </c>
      <c r="M3693" s="2" t="s">
        <v>8219</v>
      </c>
    </row>
    <row r="3694" spans="12:13" ht="19">
      <c r="L3694" s="2">
        <v>1000</v>
      </c>
      <c r="M3694" s="2" t="s">
        <v>8219</v>
      </c>
    </row>
    <row r="3695" spans="12:13" ht="19">
      <c r="L3695" s="2">
        <v>333</v>
      </c>
      <c r="M3695" s="2" t="s">
        <v>8219</v>
      </c>
    </row>
    <row r="3696" spans="12:13" ht="19">
      <c r="L3696" s="2">
        <v>3500</v>
      </c>
      <c r="M3696" s="2" t="s">
        <v>8219</v>
      </c>
    </row>
    <row r="3697" spans="12:13" ht="19">
      <c r="L3697" s="2">
        <v>4000</v>
      </c>
      <c r="M3697" s="2" t="s">
        <v>8219</v>
      </c>
    </row>
    <row r="3698" spans="12:13" ht="19">
      <c r="L3698" s="2">
        <v>2000</v>
      </c>
      <c r="M3698" s="2" t="s">
        <v>8219</v>
      </c>
    </row>
    <row r="3699" spans="12:13" ht="19">
      <c r="L3699" s="2">
        <v>2000</v>
      </c>
      <c r="M3699" s="2" t="s">
        <v>8219</v>
      </c>
    </row>
    <row r="3700" spans="12:13" ht="19">
      <c r="L3700" s="2">
        <v>5000</v>
      </c>
      <c r="M3700" s="2" t="s">
        <v>8219</v>
      </c>
    </row>
    <row r="3701" spans="12:13" ht="19">
      <c r="L3701" s="2">
        <v>2500</v>
      </c>
      <c r="M3701" s="2" t="s">
        <v>8219</v>
      </c>
    </row>
    <row r="3702" spans="12:13" ht="19">
      <c r="L3702" s="2">
        <v>500</v>
      </c>
      <c r="M3702" s="2" t="s">
        <v>8219</v>
      </c>
    </row>
    <row r="3703" spans="12:13" ht="19">
      <c r="L3703" s="2">
        <v>1500</v>
      </c>
      <c r="M3703" s="2" t="s">
        <v>8219</v>
      </c>
    </row>
    <row r="3704" spans="12:13" ht="19">
      <c r="L3704" s="2">
        <v>3000</v>
      </c>
      <c r="M3704" s="2" t="s">
        <v>8219</v>
      </c>
    </row>
    <row r="3705" spans="12:13" ht="19">
      <c r="L3705" s="2">
        <v>1050</v>
      </c>
      <c r="M3705" s="2" t="s">
        <v>8219</v>
      </c>
    </row>
    <row r="3706" spans="12:13" ht="19">
      <c r="L3706" s="2">
        <v>300</v>
      </c>
      <c r="M3706" s="2" t="s">
        <v>8219</v>
      </c>
    </row>
    <row r="3707" spans="12:13" ht="19">
      <c r="L3707" s="2">
        <v>2827</v>
      </c>
      <c r="M3707" s="2" t="s">
        <v>8219</v>
      </c>
    </row>
    <row r="3708" spans="12:13" ht="19">
      <c r="L3708" s="2">
        <v>1500</v>
      </c>
      <c r="M3708" s="2" t="s">
        <v>8219</v>
      </c>
    </row>
    <row r="3709" spans="12:13" ht="19">
      <c r="L3709" s="2">
        <v>1000</v>
      </c>
      <c r="M3709" s="2" t="s">
        <v>8219</v>
      </c>
    </row>
    <row r="3710" spans="12:13" ht="19">
      <c r="L3710" s="2">
        <v>700</v>
      </c>
      <c r="M3710" s="2" t="s">
        <v>8219</v>
      </c>
    </row>
    <row r="3711" spans="12:13" ht="19">
      <c r="L3711" s="2">
        <v>1000</v>
      </c>
      <c r="M3711" s="2" t="s">
        <v>8219</v>
      </c>
    </row>
    <row r="3712" spans="12:13" ht="19">
      <c r="L3712" s="2">
        <v>1300</v>
      </c>
      <c r="M3712" s="2" t="s">
        <v>8219</v>
      </c>
    </row>
    <row r="3713" spans="12:13" ht="19">
      <c r="L3713" s="2">
        <v>500</v>
      </c>
      <c r="M3713" s="2" t="s">
        <v>8219</v>
      </c>
    </row>
    <row r="3714" spans="12:13" ht="19">
      <c r="L3714" s="2">
        <v>7500</v>
      </c>
      <c r="M3714" s="2" t="s">
        <v>8219</v>
      </c>
    </row>
    <row r="3715" spans="12:13" ht="19">
      <c r="L3715" s="2">
        <v>2000</v>
      </c>
      <c r="M3715" s="2" t="s">
        <v>8219</v>
      </c>
    </row>
    <row r="3716" spans="12:13" ht="19">
      <c r="L3716" s="2">
        <v>10000</v>
      </c>
      <c r="M3716" s="2" t="s">
        <v>8219</v>
      </c>
    </row>
    <row r="3717" spans="12:13" ht="19">
      <c r="L3717" s="2">
        <v>3500</v>
      </c>
      <c r="M3717" s="2" t="s">
        <v>8219</v>
      </c>
    </row>
    <row r="3718" spans="12:13" ht="19">
      <c r="L3718" s="2">
        <v>800</v>
      </c>
      <c r="M3718" s="2" t="s">
        <v>8219</v>
      </c>
    </row>
    <row r="3719" spans="12:13" ht="19">
      <c r="L3719" s="2">
        <v>4000</v>
      </c>
      <c r="M3719" s="2" t="s">
        <v>8219</v>
      </c>
    </row>
    <row r="3720" spans="12:13" ht="19">
      <c r="L3720" s="2">
        <v>500</v>
      </c>
      <c r="M3720" s="2" t="s">
        <v>8219</v>
      </c>
    </row>
    <row r="3721" spans="12:13" ht="19">
      <c r="L3721" s="2">
        <v>200</v>
      </c>
      <c r="M3721" s="2" t="s">
        <v>8219</v>
      </c>
    </row>
    <row r="3722" spans="12:13" ht="19">
      <c r="L3722" s="2">
        <v>3300</v>
      </c>
      <c r="M3722" s="2" t="s">
        <v>8219</v>
      </c>
    </row>
    <row r="3723" spans="12:13" ht="19">
      <c r="L3723" s="2">
        <v>5000</v>
      </c>
      <c r="M3723" s="2" t="s">
        <v>8219</v>
      </c>
    </row>
    <row r="3724" spans="12:13" ht="19">
      <c r="L3724" s="2">
        <v>1500</v>
      </c>
      <c r="M3724" s="2" t="s">
        <v>8219</v>
      </c>
    </row>
    <row r="3725" spans="12:13" ht="19">
      <c r="L3725" s="2">
        <v>4500</v>
      </c>
      <c r="M3725" s="2" t="s">
        <v>8219</v>
      </c>
    </row>
    <row r="3726" spans="12:13" ht="19">
      <c r="L3726" s="2">
        <v>4300</v>
      </c>
      <c r="M3726" s="2" t="s">
        <v>8219</v>
      </c>
    </row>
    <row r="3727" spans="12:13" ht="19">
      <c r="L3727" s="2">
        <v>300</v>
      </c>
      <c r="M3727" s="2" t="s">
        <v>8219</v>
      </c>
    </row>
    <row r="3728" spans="12:13" ht="19">
      <c r="L3728" s="2">
        <v>850</v>
      </c>
      <c r="M3728" s="2" t="s">
        <v>8219</v>
      </c>
    </row>
    <row r="3729" spans="12:13" ht="19">
      <c r="L3729" s="2">
        <v>2000</v>
      </c>
      <c r="M3729" s="2" t="s">
        <v>8219</v>
      </c>
    </row>
    <row r="3730" spans="12:13" ht="19">
      <c r="L3730" s="2">
        <v>20000</v>
      </c>
      <c r="M3730" s="2" t="s">
        <v>8221</v>
      </c>
    </row>
    <row r="3731" spans="12:13" ht="19">
      <c r="L3731" s="2">
        <v>5000</v>
      </c>
      <c r="M3731" s="2" t="s">
        <v>8221</v>
      </c>
    </row>
    <row r="3732" spans="12:13" ht="19">
      <c r="L3732" s="2">
        <v>1000</v>
      </c>
      <c r="M3732" s="2" t="s">
        <v>8221</v>
      </c>
    </row>
    <row r="3733" spans="12:13" ht="19">
      <c r="L3733" s="2">
        <v>5500</v>
      </c>
      <c r="M3733" s="2" t="s">
        <v>8221</v>
      </c>
    </row>
    <row r="3734" spans="12:13" ht="19">
      <c r="L3734" s="2">
        <v>850</v>
      </c>
      <c r="M3734" s="2" t="s">
        <v>8221</v>
      </c>
    </row>
    <row r="3735" spans="12:13" ht="19">
      <c r="L3735" s="2">
        <v>1500</v>
      </c>
      <c r="M3735" s="2" t="s">
        <v>8221</v>
      </c>
    </row>
    <row r="3736" spans="12:13" ht="19">
      <c r="L3736" s="2">
        <v>1500</v>
      </c>
      <c r="M3736" s="2" t="s">
        <v>8221</v>
      </c>
    </row>
    <row r="3737" spans="12:13" ht="19">
      <c r="L3737" s="2">
        <v>150</v>
      </c>
      <c r="M3737" s="2" t="s">
        <v>8221</v>
      </c>
    </row>
    <row r="3738" spans="12:13" ht="19">
      <c r="L3738" s="2">
        <v>1500</v>
      </c>
      <c r="M3738" s="2" t="s">
        <v>8221</v>
      </c>
    </row>
    <row r="3739" spans="12:13" ht="19">
      <c r="L3739" s="2">
        <v>700</v>
      </c>
      <c r="M3739" s="2" t="s">
        <v>8221</v>
      </c>
    </row>
    <row r="3740" spans="12:13" ht="19">
      <c r="L3740" s="2">
        <v>1500</v>
      </c>
      <c r="M3740" s="2" t="s">
        <v>8221</v>
      </c>
    </row>
    <row r="3741" spans="12:13" ht="19">
      <c r="L3741" s="2">
        <v>4000</v>
      </c>
      <c r="M3741" s="2" t="s">
        <v>8221</v>
      </c>
    </row>
    <row r="3742" spans="12:13" ht="19">
      <c r="L3742" s="2">
        <v>2000</v>
      </c>
      <c r="M3742" s="2" t="s">
        <v>8221</v>
      </c>
    </row>
    <row r="3743" spans="12:13" ht="19">
      <c r="L3743" s="2">
        <v>20000</v>
      </c>
      <c r="M3743" s="2" t="s">
        <v>8221</v>
      </c>
    </row>
    <row r="3744" spans="12:13" ht="19">
      <c r="L3744" s="2">
        <v>5000</v>
      </c>
      <c r="M3744" s="2" t="s">
        <v>8221</v>
      </c>
    </row>
    <row r="3745" spans="12:13" ht="19">
      <c r="L3745" s="2">
        <v>2200</v>
      </c>
      <c r="M3745" s="2" t="s">
        <v>8221</v>
      </c>
    </row>
    <row r="3746" spans="12:13" ht="19">
      <c r="L3746" s="2">
        <v>1200</v>
      </c>
      <c r="M3746" s="2" t="s">
        <v>8221</v>
      </c>
    </row>
    <row r="3747" spans="12:13" ht="19">
      <c r="L3747" s="2">
        <v>100</v>
      </c>
      <c r="M3747" s="2" t="s">
        <v>8221</v>
      </c>
    </row>
    <row r="3748" spans="12:13" ht="19">
      <c r="L3748" s="2">
        <v>8500</v>
      </c>
      <c r="M3748" s="2" t="s">
        <v>8221</v>
      </c>
    </row>
    <row r="3749" spans="12:13" ht="19">
      <c r="L3749" s="2">
        <v>2500</v>
      </c>
      <c r="M3749" s="2" t="s">
        <v>8221</v>
      </c>
    </row>
    <row r="3750" spans="12:13" ht="19">
      <c r="L3750" s="2">
        <v>5000</v>
      </c>
      <c r="M3750" s="2" t="s">
        <v>8219</v>
      </c>
    </row>
    <row r="3751" spans="12:13" ht="19">
      <c r="L3751" s="2">
        <v>500</v>
      </c>
      <c r="M3751" s="2" t="s">
        <v>8219</v>
      </c>
    </row>
    <row r="3752" spans="12:13" ht="19">
      <c r="L3752" s="2">
        <v>6000</v>
      </c>
      <c r="M3752" s="2" t="s">
        <v>8219</v>
      </c>
    </row>
    <row r="3753" spans="12:13" ht="19">
      <c r="L3753" s="2">
        <v>1000</v>
      </c>
      <c r="M3753" s="2" t="s">
        <v>8219</v>
      </c>
    </row>
    <row r="3754" spans="12:13" ht="19">
      <c r="L3754" s="2">
        <v>500</v>
      </c>
      <c r="M3754" s="2" t="s">
        <v>8219</v>
      </c>
    </row>
    <row r="3755" spans="12:13" ht="19">
      <c r="L3755" s="2">
        <v>5000</v>
      </c>
      <c r="M3755" s="2" t="s">
        <v>8219</v>
      </c>
    </row>
    <row r="3756" spans="12:13" ht="19">
      <c r="L3756" s="2">
        <v>2500</v>
      </c>
      <c r="M3756" s="2" t="s">
        <v>8219</v>
      </c>
    </row>
    <row r="3757" spans="12:13" ht="19">
      <c r="L3757" s="2">
        <v>550</v>
      </c>
      <c r="M3757" s="2" t="s">
        <v>8219</v>
      </c>
    </row>
    <row r="3758" spans="12:13" ht="19">
      <c r="L3758" s="2">
        <v>4500</v>
      </c>
      <c r="M3758" s="2" t="s">
        <v>8219</v>
      </c>
    </row>
    <row r="3759" spans="12:13" ht="19">
      <c r="L3759" s="2">
        <v>3500</v>
      </c>
      <c r="M3759" s="2" t="s">
        <v>8219</v>
      </c>
    </row>
    <row r="3760" spans="12:13" ht="19">
      <c r="L3760" s="2">
        <v>1500</v>
      </c>
      <c r="M3760" s="2" t="s">
        <v>8219</v>
      </c>
    </row>
    <row r="3761" spans="12:13" ht="19">
      <c r="L3761" s="2">
        <v>4000</v>
      </c>
      <c r="M3761" s="2" t="s">
        <v>8219</v>
      </c>
    </row>
    <row r="3762" spans="12:13" ht="19">
      <c r="L3762" s="2">
        <v>5000</v>
      </c>
      <c r="M3762" s="2" t="s">
        <v>8219</v>
      </c>
    </row>
    <row r="3763" spans="12:13" ht="19">
      <c r="L3763" s="2">
        <v>500</v>
      </c>
      <c r="M3763" s="2" t="s">
        <v>8219</v>
      </c>
    </row>
    <row r="3764" spans="12:13" ht="19">
      <c r="L3764" s="2">
        <v>1250</v>
      </c>
      <c r="M3764" s="2" t="s">
        <v>8219</v>
      </c>
    </row>
    <row r="3765" spans="12:13" ht="19">
      <c r="L3765" s="2">
        <v>5000</v>
      </c>
      <c r="M3765" s="2" t="s">
        <v>8219</v>
      </c>
    </row>
    <row r="3766" spans="12:13" ht="19">
      <c r="L3766" s="2">
        <v>1500</v>
      </c>
      <c r="M3766" s="2" t="s">
        <v>8219</v>
      </c>
    </row>
    <row r="3767" spans="12:13" ht="19">
      <c r="L3767" s="2">
        <v>7000</v>
      </c>
      <c r="M3767" s="2" t="s">
        <v>8219</v>
      </c>
    </row>
    <row r="3768" spans="12:13" ht="19">
      <c r="L3768" s="2">
        <v>10000</v>
      </c>
      <c r="M3768" s="2" t="s">
        <v>8219</v>
      </c>
    </row>
    <row r="3769" spans="12:13" ht="19">
      <c r="L3769" s="2">
        <v>2000</v>
      </c>
      <c r="M3769" s="2" t="s">
        <v>8219</v>
      </c>
    </row>
    <row r="3770" spans="12:13" ht="19">
      <c r="L3770" s="2">
        <v>4000</v>
      </c>
      <c r="M3770" s="2" t="s">
        <v>8219</v>
      </c>
    </row>
    <row r="3771" spans="12:13" ht="19">
      <c r="L3771" s="2">
        <v>1100</v>
      </c>
      <c r="M3771" s="2" t="s">
        <v>8219</v>
      </c>
    </row>
    <row r="3772" spans="12:13" ht="19">
      <c r="L3772" s="2">
        <v>2000</v>
      </c>
      <c r="M3772" s="2" t="s">
        <v>8219</v>
      </c>
    </row>
    <row r="3773" spans="12:13" ht="19">
      <c r="L3773" s="2">
        <v>1000</v>
      </c>
      <c r="M3773" s="2" t="s">
        <v>8219</v>
      </c>
    </row>
    <row r="3774" spans="12:13" ht="19">
      <c r="L3774" s="2">
        <v>5000</v>
      </c>
      <c r="M3774" s="2" t="s">
        <v>8219</v>
      </c>
    </row>
    <row r="3775" spans="12:13" ht="19">
      <c r="L3775" s="2">
        <v>5000</v>
      </c>
      <c r="M3775" s="2" t="s">
        <v>8219</v>
      </c>
    </row>
    <row r="3776" spans="12:13" ht="19">
      <c r="L3776" s="2">
        <v>2500</v>
      </c>
      <c r="M3776" s="2" t="s">
        <v>8219</v>
      </c>
    </row>
    <row r="3777" spans="12:13" ht="19">
      <c r="L3777" s="2">
        <v>2000</v>
      </c>
      <c r="M3777" s="2" t="s">
        <v>8219</v>
      </c>
    </row>
    <row r="3778" spans="12:13" ht="19">
      <c r="L3778" s="2">
        <v>8000</v>
      </c>
      <c r="M3778" s="2" t="s">
        <v>8219</v>
      </c>
    </row>
    <row r="3779" spans="12:13" ht="19">
      <c r="L3779" s="2">
        <v>2000</v>
      </c>
      <c r="M3779" s="2" t="s">
        <v>8219</v>
      </c>
    </row>
    <row r="3780" spans="12:13" ht="19">
      <c r="L3780" s="2">
        <v>2400</v>
      </c>
      <c r="M3780" s="2" t="s">
        <v>8219</v>
      </c>
    </row>
    <row r="3781" spans="12:13" ht="19">
      <c r="L3781" s="2">
        <v>15000</v>
      </c>
      <c r="M3781" s="2" t="s">
        <v>8219</v>
      </c>
    </row>
    <row r="3782" spans="12:13" ht="19">
      <c r="L3782" s="2">
        <v>2500</v>
      </c>
      <c r="M3782" s="2" t="s">
        <v>8219</v>
      </c>
    </row>
    <row r="3783" spans="12:13" ht="19">
      <c r="L3783" s="2">
        <v>4500</v>
      </c>
      <c r="M3783" s="2" t="s">
        <v>8219</v>
      </c>
    </row>
    <row r="3784" spans="12:13" ht="19">
      <c r="L3784" s="2">
        <v>2000</v>
      </c>
      <c r="M3784" s="2" t="s">
        <v>8219</v>
      </c>
    </row>
    <row r="3785" spans="12:13" ht="19">
      <c r="L3785" s="2">
        <v>1200</v>
      </c>
      <c r="M3785" s="2" t="s">
        <v>8219</v>
      </c>
    </row>
    <row r="3786" spans="12:13" ht="19">
      <c r="L3786" s="2">
        <v>1000</v>
      </c>
      <c r="M3786" s="2" t="s">
        <v>8219</v>
      </c>
    </row>
    <row r="3787" spans="12:13" ht="19">
      <c r="L3787" s="2">
        <v>2000</v>
      </c>
      <c r="M3787" s="2" t="s">
        <v>8219</v>
      </c>
    </row>
    <row r="3788" spans="12:13" ht="19">
      <c r="L3788" s="2">
        <v>6000</v>
      </c>
      <c r="M3788" s="2" t="s">
        <v>8219</v>
      </c>
    </row>
    <row r="3789" spans="12:13" ht="19">
      <c r="L3789" s="2">
        <v>350</v>
      </c>
      <c r="M3789" s="2" t="s">
        <v>8219</v>
      </c>
    </row>
    <row r="3790" spans="12:13" ht="19">
      <c r="L3790" s="2">
        <v>75000</v>
      </c>
      <c r="M3790" s="2" t="s">
        <v>8221</v>
      </c>
    </row>
    <row r="3791" spans="12:13" ht="19">
      <c r="L3791" s="2">
        <v>3550</v>
      </c>
      <c r="M3791" s="2" t="s">
        <v>8221</v>
      </c>
    </row>
    <row r="3792" spans="12:13" ht="19">
      <c r="L3792" s="2">
        <v>15000</v>
      </c>
      <c r="M3792" s="2" t="s">
        <v>8221</v>
      </c>
    </row>
    <row r="3793" spans="12:13" ht="19">
      <c r="L3793" s="2">
        <v>1500</v>
      </c>
      <c r="M3793" s="2" t="s">
        <v>8221</v>
      </c>
    </row>
    <row r="3794" spans="12:13" ht="19">
      <c r="L3794" s="2">
        <v>12500</v>
      </c>
      <c r="M3794" s="2" t="s">
        <v>8221</v>
      </c>
    </row>
    <row r="3795" spans="12:13" ht="19">
      <c r="L3795" s="2">
        <v>7000</v>
      </c>
      <c r="M3795" s="2" t="s">
        <v>8221</v>
      </c>
    </row>
    <row r="3796" spans="12:13" ht="19">
      <c r="L3796" s="2">
        <v>5000</v>
      </c>
      <c r="M3796" s="2" t="s">
        <v>8221</v>
      </c>
    </row>
    <row r="3797" spans="12:13" ht="19">
      <c r="L3797" s="2">
        <v>600</v>
      </c>
      <c r="M3797" s="2" t="s">
        <v>8221</v>
      </c>
    </row>
    <row r="3798" spans="12:13" ht="19">
      <c r="L3798" s="2">
        <v>22500</v>
      </c>
      <c r="M3798" s="2" t="s">
        <v>8221</v>
      </c>
    </row>
    <row r="3799" spans="12:13" ht="19">
      <c r="L3799" s="2">
        <v>6000</v>
      </c>
      <c r="M3799" s="2" t="s">
        <v>8221</v>
      </c>
    </row>
    <row r="3800" spans="12:13" ht="19">
      <c r="L3800" s="2">
        <v>70000</v>
      </c>
      <c r="M3800" s="2" t="s">
        <v>8221</v>
      </c>
    </row>
    <row r="3801" spans="12:13" ht="19">
      <c r="L3801" s="2">
        <v>10000</v>
      </c>
      <c r="M3801" s="2" t="s">
        <v>8221</v>
      </c>
    </row>
    <row r="3802" spans="12:13" ht="19">
      <c r="L3802" s="2">
        <v>22000</v>
      </c>
      <c r="M3802" s="2" t="s">
        <v>8221</v>
      </c>
    </row>
    <row r="3803" spans="12:13" ht="19">
      <c r="L3803" s="2">
        <v>5000</v>
      </c>
      <c r="M3803" s="2" t="s">
        <v>8221</v>
      </c>
    </row>
    <row r="3804" spans="12:13" ht="19">
      <c r="L3804" s="2">
        <v>3000</v>
      </c>
      <c r="M3804" s="2" t="s">
        <v>8221</v>
      </c>
    </row>
    <row r="3805" spans="12:13" ht="19">
      <c r="L3805" s="2">
        <v>12000</v>
      </c>
      <c r="M3805" s="2" t="s">
        <v>8221</v>
      </c>
    </row>
    <row r="3806" spans="12:13" ht="19">
      <c r="L3806" s="2">
        <v>8000</v>
      </c>
      <c r="M3806" s="2" t="s">
        <v>8221</v>
      </c>
    </row>
    <row r="3807" spans="12:13" ht="19">
      <c r="L3807" s="2">
        <v>150000</v>
      </c>
      <c r="M3807" s="2" t="s">
        <v>8221</v>
      </c>
    </row>
    <row r="3808" spans="12:13" ht="19">
      <c r="L3808" s="2">
        <v>7500</v>
      </c>
      <c r="M3808" s="2" t="s">
        <v>8221</v>
      </c>
    </row>
    <row r="3809" spans="12:13" ht="19">
      <c r="L3809" s="2">
        <v>1500</v>
      </c>
      <c r="M3809" s="2" t="s">
        <v>8221</v>
      </c>
    </row>
    <row r="3810" spans="12:13" ht="19">
      <c r="L3810" s="2">
        <v>1000</v>
      </c>
      <c r="M3810" s="2" t="s">
        <v>8219</v>
      </c>
    </row>
    <row r="3811" spans="12:13" ht="19">
      <c r="L3811" s="2">
        <v>2000</v>
      </c>
      <c r="M3811" s="2" t="s">
        <v>8219</v>
      </c>
    </row>
    <row r="3812" spans="12:13" ht="19">
      <c r="L3812" s="2">
        <v>1500</v>
      </c>
      <c r="M3812" s="2" t="s">
        <v>8219</v>
      </c>
    </row>
    <row r="3813" spans="12:13" ht="19">
      <c r="L3813" s="2">
        <v>250</v>
      </c>
      <c r="M3813" s="2" t="s">
        <v>8219</v>
      </c>
    </row>
    <row r="3814" spans="12:13" ht="19">
      <c r="L3814" s="2">
        <v>2000</v>
      </c>
      <c r="M3814" s="2" t="s">
        <v>8219</v>
      </c>
    </row>
    <row r="3815" spans="12:13" ht="19">
      <c r="L3815" s="2">
        <v>2100</v>
      </c>
      <c r="M3815" s="2" t="s">
        <v>8219</v>
      </c>
    </row>
    <row r="3816" spans="12:13" ht="19">
      <c r="L3816" s="2">
        <v>1500</v>
      </c>
      <c r="M3816" s="2" t="s">
        <v>8219</v>
      </c>
    </row>
    <row r="3817" spans="12:13" ht="19">
      <c r="L3817" s="2">
        <v>1000</v>
      </c>
      <c r="M3817" s="2" t="s">
        <v>8219</v>
      </c>
    </row>
    <row r="3818" spans="12:13" ht="19">
      <c r="L3818" s="2">
        <v>1500</v>
      </c>
      <c r="M3818" s="2" t="s">
        <v>8219</v>
      </c>
    </row>
    <row r="3819" spans="12:13" ht="19">
      <c r="L3819" s="2">
        <v>2000</v>
      </c>
      <c r="M3819" s="2" t="s">
        <v>8219</v>
      </c>
    </row>
    <row r="3820" spans="12:13" ht="19">
      <c r="L3820" s="2">
        <v>250</v>
      </c>
      <c r="M3820" s="2" t="s">
        <v>8219</v>
      </c>
    </row>
    <row r="3821" spans="12:13" ht="19">
      <c r="L3821" s="2">
        <v>1000</v>
      </c>
      <c r="M3821" s="2" t="s">
        <v>8219</v>
      </c>
    </row>
    <row r="3822" spans="12:13" ht="19">
      <c r="L3822" s="2">
        <v>300</v>
      </c>
      <c r="M3822" s="2" t="s">
        <v>8219</v>
      </c>
    </row>
    <row r="3823" spans="12:13" ht="19">
      <c r="L3823" s="2">
        <v>3500</v>
      </c>
      <c r="M3823" s="2" t="s">
        <v>8219</v>
      </c>
    </row>
    <row r="3824" spans="12:13" ht="19">
      <c r="L3824" s="2">
        <v>5000</v>
      </c>
      <c r="M3824" s="2" t="s">
        <v>8219</v>
      </c>
    </row>
    <row r="3825" spans="12:13" ht="19">
      <c r="L3825" s="2">
        <v>2500</v>
      </c>
      <c r="M3825" s="2" t="s">
        <v>8219</v>
      </c>
    </row>
    <row r="3826" spans="12:13" ht="19">
      <c r="L3826" s="2">
        <v>250</v>
      </c>
      <c r="M3826" s="2" t="s">
        <v>8219</v>
      </c>
    </row>
    <row r="3827" spans="12:13" ht="19">
      <c r="L3827" s="2">
        <v>5000</v>
      </c>
      <c r="M3827" s="2" t="s">
        <v>8219</v>
      </c>
    </row>
    <row r="3828" spans="12:13" ht="19">
      <c r="L3828" s="2">
        <v>600</v>
      </c>
      <c r="M3828" s="2" t="s">
        <v>8219</v>
      </c>
    </row>
    <row r="3829" spans="12:13" ht="19">
      <c r="L3829" s="2">
        <v>3000</v>
      </c>
      <c r="M3829" s="2" t="s">
        <v>8219</v>
      </c>
    </row>
    <row r="3830" spans="12:13" ht="19">
      <c r="L3830" s="2">
        <v>5000</v>
      </c>
      <c r="M3830" s="2" t="s">
        <v>8219</v>
      </c>
    </row>
    <row r="3831" spans="12:13" ht="19">
      <c r="L3831" s="2">
        <v>500</v>
      </c>
      <c r="M3831" s="2" t="s">
        <v>8219</v>
      </c>
    </row>
    <row r="3832" spans="12:13" ht="19">
      <c r="L3832" s="2">
        <v>100</v>
      </c>
      <c r="M3832" s="2" t="s">
        <v>8219</v>
      </c>
    </row>
    <row r="3833" spans="12:13" ht="19">
      <c r="L3833" s="2">
        <v>500</v>
      </c>
      <c r="M3833" s="2" t="s">
        <v>8219</v>
      </c>
    </row>
    <row r="3834" spans="12:13" ht="19">
      <c r="L3834" s="2">
        <v>1200</v>
      </c>
      <c r="M3834" s="2" t="s">
        <v>8219</v>
      </c>
    </row>
    <row r="3835" spans="12:13" ht="19">
      <c r="L3835" s="2">
        <v>1200</v>
      </c>
      <c r="M3835" s="2" t="s">
        <v>8219</v>
      </c>
    </row>
    <row r="3836" spans="12:13" ht="19">
      <c r="L3836" s="2">
        <v>3000</v>
      </c>
      <c r="M3836" s="2" t="s">
        <v>8219</v>
      </c>
    </row>
    <row r="3837" spans="12:13" ht="19">
      <c r="L3837" s="2">
        <v>200</v>
      </c>
      <c r="M3837" s="2" t="s">
        <v>8219</v>
      </c>
    </row>
    <row r="3838" spans="12:13" ht="19">
      <c r="L3838" s="2">
        <v>800</v>
      </c>
      <c r="M3838" s="2" t="s">
        <v>8219</v>
      </c>
    </row>
    <row r="3839" spans="12:13" ht="19">
      <c r="L3839" s="2">
        <v>2000</v>
      </c>
      <c r="M3839" s="2" t="s">
        <v>8219</v>
      </c>
    </row>
    <row r="3840" spans="12:13" ht="19">
      <c r="L3840" s="2">
        <v>100000</v>
      </c>
      <c r="M3840" s="2" t="s">
        <v>8219</v>
      </c>
    </row>
    <row r="3841" spans="12:13" ht="19">
      <c r="L3841" s="2">
        <v>2000</v>
      </c>
      <c r="M3841" s="2" t="s">
        <v>8219</v>
      </c>
    </row>
    <row r="3842" spans="12:13" ht="19">
      <c r="L3842" s="2">
        <v>1</v>
      </c>
      <c r="M3842" s="2" t="s">
        <v>8219</v>
      </c>
    </row>
    <row r="3843" spans="12:13" ht="19">
      <c r="L3843" s="2">
        <v>10000</v>
      </c>
      <c r="M3843" s="2" t="s">
        <v>8221</v>
      </c>
    </row>
    <row r="3844" spans="12:13" ht="19">
      <c r="L3844" s="2">
        <v>5000</v>
      </c>
      <c r="M3844" s="2" t="s">
        <v>8221</v>
      </c>
    </row>
    <row r="3845" spans="12:13" ht="19">
      <c r="L3845" s="2">
        <v>5000</v>
      </c>
      <c r="M3845" s="2" t="s">
        <v>8221</v>
      </c>
    </row>
    <row r="3846" spans="12:13" ht="19">
      <c r="L3846" s="2">
        <v>9800</v>
      </c>
      <c r="M3846" s="2" t="s">
        <v>8221</v>
      </c>
    </row>
    <row r="3847" spans="12:13" ht="19">
      <c r="L3847" s="2">
        <v>40000</v>
      </c>
      <c r="M3847" s="2" t="s">
        <v>8221</v>
      </c>
    </row>
    <row r="3848" spans="12:13" ht="19">
      <c r="L3848" s="2">
        <v>7000</v>
      </c>
      <c r="M3848" s="2" t="s">
        <v>8221</v>
      </c>
    </row>
    <row r="3849" spans="12:13" ht="19">
      <c r="L3849" s="2">
        <v>10500</v>
      </c>
      <c r="M3849" s="2" t="s">
        <v>8221</v>
      </c>
    </row>
    <row r="3850" spans="12:13" ht="19">
      <c r="L3850" s="2">
        <v>13000</v>
      </c>
      <c r="M3850" s="2" t="s">
        <v>8221</v>
      </c>
    </row>
    <row r="3851" spans="12:13" ht="19">
      <c r="L3851" s="2">
        <v>30000</v>
      </c>
      <c r="M3851" s="2" t="s">
        <v>8221</v>
      </c>
    </row>
    <row r="3852" spans="12:13" ht="19">
      <c r="L3852" s="2">
        <v>1000</v>
      </c>
      <c r="M3852" s="2" t="s">
        <v>8221</v>
      </c>
    </row>
    <row r="3853" spans="12:13" ht="19">
      <c r="L3853" s="2">
        <v>2500</v>
      </c>
      <c r="M3853" s="2" t="s">
        <v>8221</v>
      </c>
    </row>
    <row r="3854" spans="12:13" ht="19">
      <c r="L3854" s="2">
        <v>10000</v>
      </c>
      <c r="M3854" s="2" t="s">
        <v>8221</v>
      </c>
    </row>
    <row r="3855" spans="12:13" ht="19">
      <c r="L3855" s="2">
        <v>100000</v>
      </c>
      <c r="M3855" s="2" t="s">
        <v>8221</v>
      </c>
    </row>
    <row r="3856" spans="12:13" ht="19">
      <c r="L3856" s="2">
        <v>11000</v>
      </c>
      <c r="M3856" s="2" t="s">
        <v>8221</v>
      </c>
    </row>
    <row r="3857" spans="12:13" ht="19">
      <c r="L3857" s="2">
        <v>1000</v>
      </c>
      <c r="M3857" s="2" t="s">
        <v>8221</v>
      </c>
    </row>
    <row r="3858" spans="12:13" ht="19">
      <c r="L3858" s="2">
        <v>5000</v>
      </c>
      <c r="M3858" s="2" t="s">
        <v>8221</v>
      </c>
    </row>
    <row r="3859" spans="12:13" ht="19">
      <c r="L3859" s="2">
        <v>5000</v>
      </c>
      <c r="M3859" s="2" t="s">
        <v>8221</v>
      </c>
    </row>
    <row r="3860" spans="12:13" ht="19">
      <c r="L3860" s="2">
        <v>500</v>
      </c>
      <c r="M3860" s="2" t="s">
        <v>8221</v>
      </c>
    </row>
    <row r="3861" spans="12:13" ht="19">
      <c r="L3861" s="2">
        <v>2500</v>
      </c>
      <c r="M3861" s="2" t="s">
        <v>8221</v>
      </c>
    </row>
    <row r="3862" spans="12:13" ht="19">
      <c r="L3862" s="2">
        <v>6000</v>
      </c>
      <c r="M3862" s="2" t="s">
        <v>8221</v>
      </c>
    </row>
    <row r="3863" spans="12:13" ht="19">
      <c r="L3863" s="2">
        <v>2000</v>
      </c>
      <c r="M3863" s="2" t="s">
        <v>8221</v>
      </c>
    </row>
    <row r="3864" spans="12:13" ht="19">
      <c r="L3864" s="2">
        <v>7500</v>
      </c>
      <c r="M3864" s="2" t="s">
        <v>8221</v>
      </c>
    </row>
    <row r="3865" spans="12:13" ht="19">
      <c r="L3865" s="2">
        <v>6000</v>
      </c>
      <c r="M3865" s="2" t="s">
        <v>8221</v>
      </c>
    </row>
    <row r="3866" spans="12:13" ht="19">
      <c r="L3866" s="2">
        <v>5000</v>
      </c>
      <c r="M3866" s="2" t="s">
        <v>8221</v>
      </c>
    </row>
    <row r="3867" spans="12:13" ht="19">
      <c r="L3867" s="2">
        <v>2413</v>
      </c>
      <c r="M3867" s="2" t="s">
        <v>8221</v>
      </c>
    </row>
    <row r="3868" spans="12:13" ht="19">
      <c r="L3868" s="2">
        <v>2000</v>
      </c>
      <c r="M3868" s="2" t="s">
        <v>8221</v>
      </c>
    </row>
    <row r="3869" spans="12:13" ht="19">
      <c r="L3869" s="2">
        <v>2000</v>
      </c>
      <c r="M3869" s="2" t="s">
        <v>8221</v>
      </c>
    </row>
    <row r="3870" spans="12:13" ht="19">
      <c r="L3870" s="2">
        <v>5000</v>
      </c>
      <c r="M3870" s="2" t="s">
        <v>8220</v>
      </c>
    </row>
    <row r="3871" spans="12:13" ht="19">
      <c r="L3871" s="2">
        <v>13111</v>
      </c>
      <c r="M3871" s="2" t="s">
        <v>8220</v>
      </c>
    </row>
    <row r="3872" spans="12:13" ht="19">
      <c r="L3872" s="2">
        <v>10000</v>
      </c>
      <c r="M3872" s="2" t="s">
        <v>8220</v>
      </c>
    </row>
    <row r="3873" spans="12:13" ht="19">
      <c r="L3873" s="2">
        <v>1500</v>
      </c>
      <c r="M3873" s="2" t="s">
        <v>8220</v>
      </c>
    </row>
    <row r="3874" spans="12:13" ht="19">
      <c r="L3874" s="2">
        <v>15000</v>
      </c>
      <c r="M3874" s="2" t="s">
        <v>8220</v>
      </c>
    </row>
    <row r="3875" spans="12:13" ht="19">
      <c r="L3875" s="2">
        <v>5500</v>
      </c>
      <c r="M3875" s="2" t="s">
        <v>8220</v>
      </c>
    </row>
    <row r="3876" spans="12:13" ht="19">
      <c r="L3876" s="2">
        <v>620</v>
      </c>
      <c r="M3876" s="2" t="s">
        <v>8220</v>
      </c>
    </row>
    <row r="3877" spans="12:13" ht="19">
      <c r="L3877" s="2">
        <v>30000</v>
      </c>
      <c r="M3877" s="2" t="s">
        <v>8220</v>
      </c>
    </row>
    <row r="3878" spans="12:13" ht="19">
      <c r="L3878" s="2">
        <v>3900</v>
      </c>
      <c r="M3878" s="2" t="s">
        <v>8220</v>
      </c>
    </row>
    <row r="3879" spans="12:13" ht="19">
      <c r="L3879" s="2">
        <v>25000</v>
      </c>
      <c r="M3879" s="2" t="s">
        <v>8220</v>
      </c>
    </row>
    <row r="3880" spans="12:13" ht="19">
      <c r="L3880" s="2">
        <v>18000</v>
      </c>
      <c r="M3880" s="2" t="s">
        <v>8220</v>
      </c>
    </row>
    <row r="3881" spans="12:13" ht="19">
      <c r="L3881" s="2">
        <v>15000</v>
      </c>
      <c r="M3881" s="2" t="s">
        <v>8220</v>
      </c>
    </row>
    <row r="3882" spans="12:13" ht="19">
      <c r="L3882" s="2">
        <v>7500</v>
      </c>
      <c r="M3882" s="2" t="s">
        <v>8220</v>
      </c>
    </row>
    <row r="3883" spans="12:13" ht="19">
      <c r="L3883" s="2">
        <v>500</v>
      </c>
      <c r="M3883" s="2" t="s">
        <v>8220</v>
      </c>
    </row>
    <row r="3884" spans="12:13" ht="19">
      <c r="L3884" s="2">
        <v>30000</v>
      </c>
      <c r="M3884" s="2" t="s">
        <v>8220</v>
      </c>
    </row>
    <row r="3885" spans="12:13" ht="19">
      <c r="L3885" s="2">
        <v>15000</v>
      </c>
      <c r="M3885" s="2" t="s">
        <v>8220</v>
      </c>
    </row>
    <row r="3886" spans="12:13" ht="19">
      <c r="L3886" s="2">
        <v>10000</v>
      </c>
      <c r="M3886" s="2" t="s">
        <v>8220</v>
      </c>
    </row>
    <row r="3887" spans="12:13" ht="19">
      <c r="L3887" s="2">
        <v>375000</v>
      </c>
      <c r="M3887" s="2" t="s">
        <v>8220</v>
      </c>
    </row>
    <row r="3888" spans="12:13" ht="19">
      <c r="L3888" s="2">
        <v>10000</v>
      </c>
      <c r="M3888" s="2" t="s">
        <v>8220</v>
      </c>
    </row>
    <row r="3889" spans="12:13" ht="19">
      <c r="L3889" s="2">
        <v>2000</v>
      </c>
      <c r="M3889" s="2" t="s">
        <v>8220</v>
      </c>
    </row>
    <row r="3890" spans="12:13" ht="19">
      <c r="L3890" s="2">
        <v>2000</v>
      </c>
      <c r="M3890" s="2" t="s">
        <v>8221</v>
      </c>
    </row>
    <row r="3891" spans="12:13" ht="19">
      <c r="L3891" s="2">
        <v>8000</v>
      </c>
      <c r="M3891" s="2" t="s">
        <v>8221</v>
      </c>
    </row>
    <row r="3892" spans="12:13" ht="19">
      <c r="L3892" s="2">
        <v>15000</v>
      </c>
      <c r="M3892" s="2" t="s">
        <v>8221</v>
      </c>
    </row>
    <row r="3893" spans="12:13" ht="19">
      <c r="L3893" s="2">
        <v>800</v>
      </c>
      <c r="M3893" s="2" t="s">
        <v>8221</v>
      </c>
    </row>
    <row r="3894" spans="12:13" ht="19">
      <c r="L3894" s="2">
        <v>1000</v>
      </c>
      <c r="M3894" s="2" t="s">
        <v>8221</v>
      </c>
    </row>
    <row r="3895" spans="12:13" ht="19">
      <c r="L3895" s="2">
        <v>50000</v>
      </c>
      <c r="M3895" s="2" t="s">
        <v>8221</v>
      </c>
    </row>
    <row r="3896" spans="12:13" ht="19">
      <c r="L3896" s="2">
        <v>15000</v>
      </c>
      <c r="M3896" s="2" t="s">
        <v>8221</v>
      </c>
    </row>
    <row r="3897" spans="12:13" ht="19">
      <c r="L3897" s="2">
        <v>1000</v>
      </c>
      <c r="M3897" s="2" t="s">
        <v>8221</v>
      </c>
    </row>
    <row r="3898" spans="12:13" ht="19">
      <c r="L3898" s="2">
        <v>1600</v>
      </c>
      <c r="M3898" s="2" t="s">
        <v>8221</v>
      </c>
    </row>
    <row r="3899" spans="12:13" ht="19">
      <c r="L3899" s="2">
        <v>2500</v>
      </c>
      <c r="M3899" s="2" t="s">
        <v>8221</v>
      </c>
    </row>
    <row r="3900" spans="12:13" ht="19">
      <c r="L3900" s="2">
        <v>2500</v>
      </c>
      <c r="M3900" s="2" t="s">
        <v>8221</v>
      </c>
    </row>
    <row r="3901" spans="12:13" ht="19">
      <c r="L3901" s="2">
        <v>10000</v>
      </c>
      <c r="M3901" s="2" t="s">
        <v>8221</v>
      </c>
    </row>
    <row r="3902" spans="12:13" ht="19">
      <c r="L3902" s="2">
        <v>2500</v>
      </c>
      <c r="M3902" s="2" t="s">
        <v>8221</v>
      </c>
    </row>
    <row r="3903" spans="12:13" ht="19">
      <c r="L3903" s="2">
        <v>3000</v>
      </c>
      <c r="M3903" s="2" t="s">
        <v>8221</v>
      </c>
    </row>
    <row r="3904" spans="12:13" ht="19">
      <c r="L3904" s="2">
        <v>3000</v>
      </c>
      <c r="M3904" s="2" t="s">
        <v>8221</v>
      </c>
    </row>
    <row r="3905" spans="12:13" ht="19">
      <c r="L3905" s="2">
        <v>1500</v>
      </c>
      <c r="M3905" s="2" t="s">
        <v>8221</v>
      </c>
    </row>
    <row r="3906" spans="12:13" ht="19">
      <c r="L3906" s="2">
        <v>10000</v>
      </c>
      <c r="M3906" s="2" t="s">
        <v>8221</v>
      </c>
    </row>
    <row r="3907" spans="12:13" ht="19">
      <c r="L3907" s="2">
        <v>1500</v>
      </c>
      <c r="M3907" s="2" t="s">
        <v>8221</v>
      </c>
    </row>
    <row r="3908" spans="12:13" ht="19">
      <c r="L3908" s="2">
        <v>1500</v>
      </c>
      <c r="M3908" s="2" t="s">
        <v>8221</v>
      </c>
    </row>
    <row r="3909" spans="12:13" ht="19">
      <c r="L3909" s="2">
        <v>1000</v>
      </c>
      <c r="M3909" s="2" t="s">
        <v>8221</v>
      </c>
    </row>
    <row r="3910" spans="12:13" ht="19">
      <c r="L3910" s="2">
        <v>750</v>
      </c>
      <c r="M3910" s="2" t="s">
        <v>8221</v>
      </c>
    </row>
    <row r="3911" spans="12:13" ht="19">
      <c r="L3911" s="2">
        <v>60000</v>
      </c>
      <c r="M3911" s="2" t="s">
        <v>8221</v>
      </c>
    </row>
    <row r="3912" spans="12:13" ht="19">
      <c r="L3912" s="2">
        <v>6000</v>
      </c>
      <c r="M3912" s="2" t="s">
        <v>8221</v>
      </c>
    </row>
    <row r="3913" spans="12:13" ht="19">
      <c r="L3913" s="2">
        <v>8000</v>
      </c>
      <c r="M3913" s="2" t="s">
        <v>8221</v>
      </c>
    </row>
    <row r="3914" spans="12:13" ht="19">
      <c r="L3914" s="2">
        <v>15000</v>
      </c>
      <c r="M3914" s="2" t="s">
        <v>8221</v>
      </c>
    </row>
    <row r="3915" spans="12:13" ht="19">
      <c r="L3915" s="2">
        <v>10000</v>
      </c>
      <c r="M3915" s="2" t="s">
        <v>8221</v>
      </c>
    </row>
    <row r="3916" spans="12:13" ht="19">
      <c r="L3916" s="2">
        <v>2500</v>
      </c>
      <c r="M3916" s="2" t="s">
        <v>8221</v>
      </c>
    </row>
    <row r="3917" spans="12:13" ht="19">
      <c r="L3917" s="2">
        <v>1500</v>
      </c>
      <c r="M3917" s="2" t="s">
        <v>8221</v>
      </c>
    </row>
    <row r="3918" spans="12:13" ht="19">
      <c r="L3918" s="2">
        <v>2000</v>
      </c>
      <c r="M3918" s="2" t="s">
        <v>8221</v>
      </c>
    </row>
    <row r="3919" spans="12:13" ht="19">
      <c r="L3919" s="2">
        <v>3500</v>
      </c>
      <c r="M3919" s="2" t="s">
        <v>8221</v>
      </c>
    </row>
    <row r="3920" spans="12:13" ht="19">
      <c r="L3920" s="2">
        <v>60000</v>
      </c>
      <c r="M3920" s="2" t="s">
        <v>8221</v>
      </c>
    </row>
    <row r="3921" spans="12:13" ht="19">
      <c r="L3921" s="2">
        <v>5000</v>
      </c>
      <c r="M3921" s="2" t="s">
        <v>8221</v>
      </c>
    </row>
    <row r="3922" spans="12:13" ht="19">
      <c r="L3922" s="2">
        <v>2500</v>
      </c>
      <c r="M3922" s="2" t="s">
        <v>8221</v>
      </c>
    </row>
    <row r="3923" spans="12:13" ht="19">
      <c r="L3923" s="2">
        <v>3000</v>
      </c>
      <c r="M3923" s="2" t="s">
        <v>8221</v>
      </c>
    </row>
    <row r="3924" spans="12:13" ht="19">
      <c r="L3924" s="2">
        <v>750</v>
      </c>
      <c r="M3924" s="2" t="s">
        <v>8221</v>
      </c>
    </row>
    <row r="3925" spans="12:13" ht="19">
      <c r="L3925" s="2">
        <v>11500</v>
      </c>
      <c r="M3925" s="2" t="s">
        <v>8221</v>
      </c>
    </row>
    <row r="3926" spans="12:13" ht="19">
      <c r="L3926" s="2">
        <v>15000</v>
      </c>
      <c r="M3926" s="2" t="s">
        <v>8221</v>
      </c>
    </row>
    <row r="3927" spans="12:13" ht="19">
      <c r="L3927" s="2">
        <v>150</v>
      </c>
      <c r="M3927" s="2" t="s">
        <v>8221</v>
      </c>
    </row>
    <row r="3928" spans="12:13" ht="19">
      <c r="L3928" s="2">
        <v>5000</v>
      </c>
      <c r="M3928" s="2" t="s">
        <v>8221</v>
      </c>
    </row>
    <row r="3929" spans="12:13" ht="19">
      <c r="L3929" s="2">
        <v>2500</v>
      </c>
      <c r="M3929" s="2" t="s">
        <v>8221</v>
      </c>
    </row>
    <row r="3930" spans="12:13" ht="19">
      <c r="L3930" s="2">
        <v>5000</v>
      </c>
      <c r="M3930" s="2" t="s">
        <v>8221</v>
      </c>
    </row>
    <row r="3931" spans="12:13" ht="19">
      <c r="L3931" s="2">
        <v>20000</v>
      </c>
      <c r="M3931" s="2" t="s">
        <v>8221</v>
      </c>
    </row>
    <row r="3932" spans="12:13" ht="19">
      <c r="L3932" s="2">
        <v>10000</v>
      </c>
      <c r="M3932" s="2" t="s">
        <v>8221</v>
      </c>
    </row>
    <row r="3933" spans="12:13" ht="19">
      <c r="L3933" s="2">
        <v>8000</v>
      </c>
      <c r="M3933" s="2" t="s">
        <v>8221</v>
      </c>
    </row>
    <row r="3934" spans="12:13" ht="19">
      <c r="L3934" s="2">
        <v>12000</v>
      </c>
      <c r="M3934" s="2" t="s">
        <v>8221</v>
      </c>
    </row>
    <row r="3935" spans="12:13" ht="19">
      <c r="L3935" s="2">
        <v>7000</v>
      </c>
      <c r="M3935" s="2" t="s">
        <v>8221</v>
      </c>
    </row>
    <row r="3936" spans="12:13" ht="19">
      <c r="L3936" s="2">
        <v>5000</v>
      </c>
      <c r="M3936" s="2" t="s">
        <v>8221</v>
      </c>
    </row>
    <row r="3937" spans="12:13" ht="19">
      <c r="L3937" s="2">
        <v>3000</v>
      </c>
      <c r="M3937" s="2" t="s">
        <v>8221</v>
      </c>
    </row>
    <row r="3938" spans="12:13" ht="19">
      <c r="L3938" s="2">
        <v>20000</v>
      </c>
      <c r="M3938" s="2" t="s">
        <v>8221</v>
      </c>
    </row>
    <row r="3939" spans="12:13" ht="19">
      <c r="L3939" s="2">
        <v>2885</v>
      </c>
      <c r="M3939" s="2" t="s">
        <v>8221</v>
      </c>
    </row>
    <row r="3940" spans="12:13" ht="19">
      <c r="L3940" s="2">
        <v>3255</v>
      </c>
      <c r="M3940" s="2" t="s">
        <v>8221</v>
      </c>
    </row>
    <row r="3941" spans="12:13" ht="19">
      <c r="L3941" s="2">
        <v>5000</v>
      </c>
      <c r="M3941" s="2" t="s">
        <v>8221</v>
      </c>
    </row>
    <row r="3942" spans="12:13" ht="19">
      <c r="L3942" s="2">
        <v>5000</v>
      </c>
      <c r="M3942" s="2" t="s">
        <v>8221</v>
      </c>
    </row>
    <row r="3943" spans="12:13" ht="19">
      <c r="L3943" s="2">
        <v>5500</v>
      </c>
      <c r="M3943" s="2" t="s">
        <v>8221</v>
      </c>
    </row>
    <row r="3944" spans="12:13" ht="19">
      <c r="L3944" s="2">
        <v>1200</v>
      </c>
      <c r="M3944" s="2" t="s">
        <v>8221</v>
      </c>
    </row>
    <row r="3945" spans="12:13" ht="19">
      <c r="L3945" s="2">
        <v>5000</v>
      </c>
      <c r="M3945" s="2" t="s">
        <v>8221</v>
      </c>
    </row>
    <row r="3946" spans="12:13" ht="19">
      <c r="L3946" s="2">
        <v>5000</v>
      </c>
      <c r="M3946" s="2" t="s">
        <v>8221</v>
      </c>
    </row>
    <row r="3947" spans="12:13" ht="19">
      <c r="L3947" s="2">
        <v>2000</v>
      </c>
      <c r="M3947" s="2" t="s">
        <v>8221</v>
      </c>
    </row>
    <row r="3948" spans="12:13" ht="19">
      <c r="L3948" s="2">
        <v>6000</v>
      </c>
      <c r="M3948" s="2" t="s">
        <v>8221</v>
      </c>
    </row>
    <row r="3949" spans="12:13" ht="19">
      <c r="L3949" s="2">
        <v>3000</v>
      </c>
      <c r="M3949" s="2" t="s">
        <v>8221</v>
      </c>
    </row>
    <row r="3950" spans="12:13" ht="19">
      <c r="L3950" s="2">
        <v>30000</v>
      </c>
      <c r="M3950" s="2" t="s">
        <v>8221</v>
      </c>
    </row>
    <row r="3951" spans="12:13" ht="19">
      <c r="L3951" s="2">
        <v>10000</v>
      </c>
      <c r="M3951" s="2" t="s">
        <v>8221</v>
      </c>
    </row>
    <row r="3952" spans="12:13" ht="19">
      <c r="L3952" s="2">
        <v>4000</v>
      </c>
      <c r="M3952" s="2" t="s">
        <v>8221</v>
      </c>
    </row>
    <row r="3953" spans="12:13" ht="19">
      <c r="L3953" s="2">
        <v>200000</v>
      </c>
      <c r="M3953" s="2" t="s">
        <v>8221</v>
      </c>
    </row>
    <row r="3954" spans="12:13" ht="19">
      <c r="L3954" s="2">
        <v>26000</v>
      </c>
      <c r="M3954" s="2" t="s">
        <v>8221</v>
      </c>
    </row>
    <row r="3955" spans="12:13" ht="19">
      <c r="L3955" s="2">
        <v>17600</v>
      </c>
      <c r="M3955" s="2" t="s">
        <v>8221</v>
      </c>
    </row>
    <row r="3956" spans="12:13" ht="19">
      <c r="L3956" s="2">
        <v>25000</v>
      </c>
      <c r="M3956" s="2" t="s">
        <v>8221</v>
      </c>
    </row>
    <row r="3957" spans="12:13" ht="19">
      <c r="L3957" s="2">
        <v>1750</v>
      </c>
      <c r="M3957" s="2" t="s">
        <v>8221</v>
      </c>
    </row>
    <row r="3958" spans="12:13" ht="19">
      <c r="L3958" s="2">
        <v>5500</v>
      </c>
      <c r="M3958" s="2" t="s">
        <v>8221</v>
      </c>
    </row>
    <row r="3959" spans="12:13" ht="19">
      <c r="L3959" s="2">
        <v>28000</v>
      </c>
      <c r="M3959" s="2" t="s">
        <v>8221</v>
      </c>
    </row>
    <row r="3960" spans="12:13" ht="19">
      <c r="L3960" s="2">
        <v>2000</v>
      </c>
      <c r="M3960" s="2" t="s">
        <v>8221</v>
      </c>
    </row>
    <row r="3961" spans="12:13" ht="19">
      <c r="L3961" s="2">
        <v>1200</v>
      </c>
      <c r="M3961" s="2" t="s">
        <v>8221</v>
      </c>
    </row>
    <row r="3962" spans="12:13" ht="19">
      <c r="L3962" s="2">
        <v>3000</v>
      </c>
      <c r="M3962" s="2" t="s">
        <v>8221</v>
      </c>
    </row>
    <row r="3963" spans="12:13" ht="19">
      <c r="L3963" s="2">
        <v>5000</v>
      </c>
      <c r="M3963" s="2" t="s">
        <v>8221</v>
      </c>
    </row>
    <row r="3964" spans="12:13" ht="19">
      <c r="L3964" s="2">
        <v>1400</v>
      </c>
      <c r="M3964" s="2" t="s">
        <v>8221</v>
      </c>
    </row>
    <row r="3965" spans="12:13" ht="19">
      <c r="L3965" s="2">
        <v>10000</v>
      </c>
      <c r="M3965" s="2" t="s">
        <v>8221</v>
      </c>
    </row>
    <row r="3966" spans="12:13" ht="19">
      <c r="L3966" s="2">
        <v>2000</v>
      </c>
      <c r="M3966" s="2" t="s">
        <v>8221</v>
      </c>
    </row>
    <row r="3967" spans="12:13" ht="19">
      <c r="L3967" s="2">
        <v>2000</v>
      </c>
      <c r="M3967" s="2" t="s">
        <v>8221</v>
      </c>
    </row>
    <row r="3968" spans="12:13" ht="19">
      <c r="L3968" s="2">
        <v>7500</v>
      </c>
      <c r="M3968" s="2" t="s">
        <v>8221</v>
      </c>
    </row>
    <row r="3969" spans="12:13" ht="19">
      <c r="L3969" s="2">
        <v>1700</v>
      </c>
      <c r="M3969" s="2" t="s">
        <v>8221</v>
      </c>
    </row>
    <row r="3970" spans="12:13" ht="19">
      <c r="L3970" s="2">
        <v>5000</v>
      </c>
      <c r="M3970" s="2" t="s">
        <v>8221</v>
      </c>
    </row>
    <row r="3971" spans="12:13" ht="19">
      <c r="L3971" s="2">
        <v>2825</v>
      </c>
      <c r="M3971" s="2" t="s">
        <v>8221</v>
      </c>
    </row>
    <row r="3972" spans="12:13" ht="19">
      <c r="L3972" s="2">
        <v>15000</v>
      </c>
      <c r="M3972" s="2" t="s">
        <v>8221</v>
      </c>
    </row>
    <row r="3973" spans="12:13" ht="19">
      <c r="L3973" s="2">
        <v>14000</v>
      </c>
      <c r="M3973" s="2" t="s">
        <v>8221</v>
      </c>
    </row>
    <row r="3974" spans="12:13" ht="19">
      <c r="L3974" s="2">
        <v>1000</v>
      </c>
      <c r="M3974" s="2" t="s">
        <v>8221</v>
      </c>
    </row>
    <row r="3975" spans="12:13" ht="19">
      <c r="L3975" s="2">
        <v>5000</v>
      </c>
      <c r="M3975" s="2" t="s">
        <v>8221</v>
      </c>
    </row>
    <row r="3976" spans="12:13" ht="19">
      <c r="L3976" s="2">
        <v>1000</v>
      </c>
      <c r="M3976" s="2" t="s">
        <v>8221</v>
      </c>
    </row>
    <row r="3977" spans="12:13" ht="19">
      <c r="L3977" s="2">
        <v>678</v>
      </c>
      <c r="M3977" s="2" t="s">
        <v>8221</v>
      </c>
    </row>
    <row r="3978" spans="12:13" ht="19">
      <c r="L3978" s="2">
        <v>1300</v>
      </c>
      <c r="M3978" s="2" t="s">
        <v>8221</v>
      </c>
    </row>
    <row r="3979" spans="12:13" ht="19">
      <c r="L3979" s="2">
        <v>90000</v>
      </c>
      <c r="M3979" s="2" t="s">
        <v>8221</v>
      </c>
    </row>
    <row r="3980" spans="12:13" ht="19">
      <c r="L3980" s="2">
        <v>2000</v>
      </c>
      <c r="M3980" s="2" t="s">
        <v>8221</v>
      </c>
    </row>
    <row r="3981" spans="12:13" ht="19">
      <c r="L3981" s="2">
        <v>6000</v>
      </c>
      <c r="M3981" s="2" t="s">
        <v>8221</v>
      </c>
    </row>
    <row r="3982" spans="12:13" ht="19">
      <c r="L3982" s="2">
        <v>2500</v>
      </c>
      <c r="M3982" s="2" t="s">
        <v>8221</v>
      </c>
    </row>
    <row r="3983" spans="12:13" ht="19">
      <c r="L3983" s="2">
        <v>30000</v>
      </c>
      <c r="M3983" s="2" t="s">
        <v>8221</v>
      </c>
    </row>
    <row r="3984" spans="12:13" ht="19">
      <c r="L3984" s="2">
        <v>850</v>
      </c>
      <c r="M3984" s="2" t="s">
        <v>8221</v>
      </c>
    </row>
    <row r="3985" spans="12:13" ht="19">
      <c r="L3985" s="2">
        <v>11140</v>
      </c>
      <c r="M3985" s="2" t="s">
        <v>8221</v>
      </c>
    </row>
    <row r="3986" spans="12:13" ht="19">
      <c r="L3986" s="2">
        <v>1500</v>
      </c>
      <c r="M3986" s="2" t="s">
        <v>8221</v>
      </c>
    </row>
    <row r="3987" spans="12:13" ht="19">
      <c r="L3987" s="2">
        <v>2000</v>
      </c>
      <c r="M3987" s="2" t="s">
        <v>8221</v>
      </c>
    </row>
    <row r="3988" spans="12:13" ht="19">
      <c r="L3988" s="2">
        <v>5000</v>
      </c>
      <c r="M3988" s="2" t="s">
        <v>8221</v>
      </c>
    </row>
    <row r="3989" spans="12:13" ht="19">
      <c r="L3989" s="2">
        <v>400</v>
      </c>
      <c r="M3989" s="2" t="s">
        <v>8221</v>
      </c>
    </row>
    <row r="3990" spans="12:13" ht="19">
      <c r="L3990" s="2">
        <v>1500</v>
      </c>
      <c r="M3990" s="2" t="s">
        <v>8221</v>
      </c>
    </row>
    <row r="3991" spans="12:13" ht="19">
      <c r="L3991" s="2">
        <v>3000</v>
      </c>
      <c r="M3991" s="2" t="s">
        <v>8221</v>
      </c>
    </row>
    <row r="3992" spans="12:13" ht="19">
      <c r="L3992" s="2">
        <v>1650</v>
      </c>
      <c r="M3992" s="2" t="s">
        <v>8221</v>
      </c>
    </row>
    <row r="3993" spans="12:13" ht="19">
      <c r="L3993" s="2">
        <v>500</v>
      </c>
      <c r="M3993" s="2" t="s">
        <v>8221</v>
      </c>
    </row>
    <row r="3994" spans="12:13" ht="19">
      <c r="L3994" s="2">
        <v>10000</v>
      </c>
      <c r="M3994" s="2" t="s">
        <v>8221</v>
      </c>
    </row>
    <row r="3995" spans="12:13" ht="19">
      <c r="L3995" s="2">
        <v>50000</v>
      </c>
      <c r="M3995" s="2" t="s">
        <v>8221</v>
      </c>
    </row>
    <row r="3996" spans="12:13" ht="19">
      <c r="L3996" s="2">
        <v>2000</v>
      </c>
      <c r="M3996" s="2" t="s">
        <v>8221</v>
      </c>
    </row>
    <row r="3997" spans="12:13" ht="19">
      <c r="L3997" s="2">
        <v>200</v>
      </c>
      <c r="M3997" s="2" t="s">
        <v>8221</v>
      </c>
    </row>
    <row r="3998" spans="12:13" ht="19">
      <c r="L3998" s="2">
        <v>3000</v>
      </c>
      <c r="M3998" s="2" t="s">
        <v>8221</v>
      </c>
    </row>
    <row r="3999" spans="12:13" ht="19">
      <c r="L3999" s="2">
        <v>3000</v>
      </c>
      <c r="M3999" s="2" t="s">
        <v>8221</v>
      </c>
    </row>
    <row r="4000" spans="12:13" ht="19">
      <c r="L4000" s="2">
        <v>1250</v>
      </c>
      <c r="M4000" s="2" t="s">
        <v>8221</v>
      </c>
    </row>
    <row r="4001" spans="12:13" ht="19">
      <c r="L4001" s="2">
        <v>7000</v>
      </c>
      <c r="M4001" s="2" t="s">
        <v>8221</v>
      </c>
    </row>
    <row r="4002" spans="12:13" ht="19">
      <c r="L4002" s="2">
        <v>8000</v>
      </c>
      <c r="M4002" s="2" t="s">
        <v>8221</v>
      </c>
    </row>
    <row r="4003" spans="12:13" ht="19">
      <c r="L4003" s="2">
        <v>1200</v>
      </c>
      <c r="M4003" s="2" t="s">
        <v>8221</v>
      </c>
    </row>
    <row r="4004" spans="12:13" ht="19">
      <c r="L4004" s="2">
        <v>1250</v>
      </c>
      <c r="M4004" s="2" t="s">
        <v>8221</v>
      </c>
    </row>
    <row r="4005" spans="12:13" ht="19">
      <c r="L4005" s="2">
        <v>2000</v>
      </c>
      <c r="M4005" s="2" t="s">
        <v>8221</v>
      </c>
    </row>
    <row r="4006" spans="12:13" ht="19">
      <c r="L4006" s="2">
        <v>500</v>
      </c>
      <c r="M4006" s="2" t="s">
        <v>8221</v>
      </c>
    </row>
    <row r="4007" spans="12:13" ht="19">
      <c r="L4007" s="2">
        <v>3000</v>
      </c>
      <c r="M4007" s="2" t="s">
        <v>8221</v>
      </c>
    </row>
    <row r="4008" spans="12:13" ht="19">
      <c r="L4008" s="2">
        <v>30000</v>
      </c>
      <c r="M4008" s="2" t="s">
        <v>8221</v>
      </c>
    </row>
    <row r="4009" spans="12:13" ht="19">
      <c r="L4009" s="2">
        <v>2000</v>
      </c>
      <c r="M4009" s="2" t="s">
        <v>8221</v>
      </c>
    </row>
    <row r="4010" spans="12:13" ht="19">
      <c r="L4010" s="2">
        <v>1000</v>
      </c>
      <c r="M4010" s="2" t="s">
        <v>8221</v>
      </c>
    </row>
    <row r="4011" spans="12:13" ht="19">
      <c r="L4011" s="2">
        <v>1930</v>
      </c>
      <c r="M4011" s="2" t="s">
        <v>8221</v>
      </c>
    </row>
    <row r="4012" spans="12:13" ht="19">
      <c r="L4012" s="2">
        <v>7200</v>
      </c>
      <c r="M4012" s="2" t="s">
        <v>8221</v>
      </c>
    </row>
    <row r="4013" spans="12:13" ht="19">
      <c r="L4013" s="2">
        <v>250</v>
      </c>
      <c r="M4013" s="2" t="s">
        <v>8221</v>
      </c>
    </row>
    <row r="4014" spans="12:13" ht="19">
      <c r="L4014" s="2">
        <v>575</v>
      </c>
      <c r="M4014" s="2" t="s">
        <v>8221</v>
      </c>
    </row>
    <row r="4015" spans="12:13" ht="19">
      <c r="L4015" s="2">
        <v>2000</v>
      </c>
      <c r="M4015" s="2" t="s">
        <v>8221</v>
      </c>
    </row>
    <row r="4016" spans="12:13" ht="19">
      <c r="L4016" s="2">
        <v>9000</v>
      </c>
      <c r="M4016" s="2" t="s">
        <v>8221</v>
      </c>
    </row>
    <row r="4017" spans="12:13" ht="19">
      <c r="L4017" s="2">
        <v>7000</v>
      </c>
      <c r="M4017" s="2" t="s">
        <v>8221</v>
      </c>
    </row>
    <row r="4018" spans="12:13" ht="19">
      <c r="L4018" s="2">
        <v>500</v>
      </c>
      <c r="M4018" s="2" t="s">
        <v>8221</v>
      </c>
    </row>
    <row r="4019" spans="12:13" ht="19">
      <c r="L4019" s="2">
        <v>10000</v>
      </c>
      <c r="M4019" s="2" t="s">
        <v>8221</v>
      </c>
    </row>
    <row r="4020" spans="12:13" ht="19">
      <c r="L4020" s="2">
        <v>1500</v>
      </c>
      <c r="M4020" s="2" t="s">
        <v>8221</v>
      </c>
    </row>
    <row r="4021" spans="12:13" ht="19">
      <c r="L4021" s="2">
        <v>3500</v>
      </c>
      <c r="M4021" s="2" t="s">
        <v>8221</v>
      </c>
    </row>
    <row r="4022" spans="12:13" ht="19">
      <c r="L4022" s="2">
        <v>600</v>
      </c>
      <c r="M4022" s="2" t="s">
        <v>8221</v>
      </c>
    </row>
    <row r="4023" spans="12:13" ht="19">
      <c r="L4023" s="2">
        <v>15000</v>
      </c>
      <c r="M4023" s="2" t="s">
        <v>8221</v>
      </c>
    </row>
    <row r="4024" spans="12:13" ht="19">
      <c r="L4024" s="2">
        <v>18000</v>
      </c>
      <c r="M4024" s="2" t="s">
        <v>8221</v>
      </c>
    </row>
    <row r="4025" spans="12:13" ht="19">
      <c r="L4025" s="2">
        <v>7000</v>
      </c>
      <c r="M4025" s="2" t="s">
        <v>8221</v>
      </c>
    </row>
    <row r="4026" spans="12:13" ht="19">
      <c r="L4026" s="2">
        <v>800</v>
      </c>
      <c r="M4026" s="2" t="s">
        <v>8221</v>
      </c>
    </row>
    <row r="4027" spans="12:13" ht="19">
      <c r="L4027" s="2">
        <v>5000</v>
      </c>
      <c r="M4027" s="2" t="s">
        <v>8221</v>
      </c>
    </row>
    <row r="4028" spans="12:13" ht="19">
      <c r="L4028" s="2">
        <v>4000</v>
      </c>
      <c r="M4028" s="2" t="s">
        <v>8221</v>
      </c>
    </row>
    <row r="4029" spans="12:13" ht="19">
      <c r="L4029" s="2">
        <v>3000</v>
      </c>
      <c r="M4029" s="2" t="s">
        <v>8221</v>
      </c>
    </row>
    <row r="4030" spans="12:13" ht="19">
      <c r="L4030" s="2">
        <v>2000</v>
      </c>
      <c r="M4030" s="2" t="s">
        <v>8221</v>
      </c>
    </row>
    <row r="4031" spans="12:13" ht="19">
      <c r="L4031" s="2">
        <v>20000</v>
      </c>
      <c r="M4031" s="2" t="s">
        <v>8221</v>
      </c>
    </row>
    <row r="4032" spans="12:13" ht="19">
      <c r="L4032" s="2">
        <v>2500</v>
      </c>
      <c r="M4032" s="2" t="s">
        <v>8221</v>
      </c>
    </row>
    <row r="4033" spans="12:13" ht="19">
      <c r="L4033" s="2">
        <v>5000</v>
      </c>
      <c r="M4033" s="2" t="s">
        <v>8221</v>
      </c>
    </row>
    <row r="4034" spans="12:13" ht="19">
      <c r="L4034" s="2">
        <v>6048</v>
      </c>
      <c r="M4034" s="2" t="s">
        <v>8221</v>
      </c>
    </row>
    <row r="4035" spans="12:13" ht="19">
      <c r="L4035" s="2">
        <v>23900</v>
      </c>
      <c r="M4035" s="2" t="s">
        <v>8221</v>
      </c>
    </row>
    <row r="4036" spans="12:13" ht="19">
      <c r="L4036" s="2">
        <v>13500</v>
      </c>
      <c r="M4036" s="2" t="s">
        <v>8221</v>
      </c>
    </row>
    <row r="4037" spans="12:13" ht="19">
      <c r="L4037" s="2">
        <v>10000</v>
      </c>
      <c r="M4037" s="2" t="s">
        <v>8221</v>
      </c>
    </row>
    <row r="4038" spans="12:13" ht="19">
      <c r="L4038" s="2">
        <v>6000</v>
      </c>
      <c r="M4038" s="2" t="s">
        <v>8221</v>
      </c>
    </row>
    <row r="4039" spans="12:13" ht="19">
      <c r="L4039" s="2">
        <v>700</v>
      </c>
      <c r="M4039" s="2" t="s">
        <v>8221</v>
      </c>
    </row>
    <row r="4040" spans="12:13" ht="19">
      <c r="L4040" s="2">
        <v>2500</v>
      </c>
      <c r="M4040" s="2" t="s">
        <v>8221</v>
      </c>
    </row>
    <row r="4041" spans="12:13" ht="19">
      <c r="L4041" s="2">
        <v>500</v>
      </c>
      <c r="M4041" s="2" t="s">
        <v>8221</v>
      </c>
    </row>
    <row r="4042" spans="12:13" ht="19">
      <c r="L4042" s="2">
        <v>8000</v>
      </c>
      <c r="M4042" s="2" t="s">
        <v>8221</v>
      </c>
    </row>
    <row r="4043" spans="12:13" ht="19">
      <c r="L4043" s="2">
        <v>5000</v>
      </c>
      <c r="M4043" s="2" t="s">
        <v>8221</v>
      </c>
    </row>
    <row r="4044" spans="12:13" ht="19">
      <c r="L4044" s="2">
        <v>10000</v>
      </c>
      <c r="M4044" s="2" t="s">
        <v>8221</v>
      </c>
    </row>
    <row r="4045" spans="12:13" ht="19">
      <c r="L4045" s="2">
        <v>300</v>
      </c>
      <c r="M4045" s="2" t="s">
        <v>8221</v>
      </c>
    </row>
    <row r="4046" spans="12:13" ht="19">
      <c r="L4046" s="2">
        <v>600</v>
      </c>
      <c r="M4046" s="2" t="s">
        <v>8221</v>
      </c>
    </row>
    <row r="4047" spans="12:13" ht="19">
      <c r="L4047" s="2">
        <v>5000</v>
      </c>
      <c r="M4047" s="2" t="s">
        <v>8221</v>
      </c>
    </row>
    <row r="4048" spans="12:13" ht="19">
      <c r="L4048" s="2">
        <v>5600</v>
      </c>
      <c r="M4048" s="2" t="s">
        <v>8221</v>
      </c>
    </row>
    <row r="4049" spans="12:13" ht="19">
      <c r="L4049" s="2">
        <v>5000</v>
      </c>
      <c r="M4049" s="2" t="s">
        <v>8221</v>
      </c>
    </row>
    <row r="4050" spans="12:13" ht="19">
      <c r="L4050" s="2">
        <v>17000</v>
      </c>
      <c r="M4050" s="2" t="s">
        <v>8221</v>
      </c>
    </row>
    <row r="4051" spans="12:13" ht="19">
      <c r="L4051" s="2">
        <v>20000</v>
      </c>
      <c r="M4051" s="2" t="s">
        <v>8221</v>
      </c>
    </row>
    <row r="4052" spans="12:13" ht="19">
      <c r="L4052" s="2">
        <v>1500</v>
      </c>
      <c r="M4052" s="2" t="s">
        <v>8221</v>
      </c>
    </row>
    <row r="4053" spans="12:13" ht="19">
      <c r="L4053" s="2">
        <v>500</v>
      </c>
      <c r="M4053" s="2" t="s">
        <v>8221</v>
      </c>
    </row>
    <row r="4054" spans="12:13" ht="19">
      <c r="L4054" s="2">
        <v>3000</v>
      </c>
      <c r="M4054" s="2" t="s">
        <v>8221</v>
      </c>
    </row>
    <row r="4055" spans="12:13" ht="19">
      <c r="L4055" s="2">
        <v>500</v>
      </c>
      <c r="M4055" s="2" t="s">
        <v>8221</v>
      </c>
    </row>
    <row r="4056" spans="12:13" ht="19">
      <c r="L4056" s="2">
        <v>8880</v>
      </c>
      <c r="M4056" s="2" t="s">
        <v>8221</v>
      </c>
    </row>
    <row r="4057" spans="12:13" ht="19">
      <c r="L4057" s="2">
        <v>5000</v>
      </c>
      <c r="M4057" s="2" t="s">
        <v>8221</v>
      </c>
    </row>
    <row r="4058" spans="12:13" ht="19">
      <c r="L4058" s="2">
        <v>1500</v>
      </c>
      <c r="M4058" s="2" t="s">
        <v>8221</v>
      </c>
    </row>
    <row r="4059" spans="12:13" ht="19">
      <c r="L4059" s="2">
        <v>3500</v>
      </c>
      <c r="M4059" s="2" t="s">
        <v>8221</v>
      </c>
    </row>
    <row r="4060" spans="12:13" ht="19">
      <c r="L4060" s="2">
        <v>3750</v>
      </c>
      <c r="M4060" s="2" t="s">
        <v>8221</v>
      </c>
    </row>
    <row r="4061" spans="12:13" ht="19">
      <c r="L4061" s="2">
        <v>10000</v>
      </c>
      <c r="M4061" s="2" t="s">
        <v>8221</v>
      </c>
    </row>
    <row r="4062" spans="12:13" ht="19">
      <c r="L4062" s="2">
        <v>10000</v>
      </c>
      <c r="M4062" s="2" t="s">
        <v>8221</v>
      </c>
    </row>
    <row r="4063" spans="12:13" ht="19">
      <c r="L4063" s="2">
        <v>525</v>
      </c>
      <c r="M4063" s="2" t="s">
        <v>8221</v>
      </c>
    </row>
    <row r="4064" spans="12:13" ht="19">
      <c r="L4064" s="2">
        <v>20000</v>
      </c>
      <c r="M4064" s="2" t="s">
        <v>8221</v>
      </c>
    </row>
    <row r="4065" spans="12:13" ht="19">
      <c r="L4065" s="2">
        <v>9500</v>
      </c>
      <c r="M4065" s="2" t="s">
        <v>8221</v>
      </c>
    </row>
    <row r="4066" spans="12:13" ht="19">
      <c r="L4066" s="2">
        <v>2000</v>
      </c>
      <c r="M4066" s="2" t="s">
        <v>8221</v>
      </c>
    </row>
    <row r="4067" spans="12:13" ht="19">
      <c r="L4067" s="2">
        <v>4000</v>
      </c>
      <c r="M4067" s="2" t="s">
        <v>8221</v>
      </c>
    </row>
    <row r="4068" spans="12:13" ht="19">
      <c r="L4068" s="2">
        <v>15000</v>
      </c>
      <c r="M4068" s="2" t="s">
        <v>8221</v>
      </c>
    </row>
    <row r="4069" spans="12:13" ht="19">
      <c r="L4069" s="2">
        <v>5000</v>
      </c>
      <c r="M4069" s="2" t="s">
        <v>8221</v>
      </c>
    </row>
    <row r="4070" spans="12:13" ht="19">
      <c r="L4070" s="2">
        <v>3495</v>
      </c>
      <c r="M4070" s="2" t="s">
        <v>8221</v>
      </c>
    </row>
    <row r="4071" spans="12:13" ht="19">
      <c r="L4071" s="2">
        <v>1250</v>
      </c>
      <c r="M4071" s="2" t="s">
        <v>8221</v>
      </c>
    </row>
    <row r="4072" spans="12:13" ht="19">
      <c r="L4072" s="2">
        <v>1000</v>
      </c>
      <c r="M4072" s="2" t="s">
        <v>8221</v>
      </c>
    </row>
    <row r="4073" spans="12:13" ht="19">
      <c r="L4073" s="2">
        <v>20000</v>
      </c>
      <c r="M4073" s="2" t="s">
        <v>8221</v>
      </c>
    </row>
    <row r="4074" spans="12:13" ht="19">
      <c r="L4074" s="2">
        <v>1000</v>
      </c>
      <c r="M4074" s="2" t="s">
        <v>8221</v>
      </c>
    </row>
    <row r="4075" spans="12:13" ht="19">
      <c r="L4075" s="2">
        <v>3500</v>
      </c>
      <c r="M4075" s="2" t="s">
        <v>8221</v>
      </c>
    </row>
    <row r="4076" spans="12:13" ht="19">
      <c r="L4076" s="2">
        <v>2750</v>
      </c>
      <c r="M4076" s="2" t="s">
        <v>8221</v>
      </c>
    </row>
    <row r="4077" spans="12:13" ht="19">
      <c r="L4077" s="2">
        <v>2000</v>
      </c>
      <c r="M4077" s="2" t="s">
        <v>8221</v>
      </c>
    </row>
    <row r="4078" spans="12:13" ht="19">
      <c r="L4078" s="2">
        <v>700</v>
      </c>
      <c r="M4078" s="2" t="s">
        <v>8221</v>
      </c>
    </row>
    <row r="4079" spans="12:13" ht="19">
      <c r="L4079" s="2">
        <v>15000</v>
      </c>
      <c r="M4079" s="2" t="s">
        <v>8221</v>
      </c>
    </row>
    <row r="4080" spans="12:13" ht="19">
      <c r="L4080" s="2">
        <v>250</v>
      </c>
      <c r="M4080" s="2" t="s">
        <v>8221</v>
      </c>
    </row>
    <row r="4081" spans="12:13" ht="19">
      <c r="L4081" s="2">
        <v>3000</v>
      </c>
      <c r="M4081" s="2" t="s">
        <v>8221</v>
      </c>
    </row>
    <row r="4082" spans="12:13" ht="19">
      <c r="L4082" s="2">
        <v>3000</v>
      </c>
      <c r="M4082" s="2" t="s">
        <v>8221</v>
      </c>
    </row>
    <row r="4083" spans="12:13" ht="19">
      <c r="L4083" s="2">
        <v>2224</v>
      </c>
      <c r="M4083" s="2" t="s">
        <v>8221</v>
      </c>
    </row>
    <row r="4084" spans="12:13" ht="19">
      <c r="L4084" s="2">
        <v>150</v>
      </c>
      <c r="M4084" s="2" t="s">
        <v>8221</v>
      </c>
    </row>
    <row r="4085" spans="12:13" ht="19">
      <c r="L4085" s="2">
        <v>3500</v>
      </c>
      <c r="M4085" s="2" t="s">
        <v>8221</v>
      </c>
    </row>
    <row r="4086" spans="12:13" ht="19">
      <c r="L4086" s="2">
        <v>3000</v>
      </c>
      <c r="M4086" s="2" t="s">
        <v>8221</v>
      </c>
    </row>
    <row r="4087" spans="12:13" ht="19">
      <c r="L4087" s="2">
        <v>3500</v>
      </c>
      <c r="M4087" s="2" t="s">
        <v>8221</v>
      </c>
    </row>
    <row r="4088" spans="12:13" ht="19">
      <c r="L4088" s="2">
        <v>1000</v>
      </c>
      <c r="M4088" s="2" t="s">
        <v>8221</v>
      </c>
    </row>
    <row r="4089" spans="12:13" ht="19">
      <c r="L4089" s="2">
        <v>9600</v>
      </c>
      <c r="M4089" s="2" t="s">
        <v>8221</v>
      </c>
    </row>
    <row r="4090" spans="12:13" ht="19">
      <c r="L4090" s="2">
        <v>2000</v>
      </c>
      <c r="M4090" s="2" t="s">
        <v>8221</v>
      </c>
    </row>
    <row r="4091" spans="12:13" ht="19">
      <c r="L4091" s="2">
        <v>5000</v>
      </c>
      <c r="M4091" s="2" t="s">
        <v>8221</v>
      </c>
    </row>
    <row r="4092" spans="12:13" ht="19">
      <c r="L4092" s="2">
        <v>1000</v>
      </c>
      <c r="M4092" s="2" t="s">
        <v>8221</v>
      </c>
    </row>
    <row r="4093" spans="12:13" ht="19">
      <c r="L4093" s="2">
        <v>1600</v>
      </c>
      <c r="M4093" s="2" t="s">
        <v>8221</v>
      </c>
    </row>
    <row r="4094" spans="12:13" ht="19">
      <c r="L4094" s="2">
        <v>110000</v>
      </c>
      <c r="M4094" s="2" t="s">
        <v>8221</v>
      </c>
    </row>
    <row r="4095" spans="12:13" ht="19">
      <c r="L4095" s="2">
        <v>2500</v>
      </c>
      <c r="M4095" s="2" t="s">
        <v>8221</v>
      </c>
    </row>
    <row r="4096" spans="12:13" ht="19">
      <c r="L4096" s="2">
        <v>2000</v>
      </c>
      <c r="M4096" s="2" t="s">
        <v>8221</v>
      </c>
    </row>
    <row r="4097" spans="12:13" ht="19">
      <c r="L4097" s="2">
        <v>30000</v>
      </c>
      <c r="M4097" s="2" t="s">
        <v>8221</v>
      </c>
    </row>
    <row r="4098" spans="12:13" ht="19">
      <c r="L4098" s="2">
        <v>3500</v>
      </c>
      <c r="M4098" s="2" t="s">
        <v>8221</v>
      </c>
    </row>
    <row r="4099" spans="12:13" ht="19">
      <c r="L4099" s="2">
        <v>10000</v>
      </c>
      <c r="M4099" s="2" t="s">
        <v>8221</v>
      </c>
    </row>
    <row r="4100" spans="12:13" ht="19">
      <c r="L4100" s="2">
        <v>75000</v>
      </c>
      <c r="M4100" s="2" t="s">
        <v>8221</v>
      </c>
    </row>
    <row r="4101" spans="12:13" ht="19">
      <c r="L4101" s="2">
        <v>4500</v>
      </c>
      <c r="M4101" s="2" t="s">
        <v>8221</v>
      </c>
    </row>
    <row r="4102" spans="12:13" ht="19">
      <c r="L4102" s="2">
        <v>270</v>
      </c>
      <c r="M4102" s="2" t="s">
        <v>8221</v>
      </c>
    </row>
    <row r="4103" spans="12:13" ht="19">
      <c r="L4103" s="2">
        <v>600</v>
      </c>
      <c r="M4103" s="2" t="s">
        <v>8221</v>
      </c>
    </row>
    <row r="4104" spans="12:13" ht="19">
      <c r="L4104" s="2">
        <v>500</v>
      </c>
      <c r="M4104" s="2" t="s">
        <v>8221</v>
      </c>
    </row>
    <row r="4105" spans="12:13" ht="19">
      <c r="L4105" s="2">
        <v>1000</v>
      </c>
      <c r="M4105" s="2" t="s">
        <v>8221</v>
      </c>
    </row>
    <row r="4106" spans="12:13" ht="19">
      <c r="L4106" s="2">
        <v>3000</v>
      </c>
      <c r="M4106" s="2" t="s">
        <v>8221</v>
      </c>
    </row>
    <row r="4107" spans="12:13" ht="19">
      <c r="L4107" s="2">
        <v>33000</v>
      </c>
      <c r="M4107" s="2" t="s">
        <v>8221</v>
      </c>
    </row>
    <row r="4108" spans="12:13" ht="19">
      <c r="L4108" s="2">
        <v>5000</v>
      </c>
      <c r="M4108" s="2" t="s">
        <v>8221</v>
      </c>
    </row>
    <row r="4109" spans="12:13" ht="19">
      <c r="L4109" s="2">
        <v>2000</v>
      </c>
      <c r="M4109" s="2" t="s">
        <v>8221</v>
      </c>
    </row>
    <row r="4110" spans="12:13" ht="19">
      <c r="L4110" s="2">
        <v>3000</v>
      </c>
      <c r="M4110" s="2" t="s">
        <v>8221</v>
      </c>
    </row>
    <row r="4111" spans="12:13" ht="19">
      <c r="L4111" s="2">
        <v>500</v>
      </c>
      <c r="M4111" s="2" t="s">
        <v>8221</v>
      </c>
    </row>
    <row r="4112" spans="12:13" ht="19">
      <c r="L4112" s="2">
        <v>300</v>
      </c>
      <c r="M4112" s="2" t="s">
        <v>8221</v>
      </c>
    </row>
    <row r="4113" spans="12:13" ht="19">
      <c r="L4113" s="2">
        <v>3000</v>
      </c>
      <c r="M4113" s="2" t="s">
        <v>8221</v>
      </c>
    </row>
    <row r="4114" spans="12:13" ht="19">
      <c r="L4114" s="2">
        <v>2500</v>
      </c>
      <c r="M4114" s="2" t="s">
        <v>8221</v>
      </c>
    </row>
    <row r="4115" spans="12:13" ht="19">
      <c r="L4115" s="2">
        <v>1500</v>
      </c>
      <c r="M4115" s="2" t="s">
        <v>8221</v>
      </c>
    </row>
  </sheetData>
  <conditionalFormatting sqref="M3:M4115">
    <cfRule type="expression" dxfId="31" priority="5">
      <formula>$F4="live"</formula>
    </cfRule>
    <cfRule type="expression" dxfId="30" priority="6">
      <formula>$F4="failed"</formula>
    </cfRule>
    <cfRule type="expression" dxfId="29" priority="7">
      <formula>$F4="canceled"</formula>
    </cfRule>
    <cfRule type="expression" dxfId="28" priority="8">
      <formula>$F4="successful"</formula>
    </cfRule>
  </conditionalFormatting>
  <conditionalFormatting sqref="M2">
    <cfRule type="expression" dxfId="27" priority="1">
      <formula>$F3="live"</formula>
    </cfRule>
    <cfRule type="expression" dxfId="26" priority="2">
      <formula>$F3="failed"</formula>
    </cfRule>
    <cfRule type="expression" dxfId="25" priority="3">
      <formula>$F3="canceled"</formula>
    </cfRule>
    <cfRule type="expression" dxfId="24" priority="4">
      <formula>$F3="successful"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75" zoomScaleNormal="212" workbookViewId="0">
      <selection activeCell="F2" sqref="F2"/>
    </sheetView>
  </sheetViews>
  <sheetFormatPr baseColWidth="10" defaultColWidth="8.83203125" defaultRowHeight="19"/>
  <cols>
    <col min="1" max="1" width="9.1640625" style="2" bestFit="1" customWidth="1"/>
    <col min="2" max="2" width="38.5" style="3" customWidth="1"/>
    <col min="3" max="3" width="40.33203125" style="3" customWidth="1"/>
    <col min="4" max="4" width="11.6640625" style="2" bestFit="1" customWidth="1"/>
    <col min="5" max="5" width="16.5" style="2" customWidth="1"/>
    <col min="6" max="6" width="21.33203125" style="2" customWidth="1"/>
    <col min="7" max="7" width="17.83203125" style="2" customWidth="1"/>
    <col min="8" max="8" width="19.83203125" style="2" customWidth="1"/>
    <col min="9" max="9" width="19.33203125" style="2" customWidth="1"/>
    <col min="10" max="10" width="17.83203125" style="2" customWidth="1"/>
    <col min="11" max="12" width="21" style="2" customWidth="1"/>
    <col min="13" max="13" width="15.5" style="2" customWidth="1"/>
    <col min="14" max="14" width="24.5" style="2" customWidth="1"/>
    <col min="15" max="15" width="36.5" style="2" customWidth="1"/>
    <col min="16" max="16" width="36.5" style="4" customWidth="1"/>
    <col min="17" max="17" width="36.5" style="5" customWidth="1"/>
    <col min="18" max="18" width="41.1640625" style="2" customWidth="1"/>
    <col min="19" max="19" width="21.33203125" style="2" customWidth="1"/>
    <col min="20" max="20" width="21.83203125" style="2" customWidth="1"/>
    <col min="21" max="21" width="20.83203125" style="2" customWidth="1"/>
    <col min="22" max="16384" width="8.83203125" style="2"/>
  </cols>
  <sheetData>
    <row r="1" spans="1:20" s="3" customFormat="1" ht="35" customHeight="1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5" t="s">
        <v>8306</v>
      </c>
      <c r="Q1" s="16" t="s">
        <v>8307</v>
      </c>
      <c r="R1" s="1" t="s">
        <v>8264</v>
      </c>
      <c r="S1" s="1" t="s">
        <v>8309</v>
      </c>
      <c r="T1" s="1" t="s">
        <v>8308</v>
      </c>
    </row>
    <row r="2" spans="1:20" ht="80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17">
        <f>(((J2/60)/60)/24)+DATE(1970,1,1)</f>
        <v>42177.007071759261</v>
      </c>
      <c r="L2" s="17">
        <f>(((I2/60)/60)/24)+DATE(1970,1,1)</f>
        <v>42208.125</v>
      </c>
      <c r="M2" s="2" t="b">
        <v>0</v>
      </c>
      <c r="N2" s="2">
        <v>182</v>
      </c>
      <c r="O2" s="2" t="b">
        <v>1</v>
      </c>
      <c r="P2" s="4">
        <f>E2/D2*100</f>
        <v>136.85882352941178</v>
      </c>
      <c r="Q2" s="5">
        <f>E2/N2</f>
        <v>63.917582417582416</v>
      </c>
      <c r="R2" s="2" t="s">
        <v>8265</v>
      </c>
      <c r="S2" s="7" t="str">
        <f>LEFT(R2, SEARCH("/",R2, 1)-1)</f>
        <v>film &amp; video</v>
      </c>
      <c r="T2" s="7" t="str">
        <f>RIGHT(R2,LEN(R2)-SEARCH("/",R2,1))</f>
        <v>television</v>
      </c>
    </row>
    <row r="3" spans="1:20" ht="40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17">
        <f t="shared" ref="K3:K66" si="0">(((J3/60)/60)/24)+DATE(1970,1,1)</f>
        <v>42766.600497685184</v>
      </c>
      <c r="L3" s="17">
        <f t="shared" ref="L3:L66" si="1">(((I3/60)/60)/24)+DATE(1970,1,1)</f>
        <v>42796.600497685184</v>
      </c>
      <c r="M3" s="2" t="b">
        <v>0</v>
      </c>
      <c r="N3" s="2">
        <v>79</v>
      </c>
      <c r="O3" s="2" t="b">
        <v>1</v>
      </c>
      <c r="P3" s="4">
        <f t="shared" ref="P3:P66" si="2">E3/D3*100</f>
        <v>142.60827250608273</v>
      </c>
      <c r="Q3" s="5">
        <f t="shared" ref="Q3:Q66" si="3">E3/N3</f>
        <v>185.48101265822785</v>
      </c>
      <c r="R3" s="2" t="s">
        <v>8265</v>
      </c>
      <c r="S3" s="7" t="str">
        <f t="shared" ref="S3:S66" si="4">LEFT(R3, SEARCH("/",R3, 1)-1)</f>
        <v>film &amp; video</v>
      </c>
      <c r="T3" s="7" t="str">
        <f t="shared" ref="T3:T66" si="5">RIGHT(R3,LEN(R3)-SEARCH("/",R3,1))</f>
        <v>television</v>
      </c>
    </row>
    <row r="4" spans="1:20" ht="60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17">
        <f t="shared" si="0"/>
        <v>42405.702349537038</v>
      </c>
      <c r="L4" s="17">
        <f t="shared" si="1"/>
        <v>42415.702349537038</v>
      </c>
      <c r="M4" s="2" t="b">
        <v>0</v>
      </c>
      <c r="N4" s="2">
        <v>35</v>
      </c>
      <c r="O4" s="2" t="b">
        <v>1</v>
      </c>
      <c r="P4" s="4">
        <f t="shared" si="2"/>
        <v>105</v>
      </c>
      <c r="Q4" s="5">
        <f t="shared" si="3"/>
        <v>15</v>
      </c>
      <c r="R4" s="2" t="s">
        <v>8265</v>
      </c>
      <c r="S4" s="7" t="str">
        <f t="shared" si="4"/>
        <v>film &amp; video</v>
      </c>
      <c r="T4" s="7" t="str">
        <f t="shared" si="5"/>
        <v>television</v>
      </c>
    </row>
    <row r="5" spans="1:20" ht="60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17">
        <f t="shared" si="0"/>
        <v>41828.515127314815</v>
      </c>
      <c r="L5" s="17">
        <f t="shared" si="1"/>
        <v>41858.515127314815</v>
      </c>
      <c r="M5" s="2" t="b">
        <v>0</v>
      </c>
      <c r="N5" s="2">
        <v>150</v>
      </c>
      <c r="O5" s="2" t="b">
        <v>1</v>
      </c>
      <c r="P5" s="4">
        <f t="shared" si="2"/>
        <v>103.89999999999999</v>
      </c>
      <c r="Q5" s="5">
        <f t="shared" si="3"/>
        <v>69.266666666666666</v>
      </c>
      <c r="R5" s="2" t="s">
        <v>8265</v>
      </c>
      <c r="S5" s="7" t="str">
        <f t="shared" si="4"/>
        <v>film &amp; video</v>
      </c>
      <c r="T5" s="7" t="str">
        <f t="shared" si="5"/>
        <v>television</v>
      </c>
    </row>
    <row r="6" spans="1:20" ht="80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17">
        <f t="shared" si="0"/>
        <v>42327.834247685183</v>
      </c>
      <c r="L6" s="17">
        <f t="shared" si="1"/>
        <v>42357.834247685183</v>
      </c>
      <c r="M6" s="2" t="b">
        <v>0</v>
      </c>
      <c r="N6" s="2">
        <v>284</v>
      </c>
      <c r="O6" s="2" t="b">
        <v>1</v>
      </c>
      <c r="P6" s="4">
        <f t="shared" si="2"/>
        <v>122.99154545454545</v>
      </c>
      <c r="Q6" s="5">
        <f t="shared" si="3"/>
        <v>190.55028169014085</v>
      </c>
      <c r="R6" s="2" t="s">
        <v>8265</v>
      </c>
      <c r="S6" s="7" t="str">
        <f t="shared" si="4"/>
        <v>film &amp; video</v>
      </c>
      <c r="T6" s="7" t="str">
        <f t="shared" si="5"/>
        <v>television</v>
      </c>
    </row>
    <row r="7" spans="1:20" ht="80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17">
        <f t="shared" si="0"/>
        <v>42563.932951388888</v>
      </c>
      <c r="L7" s="17">
        <f t="shared" si="1"/>
        <v>42580.232638888891</v>
      </c>
      <c r="M7" s="2" t="b">
        <v>0</v>
      </c>
      <c r="N7" s="2">
        <v>47</v>
      </c>
      <c r="O7" s="2" t="b">
        <v>1</v>
      </c>
      <c r="P7" s="4">
        <f t="shared" si="2"/>
        <v>109.77744436109028</v>
      </c>
      <c r="Q7" s="5">
        <f t="shared" si="3"/>
        <v>93.40425531914893</v>
      </c>
      <c r="R7" s="2" t="s">
        <v>8265</v>
      </c>
      <c r="S7" s="7" t="str">
        <f t="shared" si="4"/>
        <v>film &amp; video</v>
      </c>
      <c r="T7" s="7" t="str">
        <f t="shared" si="5"/>
        <v>television</v>
      </c>
    </row>
    <row r="8" spans="1:20" ht="80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17">
        <f t="shared" si="0"/>
        <v>41794.072337962964</v>
      </c>
      <c r="L8" s="17">
        <f t="shared" si="1"/>
        <v>41804.072337962964</v>
      </c>
      <c r="M8" s="2" t="b">
        <v>0</v>
      </c>
      <c r="N8" s="2">
        <v>58</v>
      </c>
      <c r="O8" s="2" t="b">
        <v>1</v>
      </c>
      <c r="P8" s="4">
        <f t="shared" si="2"/>
        <v>106.4875</v>
      </c>
      <c r="Q8" s="5">
        <f t="shared" si="3"/>
        <v>146.87931034482759</v>
      </c>
      <c r="R8" s="2" t="s">
        <v>8265</v>
      </c>
      <c r="S8" s="7" t="str">
        <f t="shared" si="4"/>
        <v>film &amp; video</v>
      </c>
      <c r="T8" s="7" t="str">
        <f t="shared" si="5"/>
        <v>television</v>
      </c>
    </row>
    <row r="9" spans="1:20" ht="80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17">
        <f t="shared" si="0"/>
        <v>42516.047071759262</v>
      </c>
      <c r="L9" s="17">
        <f t="shared" si="1"/>
        <v>42556.047071759262</v>
      </c>
      <c r="M9" s="2" t="b">
        <v>0</v>
      </c>
      <c r="N9" s="2">
        <v>57</v>
      </c>
      <c r="O9" s="2" t="b">
        <v>1</v>
      </c>
      <c r="P9" s="4">
        <f t="shared" si="2"/>
        <v>101.22222222222221</v>
      </c>
      <c r="Q9" s="5">
        <f t="shared" si="3"/>
        <v>159.82456140350877</v>
      </c>
      <c r="R9" s="2" t="s">
        <v>8265</v>
      </c>
      <c r="S9" s="7" t="str">
        <f t="shared" si="4"/>
        <v>film &amp; video</v>
      </c>
      <c r="T9" s="7" t="str">
        <f t="shared" si="5"/>
        <v>television</v>
      </c>
    </row>
    <row r="10" spans="1:20" ht="40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17">
        <f t="shared" si="0"/>
        <v>42468.94458333333</v>
      </c>
      <c r="L10" s="17">
        <f t="shared" si="1"/>
        <v>42475.875</v>
      </c>
      <c r="M10" s="2" t="b">
        <v>0</v>
      </c>
      <c r="N10" s="2">
        <v>12</v>
      </c>
      <c r="O10" s="2" t="b">
        <v>1</v>
      </c>
      <c r="P10" s="4">
        <f t="shared" si="2"/>
        <v>100.04342857142856</v>
      </c>
      <c r="Q10" s="5">
        <f t="shared" si="3"/>
        <v>291.79333333333335</v>
      </c>
      <c r="R10" s="2" t="s">
        <v>8265</v>
      </c>
      <c r="S10" s="7" t="str">
        <f t="shared" si="4"/>
        <v>film &amp; video</v>
      </c>
      <c r="T10" s="7" t="str">
        <f t="shared" si="5"/>
        <v>television</v>
      </c>
    </row>
    <row r="11" spans="1:20" ht="80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17">
        <f t="shared" si="0"/>
        <v>42447.103518518517</v>
      </c>
      <c r="L11" s="17">
        <f t="shared" si="1"/>
        <v>42477.103518518517</v>
      </c>
      <c r="M11" s="2" t="b">
        <v>0</v>
      </c>
      <c r="N11" s="2">
        <v>20</v>
      </c>
      <c r="O11" s="2" t="b">
        <v>1</v>
      </c>
      <c r="P11" s="4">
        <f t="shared" si="2"/>
        <v>125.998</v>
      </c>
      <c r="Q11" s="5">
        <f t="shared" si="3"/>
        <v>31.499500000000001</v>
      </c>
      <c r="R11" s="2" t="s">
        <v>8265</v>
      </c>
      <c r="S11" s="7" t="str">
        <f t="shared" si="4"/>
        <v>film &amp; video</v>
      </c>
      <c r="T11" s="7" t="str">
        <f t="shared" si="5"/>
        <v>television</v>
      </c>
    </row>
    <row r="12" spans="1:20" ht="80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17">
        <f t="shared" si="0"/>
        <v>41780.068043981482</v>
      </c>
      <c r="L12" s="17">
        <f t="shared" si="1"/>
        <v>41815.068043981482</v>
      </c>
      <c r="M12" s="2" t="b">
        <v>0</v>
      </c>
      <c r="N12" s="2">
        <v>19</v>
      </c>
      <c r="O12" s="2" t="b">
        <v>1</v>
      </c>
      <c r="P12" s="4">
        <f t="shared" si="2"/>
        <v>100.49999999999999</v>
      </c>
      <c r="Q12" s="5">
        <f t="shared" si="3"/>
        <v>158.68421052631578</v>
      </c>
      <c r="R12" s="2" t="s">
        <v>8265</v>
      </c>
      <c r="S12" s="7" t="str">
        <f t="shared" si="4"/>
        <v>film &amp; video</v>
      </c>
      <c r="T12" s="7" t="str">
        <f t="shared" si="5"/>
        <v>television</v>
      </c>
    </row>
    <row r="13" spans="1:20" ht="80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17">
        <f t="shared" si="0"/>
        <v>42572.778495370367</v>
      </c>
      <c r="L13" s="17">
        <f t="shared" si="1"/>
        <v>42604.125</v>
      </c>
      <c r="M13" s="2" t="b">
        <v>0</v>
      </c>
      <c r="N13" s="2">
        <v>75</v>
      </c>
      <c r="O13" s="2" t="b">
        <v>1</v>
      </c>
      <c r="P13" s="4">
        <f t="shared" si="2"/>
        <v>120.5</v>
      </c>
      <c r="Q13" s="5">
        <f t="shared" si="3"/>
        <v>80.333333333333329</v>
      </c>
      <c r="R13" s="2" t="s">
        <v>8265</v>
      </c>
      <c r="S13" s="7" t="str">
        <f t="shared" si="4"/>
        <v>film &amp; video</v>
      </c>
      <c r="T13" s="7" t="str">
        <f t="shared" si="5"/>
        <v>television</v>
      </c>
    </row>
    <row r="14" spans="1:20" ht="80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17">
        <f t="shared" si="0"/>
        <v>41791.713252314818</v>
      </c>
      <c r="L14" s="17">
        <f t="shared" si="1"/>
        <v>41836.125</v>
      </c>
      <c r="M14" s="2" t="b">
        <v>0</v>
      </c>
      <c r="N14" s="2">
        <v>827</v>
      </c>
      <c r="O14" s="2" t="b">
        <v>1</v>
      </c>
      <c r="P14" s="4">
        <f t="shared" si="2"/>
        <v>165.29333333333335</v>
      </c>
      <c r="Q14" s="5">
        <f t="shared" si="3"/>
        <v>59.961305925030231</v>
      </c>
      <c r="R14" s="2" t="s">
        <v>8265</v>
      </c>
      <c r="S14" s="7" t="str">
        <f t="shared" si="4"/>
        <v>film &amp; video</v>
      </c>
      <c r="T14" s="7" t="str">
        <f t="shared" si="5"/>
        <v>television</v>
      </c>
    </row>
    <row r="15" spans="1:20" ht="60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17">
        <f t="shared" si="0"/>
        <v>42508.677187499998</v>
      </c>
      <c r="L15" s="17">
        <f t="shared" si="1"/>
        <v>42544.852083333331</v>
      </c>
      <c r="M15" s="2" t="b">
        <v>0</v>
      </c>
      <c r="N15" s="2">
        <v>51</v>
      </c>
      <c r="O15" s="2" t="b">
        <v>1</v>
      </c>
      <c r="P15" s="4">
        <f t="shared" si="2"/>
        <v>159.97142857142856</v>
      </c>
      <c r="Q15" s="5">
        <f t="shared" si="3"/>
        <v>109.78431372549019</v>
      </c>
      <c r="R15" s="2" t="s">
        <v>8265</v>
      </c>
      <c r="S15" s="7" t="str">
        <f t="shared" si="4"/>
        <v>film &amp; video</v>
      </c>
      <c r="T15" s="7" t="str">
        <f t="shared" si="5"/>
        <v>television</v>
      </c>
    </row>
    <row r="16" spans="1:20" ht="40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17">
        <f t="shared" si="0"/>
        <v>41808.02648148148</v>
      </c>
      <c r="L16" s="17">
        <f t="shared" si="1"/>
        <v>41833.582638888889</v>
      </c>
      <c r="M16" s="2" t="b">
        <v>0</v>
      </c>
      <c r="N16" s="2">
        <v>41</v>
      </c>
      <c r="O16" s="2" t="b">
        <v>1</v>
      </c>
      <c r="P16" s="4">
        <f t="shared" si="2"/>
        <v>100.93333333333334</v>
      </c>
      <c r="Q16" s="5">
        <f t="shared" si="3"/>
        <v>147.70731707317074</v>
      </c>
      <c r="R16" s="2" t="s">
        <v>8265</v>
      </c>
      <c r="S16" s="7" t="str">
        <f t="shared" si="4"/>
        <v>film &amp; video</v>
      </c>
      <c r="T16" s="7" t="str">
        <f t="shared" si="5"/>
        <v>television</v>
      </c>
    </row>
    <row r="17" spans="1:20" ht="80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17">
        <f t="shared" si="0"/>
        <v>42256.391875000001</v>
      </c>
      <c r="L17" s="17">
        <f t="shared" si="1"/>
        <v>42274.843055555553</v>
      </c>
      <c r="M17" s="2" t="b">
        <v>0</v>
      </c>
      <c r="N17" s="2">
        <v>98</v>
      </c>
      <c r="O17" s="2" t="b">
        <v>1</v>
      </c>
      <c r="P17" s="4">
        <f t="shared" si="2"/>
        <v>106.60000000000001</v>
      </c>
      <c r="Q17" s="5">
        <f t="shared" si="3"/>
        <v>21.755102040816325</v>
      </c>
      <c r="R17" s="2" t="s">
        <v>8265</v>
      </c>
      <c r="S17" s="7" t="str">
        <f t="shared" si="4"/>
        <v>film &amp; video</v>
      </c>
      <c r="T17" s="7" t="str">
        <f t="shared" si="5"/>
        <v>television</v>
      </c>
    </row>
    <row r="18" spans="1:20" ht="80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17">
        <f t="shared" si="0"/>
        <v>41760.796423611115</v>
      </c>
      <c r="L18" s="17">
        <f t="shared" si="1"/>
        <v>41806.229166666664</v>
      </c>
      <c r="M18" s="2" t="b">
        <v>0</v>
      </c>
      <c r="N18" s="2">
        <v>70</v>
      </c>
      <c r="O18" s="2" t="b">
        <v>1</v>
      </c>
      <c r="P18" s="4">
        <f t="shared" si="2"/>
        <v>100.24166666666667</v>
      </c>
      <c r="Q18" s="5">
        <f t="shared" si="3"/>
        <v>171.84285714285716</v>
      </c>
      <c r="R18" s="2" t="s">
        <v>8265</v>
      </c>
      <c r="S18" s="7" t="str">
        <f t="shared" si="4"/>
        <v>film &amp; video</v>
      </c>
      <c r="T18" s="7" t="str">
        <f t="shared" si="5"/>
        <v>television</v>
      </c>
    </row>
    <row r="19" spans="1:20" ht="80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17">
        <f t="shared" si="0"/>
        <v>41917.731736111113</v>
      </c>
      <c r="L19" s="17">
        <f t="shared" si="1"/>
        <v>41947.773402777777</v>
      </c>
      <c r="M19" s="2" t="b">
        <v>0</v>
      </c>
      <c r="N19" s="2">
        <v>36</v>
      </c>
      <c r="O19" s="2" t="b">
        <v>1</v>
      </c>
      <c r="P19" s="4">
        <f t="shared" si="2"/>
        <v>100.66666666666666</v>
      </c>
      <c r="Q19" s="5">
        <f t="shared" si="3"/>
        <v>41.944444444444443</v>
      </c>
      <c r="R19" s="2" t="s">
        <v>8265</v>
      </c>
      <c r="S19" s="7" t="str">
        <f t="shared" si="4"/>
        <v>film &amp; video</v>
      </c>
      <c r="T19" s="7" t="str">
        <f t="shared" si="5"/>
        <v>television</v>
      </c>
    </row>
    <row r="20" spans="1:20" ht="80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17">
        <f t="shared" si="0"/>
        <v>41869.542314814818</v>
      </c>
      <c r="L20" s="17">
        <f t="shared" si="1"/>
        <v>41899.542314814818</v>
      </c>
      <c r="M20" s="2" t="b">
        <v>0</v>
      </c>
      <c r="N20" s="2">
        <v>342</v>
      </c>
      <c r="O20" s="2" t="b">
        <v>1</v>
      </c>
      <c r="P20" s="4">
        <f t="shared" si="2"/>
        <v>106.32110000000002</v>
      </c>
      <c r="Q20" s="5">
        <f t="shared" si="3"/>
        <v>93.264122807017543</v>
      </c>
      <c r="R20" s="2" t="s">
        <v>8265</v>
      </c>
      <c r="S20" s="7" t="str">
        <f t="shared" si="4"/>
        <v>film &amp; video</v>
      </c>
      <c r="T20" s="7" t="str">
        <f t="shared" si="5"/>
        <v>television</v>
      </c>
    </row>
    <row r="21" spans="1:20" ht="80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17">
        <f t="shared" si="0"/>
        <v>42175.816365740742</v>
      </c>
      <c r="L21" s="17">
        <f t="shared" si="1"/>
        <v>42205.816365740742</v>
      </c>
      <c r="M21" s="2" t="b">
        <v>0</v>
      </c>
      <c r="N21" s="2">
        <v>22</v>
      </c>
      <c r="O21" s="2" t="b">
        <v>1</v>
      </c>
      <c r="P21" s="4">
        <f t="shared" si="2"/>
        <v>145.29411764705881</v>
      </c>
      <c r="Q21" s="5">
        <f t="shared" si="3"/>
        <v>56.136363636363633</v>
      </c>
      <c r="R21" s="2" t="s">
        <v>8265</v>
      </c>
      <c r="S21" s="7" t="str">
        <f t="shared" si="4"/>
        <v>film &amp; video</v>
      </c>
      <c r="T21" s="7" t="str">
        <f t="shared" si="5"/>
        <v>television</v>
      </c>
    </row>
    <row r="22" spans="1:20" ht="60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17">
        <f t="shared" si="0"/>
        <v>42200.758240740746</v>
      </c>
      <c r="L22" s="17">
        <f t="shared" si="1"/>
        <v>42260.758240740746</v>
      </c>
      <c r="M22" s="2" t="b">
        <v>0</v>
      </c>
      <c r="N22" s="2">
        <v>25</v>
      </c>
      <c r="O22" s="2" t="b">
        <v>1</v>
      </c>
      <c r="P22" s="4">
        <f t="shared" si="2"/>
        <v>100.2</v>
      </c>
      <c r="Q22" s="5">
        <f t="shared" si="3"/>
        <v>80.16</v>
      </c>
      <c r="R22" s="2" t="s">
        <v>8265</v>
      </c>
      <c r="S22" s="7" t="str">
        <f t="shared" si="4"/>
        <v>film &amp; video</v>
      </c>
      <c r="T22" s="7" t="str">
        <f t="shared" si="5"/>
        <v>television</v>
      </c>
    </row>
    <row r="23" spans="1:20" ht="80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17">
        <f t="shared" si="0"/>
        <v>41878.627187500002</v>
      </c>
      <c r="L23" s="17">
        <f t="shared" si="1"/>
        <v>41908.627187500002</v>
      </c>
      <c r="M23" s="2" t="b">
        <v>0</v>
      </c>
      <c r="N23" s="2">
        <v>101</v>
      </c>
      <c r="O23" s="2" t="b">
        <v>1</v>
      </c>
      <c r="P23" s="4">
        <f t="shared" si="2"/>
        <v>109.13513513513513</v>
      </c>
      <c r="Q23" s="5">
        <f t="shared" si="3"/>
        <v>199.9009900990099</v>
      </c>
      <c r="R23" s="2" t="s">
        <v>8265</v>
      </c>
      <c r="S23" s="7" t="str">
        <f t="shared" si="4"/>
        <v>film &amp; video</v>
      </c>
      <c r="T23" s="7" t="str">
        <f t="shared" si="5"/>
        <v>television</v>
      </c>
    </row>
    <row r="24" spans="1:20" ht="60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17">
        <f t="shared" si="0"/>
        <v>41989.91134259259</v>
      </c>
      <c r="L24" s="17">
        <f t="shared" si="1"/>
        <v>42005.332638888889</v>
      </c>
      <c r="M24" s="2" t="b">
        <v>0</v>
      </c>
      <c r="N24" s="2">
        <v>8</v>
      </c>
      <c r="O24" s="2" t="b">
        <v>1</v>
      </c>
      <c r="P24" s="4">
        <f t="shared" si="2"/>
        <v>117.14285714285715</v>
      </c>
      <c r="Q24" s="5">
        <f t="shared" si="3"/>
        <v>51.25</v>
      </c>
      <c r="R24" s="2" t="s">
        <v>8265</v>
      </c>
      <c r="S24" s="7" t="str">
        <f t="shared" si="4"/>
        <v>film &amp; video</v>
      </c>
      <c r="T24" s="7" t="str">
        <f t="shared" si="5"/>
        <v>television</v>
      </c>
    </row>
    <row r="25" spans="1:20" ht="80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17">
        <f t="shared" si="0"/>
        <v>42097.778946759259</v>
      </c>
      <c r="L25" s="17">
        <f t="shared" si="1"/>
        <v>42124.638888888891</v>
      </c>
      <c r="M25" s="2" t="b">
        <v>0</v>
      </c>
      <c r="N25" s="2">
        <v>23</v>
      </c>
      <c r="O25" s="2" t="b">
        <v>1</v>
      </c>
      <c r="P25" s="4">
        <f t="shared" si="2"/>
        <v>118.5</v>
      </c>
      <c r="Q25" s="5">
        <f t="shared" si="3"/>
        <v>103.04347826086956</v>
      </c>
      <c r="R25" s="2" t="s">
        <v>8265</v>
      </c>
      <c r="S25" s="7" t="str">
        <f t="shared" si="4"/>
        <v>film &amp; video</v>
      </c>
      <c r="T25" s="7" t="str">
        <f t="shared" si="5"/>
        <v>television</v>
      </c>
    </row>
    <row r="26" spans="1:20" ht="60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17">
        <f t="shared" si="0"/>
        <v>42229.820173611108</v>
      </c>
      <c r="L26" s="17">
        <f t="shared" si="1"/>
        <v>42262.818750000006</v>
      </c>
      <c r="M26" s="2" t="b">
        <v>0</v>
      </c>
      <c r="N26" s="2">
        <v>574</v>
      </c>
      <c r="O26" s="2" t="b">
        <v>1</v>
      </c>
      <c r="P26" s="4">
        <f t="shared" si="2"/>
        <v>108.80768571428572</v>
      </c>
      <c r="Q26" s="5">
        <f t="shared" si="3"/>
        <v>66.346149825783982</v>
      </c>
      <c r="R26" s="2" t="s">
        <v>8265</v>
      </c>
      <c r="S26" s="7" t="str">
        <f t="shared" si="4"/>
        <v>film &amp; video</v>
      </c>
      <c r="T26" s="7" t="str">
        <f t="shared" si="5"/>
        <v>television</v>
      </c>
    </row>
    <row r="27" spans="1:20" ht="80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17">
        <f t="shared" si="0"/>
        <v>42318.025011574078</v>
      </c>
      <c r="L27" s="17">
        <f t="shared" si="1"/>
        <v>42378.025011574078</v>
      </c>
      <c r="M27" s="2" t="b">
        <v>0</v>
      </c>
      <c r="N27" s="2">
        <v>14</v>
      </c>
      <c r="O27" s="2" t="b">
        <v>1</v>
      </c>
      <c r="P27" s="4">
        <f t="shared" si="2"/>
        <v>133.33333333333331</v>
      </c>
      <c r="Q27" s="5">
        <f t="shared" si="3"/>
        <v>57.142857142857146</v>
      </c>
      <c r="R27" s="2" t="s">
        <v>8265</v>
      </c>
      <c r="S27" s="7" t="str">
        <f t="shared" si="4"/>
        <v>film &amp; video</v>
      </c>
      <c r="T27" s="7" t="str">
        <f t="shared" si="5"/>
        <v>television</v>
      </c>
    </row>
    <row r="28" spans="1:20" ht="60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17">
        <f t="shared" si="0"/>
        <v>41828.515555555554</v>
      </c>
      <c r="L28" s="17">
        <f t="shared" si="1"/>
        <v>41868.515555555554</v>
      </c>
      <c r="M28" s="2" t="b">
        <v>0</v>
      </c>
      <c r="N28" s="2">
        <v>19</v>
      </c>
      <c r="O28" s="2" t="b">
        <v>1</v>
      </c>
      <c r="P28" s="4">
        <f t="shared" si="2"/>
        <v>155.20000000000002</v>
      </c>
      <c r="Q28" s="5">
        <f t="shared" si="3"/>
        <v>102.10526315789474</v>
      </c>
      <c r="R28" s="2" t="s">
        <v>8265</v>
      </c>
      <c r="S28" s="7" t="str">
        <f t="shared" si="4"/>
        <v>film &amp; video</v>
      </c>
      <c r="T28" s="7" t="str">
        <f t="shared" si="5"/>
        <v>television</v>
      </c>
    </row>
    <row r="29" spans="1:20" ht="80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17">
        <f t="shared" si="0"/>
        <v>41929.164733796293</v>
      </c>
      <c r="L29" s="17">
        <f t="shared" si="1"/>
        <v>41959.206400462965</v>
      </c>
      <c r="M29" s="2" t="b">
        <v>0</v>
      </c>
      <c r="N29" s="2">
        <v>150</v>
      </c>
      <c r="O29" s="2" t="b">
        <v>1</v>
      </c>
      <c r="P29" s="4">
        <f t="shared" si="2"/>
        <v>111.72500000000001</v>
      </c>
      <c r="Q29" s="5">
        <f t="shared" si="3"/>
        <v>148.96666666666667</v>
      </c>
      <c r="R29" s="2" t="s">
        <v>8265</v>
      </c>
      <c r="S29" s="7" t="str">
        <f t="shared" si="4"/>
        <v>film &amp; video</v>
      </c>
      <c r="T29" s="7" t="str">
        <f t="shared" si="5"/>
        <v>television</v>
      </c>
    </row>
    <row r="30" spans="1:20" ht="40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17">
        <f t="shared" si="0"/>
        <v>42324.96393518518</v>
      </c>
      <c r="L30" s="17">
        <f t="shared" si="1"/>
        <v>42354.96393518518</v>
      </c>
      <c r="M30" s="2" t="b">
        <v>0</v>
      </c>
      <c r="N30" s="2">
        <v>71</v>
      </c>
      <c r="O30" s="2" t="b">
        <v>1</v>
      </c>
      <c r="P30" s="4">
        <f t="shared" si="2"/>
        <v>100.35000000000001</v>
      </c>
      <c r="Q30" s="5">
        <f t="shared" si="3"/>
        <v>169.6056338028169</v>
      </c>
      <c r="R30" s="2" t="s">
        <v>8265</v>
      </c>
      <c r="S30" s="7" t="str">
        <f t="shared" si="4"/>
        <v>film &amp; video</v>
      </c>
      <c r="T30" s="7" t="str">
        <f t="shared" si="5"/>
        <v>television</v>
      </c>
    </row>
    <row r="31" spans="1:20" ht="80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17">
        <f t="shared" si="0"/>
        <v>41812.67324074074</v>
      </c>
      <c r="L31" s="17">
        <f t="shared" si="1"/>
        <v>41842.67324074074</v>
      </c>
      <c r="M31" s="2" t="b">
        <v>0</v>
      </c>
      <c r="N31" s="2">
        <v>117</v>
      </c>
      <c r="O31" s="2" t="b">
        <v>1</v>
      </c>
      <c r="P31" s="4">
        <f t="shared" si="2"/>
        <v>123.33333333333334</v>
      </c>
      <c r="Q31" s="5">
        <f t="shared" si="3"/>
        <v>31.623931623931625</v>
      </c>
      <c r="R31" s="2" t="s">
        <v>8265</v>
      </c>
      <c r="S31" s="7" t="str">
        <f t="shared" si="4"/>
        <v>film &amp; video</v>
      </c>
      <c r="T31" s="7" t="str">
        <f t="shared" si="5"/>
        <v>television</v>
      </c>
    </row>
    <row r="32" spans="1:20" ht="80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17">
        <f t="shared" si="0"/>
        <v>41842.292997685188</v>
      </c>
      <c r="L32" s="17">
        <f t="shared" si="1"/>
        <v>41872.292997685188</v>
      </c>
      <c r="M32" s="2" t="b">
        <v>0</v>
      </c>
      <c r="N32" s="2">
        <v>53</v>
      </c>
      <c r="O32" s="2" t="b">
        <v>1</v>
      </c>
      <c r="P32" s="4">
        <f t="shared" si="2"/>
        <v>101.29975</v>
      </c>
      <c r="Q32" s="5">
        <f t="shared" si="3"/>
        <v>76.45264150943396</v>
      </c>
      <c r="R32" s="2" t="s">
        <v>8265</v>
      </c>
      <c r="S32" s="7" t="str">
        <f t="shared" si="4"/>
        <v>film &amp; video</v>
      </c>
      <c r="T32" s="7" t="str">
        <f t="shared" si="5"/>
        <v>television</v>
      </c>
    </row>
    <row r="33" spans="1:20" ht="80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17">
        <f t="shared" si="0"/>
        <v>42376.79206018518</v>
      </c>
      <c r="L33" s="17">
        <f t="shared" si="1"/>
        <v>42394.79206018518</v>
      </c>
      <c r="M33" s="2" t="b">
        <v>0</v>
      </c>
      <c r="N33" s="2">
        <v>1</v>
      </c>
      <c r="O33" s="2" t="b">
        <v>1</v>
      </c>
      <c r="P33" s="4">
        <f t="shared" si="2"/>
        <v>100</v>
      </c>
      <c r="Q33" s="5">
        <f t="shared" si="3"/>
        <v>13</v>
      </c>
      <c r="R33" s="2" t="s">
        <v>8265</v>
      </c>
      <c r="S33" s="7" t="str">
        <f t="shared" si="4"/>
        <v>film &amp; video</v>
      </c>
      <c r="T33" s="7" t="str">
        <f t="shared" si="5"/>
        <v>television</v>
      </c>
    </row>
    <row r="34" spans="1:20" ht="80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17">
        <f t="shared" si="0"/>
        <v>42461.627511574072</v>
      </c>
      <c r="L34" s="17">
        <f t="shared" si="1"/>
        <v>42503.165972222225</v>
      </c>
      <c r="M34" s="2" t="b">
        <v>0</v>
      </c>
      <c r="N34" s="2">
        <v>89</v>
      </c>
      <c r="O34" s="2" t="b">
        <v>1</v>
      </c>
      <c r="P34" s="4">
        <f t="shared" si="2"/>
        <v>100.24604569420035</v>
      </c>
      <c r="Q34" s="5">
        <f t="shared" si="3"/>
        <v>320.44943820224717</v>
      </c>
      <c r="R34" s="2" t="s">
        <v>8265</v>
      </c>
      <c r="S34" s="7" t="str">
        <f t="shared" si="4"/>
        <v>film &amp; video</v>
      </c>
      <c r="T34" s="7" t="str">
        <f t="shared" si="5"/>
        <v>television</v>
      </c>
    </row>
    <row r="35" spans="1:20" ht="80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17">
        <f t="shared" si="0"/>
        <v>42286.660891203705</v>
      </c>
      <c r="L35" s="17">
        <f t="shared" si="1"/>
        <v>42316.702557870376</v>
      </c>
      <c r="M35" s="2" t="b">
        <v>0</v>
      </c>
      <c r="N35" s="2">
        <v>64</v>
      </c>
      <c r="O35" s="2" t="b">
        <v>1</v>
      </c>
      <c r="P35" s="4">
        <f t="shared" si="2"/>
        <v>102.0952380952381</v>
      </c>
      <c r="Q35" s="5">
        <f t="shared" si="3"/>
        <v>83.75</v>
      </c>
      <c r="R35" s="2" t="s">
        <v>8265</v>
      </c>
      <c r="S35" s="7" t="str">
        <f t="shared" si="4"/>
        <v>film &amp; video</v>
      </c>
      <c r="T35" s="7" t="str">
        <f t="shared" si="5"/>
        <v>television</v>
      </c>
    </row>
    <row r="36" spans="1:20" ht="80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17">
        <f t="shared" si="0"/>
        <v>41841.321770833332</v>
      </c>
      <c r="L36" s="17">
        <f t="shared" si="1"/>
        <v>41856.321770833332</v>
      </c>
      <c r="M36" s="2" t="b">
        <v>0</v>
      </c>
      <c r="N36" s="2">
        <v>68</v>
      </c>
      <c r="O36" s="2" t="b">
        <v>1</v>
      </c>
      <c r="P36" s="4">
        <f t="shared" si="2"/>
        <v>130.46153846153845</v>
      </c>
      <c r="Q36" s="5">
        <f t="shared" si="3"/>
        <v>49.882352941176471</v>
      </c>
      <c r="R36" s="2" t="s">
        <v>8265</v>
      </c>
      <c r="S36" s="7" t="str">
        <f t="shared" si="4"/>
        <v>film &amp; video</v>
      </c>
      <c r="T36" s="7" t="str">
        <f t="shared" si="5"/>
        <v>television</v>
      </c>
    </row>
    <row r="37" spans="1:20" ht="60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17">
        <f t="shared" si="0"/>
        <v>42098.291828703703</v>
      </c>
      <c r="L37" s="17">
        <f t="shared" si="1"/>
        <v>42122</v>
      </c>
      <c r="M37" s="2" t="b">
        <v>0</v>
      </c>
      <c r="N37" s="2">
        <v>28</v>
      </c>
      <c r="O37" s="2" t="b">
        <v>1</v>
      </c>
      <c r="P37" s="4">
        <f t="shared" si="2"/>
        <v>166.5</v>
      </c>
      <c r="Q37" s="5">
        <f t="shared" si="3"/>
        <v>59.464285714285715</v>
      </c>
      <c r="R37" s="2" t="s">
        <v>8265</v>
      </c>
      <c r="S37" s="7" t="str">
        <f t="shared" si="4"/>
        <v>film &amp; video</v>
      </c>
      <c r="T37" s="7" t="str">
        <f t="shared" si="5"/>
        <v>television</v>
      </c>
    </row>
    <row r="38" spans="1:20" ht="40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17">
        <f t="shared" si="0"/>
        <v>42068.307002314818</v>
      </c>
      <c r="L38" s="17">
        <f t="shared" si="1"/>
        <v>42098.265335648146</v>
      </c>
      <c r="M38" s="2" t="b">
        <v>0</v>
      </c>
      <c r="N38" s="2">
        <v>44</v>
      </c>
      <c r="O38" s="2" t="b">
        <v>1</v>
      </c>
      <c r="P38" s="4">
        <f t="shared" si="2"/>
        <v>142.15</v>
      </c>
      <c r="Q38" s="5">
        <f t="shared" si="3"/>
        <v>193.84090909090909</v>
      </c>
      <c r="R38" s="2" t="s">
        <v>8265</v>
      </c>
      <c r="S38" s="7" t="str">
        <f t="shared" si="4"/>
        <v>film &amp; video</v>
      </c>
      <c r="T38" s="7" t="str">
        <f t="shared" si="5"/>
        <v>television</v>
      </c>
    </row>
    <row r="39" spans="1:20" ht="80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17">
        <f t="shared" si="0"/>
        <v>42032.693043981482</v>
      </c>
      <c r="L39" s="17">
        <f t="shared" si="1"/>
        <v>42062.693043981482</v>
      </c>
      <c r="M39" s="2" t="b">
        <v>0</v>
      </c>
      <c r="N39" s="2">
        <v>253</v>
      </c>
      <c r="O39" s="2" t="b">
        <v>1</v>
      </c>
      <c r="P39" s="4">
        <f t="shared" si="2"/>
        <v>183.44090909090909</v>
      </c>
      <c r="Q39" s="5">
        <f t="shared" si="3"/>
        <v>159.51383399209487</v>
      </c>
      <c r="R39" s="2" t="s">
        <v>8265</v>
      </c>
      <c r="S39" s="7" t="str">
        <f t="shared" si="4"/>
        <v>film &amp; video</v>
      </c>
      <c r="T39" s="7" t="str">
        <f t="shared" si="5"/>
        <v>television</v>
      </c>
    </row>
    <row r="40" spans="1:20" ht="80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17">
        <f t="shared" si="0"/>
        <v>41375.057222222218</v>
      </c>
      <c r="L40" s="17">
        <f t="shared" si="1"/>
        <v>41405.057222222218</v>
      </c>
      <c r="M40" s="2" t="b">
        <v>0</v>
      </c>
      <c r="N40" s="2">
        <v>66</v>
      </c>
      <c r="O40" s="2" t="b">
        <v>1</v>
      </c>
      <c r="P40" s="4">
        <f t="shared" si="2"/>
        <v>110.04</v>
      </c>
      <c r="Q40" s="5">
        <f t="shared" si="3"/>
        <v>41.68181818181818</v>
      </c>
      <c r="R40" s="2" t="s">
        <v>8265</v>
      </c>
      <c r="S40" s="7" t="str">
        <f t="shared" si="4"/>
        <v>film &amp; video</v>
      </c>
      <c r="T40" s="7" t="str">
        <f t="shared" si="5"/>
        <v>television</v>
      </c>
    </row>
    <row r="41" spans="1:20" ht="80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17">
        <f t="shared" si="0"/>
        <v>41754.047083333331</v>
      </c>
      <c r="L41" s="17">
        <f t="shared" si="1"/>
        <v>41784.957638888889</v>
      </c>
      <c r="M41" s="2" t="b">
        <v>0</v>
      </c>
      <c r="N41" s="2">
        <v>217</v>
      </c>
      <c r="O41" s="2" t="b">
        <v>1</v>
      </c>
      <c r="P41" s="4">
        <f t="shared" si="2"/>
        <v>130.98000000000002</v>
      </c>
      <c r="Q41" s="5">
        <f t="shared" si="3"/>
        <v>150.89861751152074</v>
      </c>
      <c r="R41" s="2" t="s">
        <v>8265</v>
      </c>
      <c r="S41" s="7" t="str">
        <f t="shared" si="4"/>
        <v>film &amp; video</v>
      </c>
      <c r="T41" s="7" t="str">
        <f t="shared" si="5"/>
        <v>television</v>
      </c>
    </row>
    <row r="42" spans="1:20" ht="80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17">
        <f t="shared" si="0"/>
        <v>41789.21398148148</v>
      </c>
      <c r="L42" s="17">
        <f t="shared" si="1"/>
        <v>41809.166666666664</v>
      </c>
      <c r="M42" s="2" t="b">
        <v>0</v>
      </c>
      <c r="N42" s="2">
        <v>16</v>
      </c>
      <c r="O42" s="2" t="b">
        <v>1</v>
      </c>
      <c r="P42" s="4">
        <f t="shared" si="2"/>
        <v>101.35000000000001</v>
      </c>
      <c r="Q42" s="5">
        <f t="shared" si="3"/>
        <v>126.6875</v>
      </c>
      <c r="R42" s="2" t="s">
        <v>8265</v>
      </c>
      <c r="S42" s="7" t="str">
        <f t="shared" si="4"/>
        <v>film &amp; video</v>
      </c>
      <c r="T42" s="7" t="str">
        <f t="shared" si="5"/>
        <v>television</v>
      </c>
    </row>
    <row r="43" spans="1:20" ht="80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17">
        <f t="shared" si="0"/>
        <v>41887.568912037037</v>
      </c>
      <c r="L43" s="17">
        <f t="shared" si="1"/>
        <v>41917.568912037037</v>
      </c>
      <c r="M43" s="2" t="b">
        <v>0</v>
      </c>
      <c r="N43" s="2">
        <v>19</v>
      </c>
      <c r="O43" s="2" t="b">
        <v>1</v>
      </c>
      <c r="P43" s="4">
        <f t="shared" si="2"/>
        <v>100</v>
      </c>
      <c r="Q43" s="5">
        <f t="shared" si="3"/>
        <v>105.26315789473684</v>
      </c>
      <c r="R43" s="2" t="s">
        <v>8265</v>
      </c>
      <c r="S43" s="7" t="str">
        <f t="shared" si="4"/>
        <v>film &amp; video</v>
      </c>
      <c r="T43" s="7" t="str">
        <f t="shared" si="5"/>
        <v>television</v>
      </c>
    </row>
    <row r="44" spans="1:20" ht="80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17">
        <f t="shared" si="0"/>
        <v>41971.639189814814</v>
      </c>
      <c r="L44" s="17">
        <f t="shared" si="1"/>
        <v>42001.639189814814</v>
      </c>
      <c r="M44" s="2" t="b">
        <v>0</v>
      </c>
      <c r="N44" s="2">
        <v>169</v>
      </c>
      <c r="O44" s="2" t="b">
        <v>1</v>
      </c>
      <c r="P44" s="4">
        <f t="shared" si="2"/>
        <v>141.85714285714286</v>
      </c>
      <c r="Q44" s="5">
        <f t="shared" si="3"/>
        <v>117.51479289940828</v>
      </c>
      <c r="R44" s="2" t="s">
        <v>8265</v>
      </c>
      <c r="S44" s="7" t="str">
        <f t="shared" si="4"/>
        <v>film &amp; video</v>
      </c>
      <c r="T44" s="7" t="str">
        <f t="shared" si="5"/>
        <v>television</v>
      </c>
    </row>
    <row r="45" spans="1:20" ht="80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17">
        <f t="shared" si="0"/>
        <v>41802.790347222224</v>
      </c>
      <c r="L45" s="17">
        <f t="shared" si="1"/>
        <v>41833</v>
      </c>
      <c r="M45" s="2" t="b">
        <v>0</v>
      </c>
      <c r="N45" s="2">
        <v>263</v>
      </c>
      <c r="O45" s="2" t="b">
        <v>1</v>
      </c>
      <c r="P45" s="4">
        <f t="shared" si="2"/>
        <v>308.65999999999997</v>
      </c>
      <c r="Q45" s="5">
        <f t="shared" si="3"/>
        <v>117.36121673003802</v>
      </c>
      <c r="R45" s="2" t="s">
        <v>8265</v>
      </c>
      <c r="S45" s="7" t="str">
        <f t="shared" si="4"/>
        <v>film &amp; video</v>
      </c>
      <c r="T45" s="7" t="str">
        <f t="shared" si="5"/>
        <v>television</v>
      </c>
    </row>
    <row r="46" spans="1:20" ht="80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17">
        <f t="shared" si="0"/>
        <v>41874.098807870374</v>
      </c>
      <c r="L46" s="17">
        <f t="shared" si="1"/>
        <v>41919.098807870374</v>
      </c>
      <c r="M46" s="2" t="b">
        <v>0</v>
      </c>
      <c r="N46" s="2">
        <v>15</v>
      </c>
      <c r="O46" s="2" t="b">
        <v>1</v>
      </c>
      <c r="P46" s="4">
        <f t="shared" si="2"/>
        <v>100</v>
      </c>
      <c r="Q46" s="5">
        <f t="shared" si="3"/>
        <v>133.33333333333334</v>
      </c>
      <c r="R46" s="2" t="s">
        <v>8265</v>
      </c>
      <c r="S46" s="7" t="str">
        <f t="shared" si="4"/>
        <v>film &amp; video</v>
      </c>
      <c r="T46" s="7" t="str">
        <f t="shared" si="5"/>
        <v>television</v>
      </c>
    </row>
    <row r="47" spans="1:20" ht="80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17">
        <f t="shared" si="0"/>
        <v>42457.623923611114</v>
      </c>
      <c r="L47" s="17">
        <f t="shared" si="1"/>
        <v>42487.623923611114</v>
      </c>
      <c r="M47" s="2" t="b">
        <v>0</v>
      </c>
      <c r="N47" s="2">
        <v>61</v>
      </c>
      <c r="O47" s="2" t="b">
        <v>1</v>
      </c>
      <c r="P47" s="4">
        <f t="shared" si="2"/>
        <v>120</v>
      </c>
      <c r="Q47" s="5">
        <f t="shared" si="3"/>
        <v>98.360655737704917</v>
      </c>
      <c r="R47" s="2" t="s">
        <v>8265</v>
      </c>
      <c r="S47" s="7" t="str">
        <f t="shared" si="4"/>
        <v>film &amp; video</v>
      </c>
      <c r="T47" s="7" t="str">
        <f t="shared" si="5"/>
        <v>television</v>
      </c>
    </row>
    <row r="48" spans="1:20" ht="80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17">
        <f t="shared" si="0"/>
        <v>42323.964976851858</v>
      </c>
      <c r="L48" s="17">
        <f t="shared" si="1"/>
        <v>42353.964976851858</v>
      </c>
      <c r="M48" s="2" t="b">
        <v>0</v>
      </c>
      <c r="N48" s="2">
        <v>45</v>
      </c>
      <c r="O48" s="2" t="b">
        <v>1</v>
      </c>
      <c r="P48" s="4">
        <f t="shared" si="2"/>
        <v>104.16666666666667</v>
      </c>
      <c r="Q48" s="5">
        <f t="shared" si="3"/>
        <v>194.44444444444446</v>
      </c>
      <c r="R48" s="2" t="s">
        <v>8265</v>
      </c>
      <c r="S48" s="7" t="str">
        <f t="shared" si="4"/>
        <v>film &amp; video</v>
      </c>
      <c r="T48" s="7" t="str">
        <f t="shared" si="5"/>
        <v>television</v>
      </c>
    </row>
    <row r="49" spans="1:20" ht="80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17">
        <f t="shared" si="0"/>
        <v>41932.819525462961</v>
      </c>
      <c r="L49" s="17">
        <f t="shared" si="1"/>
        <v>41992.861192129625</v>
      </c>
      <c r="M49" s="2" t="b">
        <v>0</v>
      </c>
      <c r="N49" s="2">
        <v>70</v>
      </c>
      <c r="O49" s="2" t="b">
        <v>1</v>
      </c>
      <c r="P49" s="4">
        <f t="shared" si="2"/>
        <v>107.61100000000002</v>
      </c>
      <c r="Q49" s="5">
        <f t="shared" si="3"/>
        <v>76.865000000000009</v>
      </c>
      <c r="R49" s="2" t="s">
        <v>8265</v>
      </c>
      <c r="S49" s="7" t="str">
        <f t="shared" si="4"/>
        <v>film &amp; video</v>
      </c>
      <c r="T49" s="7" t="str">
        <f t="shared" si="5"/>
        <v>television</v>
      </c>
    </row>
    <row r="50" spans="1:20" ht="80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17">
        <f t="shared" si="0"/>
        <v>42033.516898148147</v>
      </c>
      <c r="L50" s="17">
        <f t="shared" si="1"/>
        <v>42064.5</v>
      </c>
      <c r="M50" s="2" t="b">
        <v>0</v>
      </c>
      <c r="N50" s="2">
        <v>38</v>
      </c>
      <c r="O50" s="2" t="b">
        <v>1</v>
      </c>
      <c r="P50" s="4">
        <f t="shared" si="2"/>
        <v>107.94999999999999</v>
      </c>
      <c r="Q50" s="5">
        <f t="shared" si="3"/>
        <v>56.815789473684212</v>
      </c>
      <c r="R50" s="2" t="s">
        <v>8265</v>
      </c>
      <c r="S50" s="7" t="str">
        <f t="shared" si="4"/>
        <v>film &amp; video</v>
      </c>
      <c r="T50" s="7" t="str">
        <f t="shared" si="5"/>
        <v>television</v>
      </c>
    </row>
    <row r="51" spans="1:20" ht="40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17">
        <f t="shared" si="0"/>
        <v>42271.176446759258</v>
      </c>
      <c r="L51" s="17">
        <f t="shared" si="1"/>
        <v>42301.176446759258</v>
      </c>
      <c r="M51" s="2" t="b">
        <v>0</v>
      </c>
      <c r="N51" s="2">
        <v>87</v>
      </c>
      <c r="O51" s="2" t="b">
        <v>1</v>
      </c>
      <c r="P51" s="4">
        <f t="shared" si="2"/>
        <v>100</v>
      </c>
      <c r="Q51" s="5">
        <f t="shared" si="3"/>
        <v>137.93103448275863</v>
      </c>
      <c r="R51" s="2" t="s">
        <v>8265</v>
      </c>
      <c r="S51" s="7" t="str">
        <f t="shared" si="4"/>
        <v>film &amp; video</v>
      </c>
      <c r="T51" s="7" t="str">
        <f t="shared" si="5"/>
        <v>television</v>
      </c>
    </row>
    <row r="52" spans="1:20" ht="80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17">
        <f t="shared" si="0"/>
        <v>41995.752986111111</v>
      </c>
      <c r="L52" s="17">
        <f t="shared" si="1"/>
        <v>42034.708333333328</v>
      </c>
      <c r="M52" s="2" t="b">
        <v>0</v>
      </c>
      <c r="N52" s="2">
        <v>22</v>
      </c>
      <c r="O52" s="2" t="b">
        <v>1</v>
      </c>
      <c r="P52" s="4">
        <f t="shared" si="2"/>
        <v>100</v>
      </c>
      <c r="Q52" s="5">
        <f t="shared" si="3"/>
        <v>27.272727272727273</v>
      </c>
      <c r="R52" s="2" t="s">
        <v>8265</v>
      </c>
      <c r="S52" s="7" t="str">
        <f t="shared" si="4"/>
        <v>film &amp; video</v>
      </c>
      <c r="T52" s="7" t="str">
        <f t="shared" si="5"/>
        <v>television</v>
      </c>
    </row>
    <row r="53" spans="1:20" ht="80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17">
        <f t="shared" si="0"/>
        <v>42196.928668981483</v>
      </c>
      <c r="L53" s="17">
        <f t="shared" si="1"/>
        <v>42226.928668981483</v>
      </c>
      <c r="M53" s="2" t="b">
        <v>0</v>
      </c>
      <c r="N53" s="2">
        <v>119</v>
      </c>
      <c r="O53" s="2" t="b">
        <v>1</v>
      </c>
      <c r="P53" s="4">
        <f t="shared" si="2"/>
        <v>128.0181818181818</v>
      </c>
      <c r="Q53" s="5">
        <f t="shared" si="3"/>
        <v>118.33613445378151</v>
      </c>
      <c r="R53" s="2" t="s">
        <v>8265</v>
      </c>
      <c r="S53" s="7" t="str">
        <f t="shared" si="4"/>
        <v>film &amp; video</v>
      </c>
      <c r="T53" s="7" t="str">
        <f t="shared" si="5"/>
        <v>television</v>
      </c>
    </row>
    <row r="54" spans="1:20" ht="80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17">
        <f t="shared" si="0"/>
        <v>41807.701921296299</v>
      </c>
      <c r="L54" s="17">
        <f t="shared" si="1"/>
        <v>41837.701921296299</v>
      </c>
      <c r="M54" s="2" t="b">
        <v>0</v>
      </c>
      <c r="N54" s="2">
        <v>52</v>
      </c>
      <c r="O54" s="2" t="b">
        <v>1</v>
      </c>
      <c r="P54" s="4">
        <f t="shared" si="2"/>
        <v>116.21</v>
      </c>
      <c r="Q54" s="5">
        <f t="shared" si="3"/>
        <v>223.48076923076923</v>
      </c>
      <c r="R54" s="2" t="s">
        <v>8265</v>
      </c>
      <c r="S54" s="7" t="str">
        <f t="shared" si="4"/>
        <v>film &amp; video</v>
      </c>
      <c r="T54" s="7" t="str">
        <f t="shared" si="5"/>
        <v>television</v>
      </c>
    </row>
    <row r="55" spans="1:20" ht="40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17">
        <f t="shared" si="0"/>
        <v>41719.549131944441</v>
      </c>
      <c r="L55" s="17">
        <f t="shared" si="1"/>
        <v>41733.916666666664</v>
      </c>
      <c r="M55" s="2" t="b">
        <v>0</v>
      </c>
      <c r="N55" s="2">
        <v>117</v>
      </c>
      <c r="O55" s="2" t="b">
        <v>1</v>
      </c>
      <c r="P55" s="4">
        <f t="shared" si="2"/>
        <v>109.63333333333334</v>
      </c>
      <c r="Q55" s="5">
        <f t="shared" si="3"/>
        <v>28.111111111111111</v>
      </c>
      <c r="R55" s="2" t="s">
        <v>8265</v>
      </c>
      <c r="S55" s="7" t="str">
        <f t="shared" si="4"/>
        <v>film &amp; video</v>
      </c>
      <c r="T55" s="7" t="str">
        <f t="shared" si="5"/>
        <v>television</v>
      </c>
    </row>
    <row r="56" spans="1:20" ht="80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17">
        <f t="shared" si="0"/>
        <v>42333.713206018518</v>
      </c>
      <c r="L56" s="17">
        <f t="shared" si="1"/>
        <v>42363.713206018518</v>
      </c>
      <c r="M56" s="2" t="b">
        <v>0</v>
      </c>
      <c r="N56" s="2">
        <v>52</v>
      </c>
      <c r="O56" s="2" t="b">
        <v>1</v>
      </c>
      <c r="P56" s="4">
        <f t="shared" si="2"/>
        <v>101</v>
      </c>
      <c r="Q56" s="5">
        <f t="shared" si="3"/>
        <v>194.23076923076923</v>
      </c>
      <c r="R56" s="2" t="s">
        <v>8265</v>
      </c>
      <c r="S56" s="7" t="str">
        <f t="shared" si="4"/>
        <v>film &amp; video</v>
      </c>
      <c r="T56" s="7" t="str">
        <f t="shared" si="5"/>
        <v>television</v>
      </c>
    </row>
    <row r="57" spans="1:20" ht="80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17">
        <f t="shared" si="0"/>
        <v>42496.968935185185</v>
      </c>
      <c r="L57" s="17">
        <f t="shared" si="1"/>
        <v>42517.968935185185</v>
      </c>
      <c r="M57" s="2" t="b">
        <v>0</v>
      </c>
      <c r="N57" s="2">
        <v>86</v>
      </c>
      <c r="O57" s="2" t="b">
        <v>1</v>
      </c>
      <c r="P57" s="4">
        <f t="shared" si="2"/>
        <v>128.95348837209301</v>
      </c>
      <c r="Q57" s="5">
        <f t="shared" si="3"/>
        <v>128.95348837209303</v>
      </c>
      <c r="R57" s="2" t="s">
        <v>8265</v>
      </c>
      <c r="S57" s="7" t="str">
        <f t="shared" si="4"/>
        <v>film &amp; video</v>
      </c>
      <c r="T57" s="7" t="str">
        <f t="shared" si="5"/>
        <v>television</v>
      </c>
    </row>
    <row r="58" spans="1:20" ht="60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17">
        <f t="shared" si="0"/>
        <v>42149.548888888887</v>
      </c>
      <c r="L58" s="17">
        <f t="shared" si="1"/>
        <v>42163.666666666672</v>
      </c>
      <c r="M58" s="2" t="b">
        <v>0</v>
      </c>
      <c r="N58" s="2">
        <v>174</v>
      </c>
      <c r="O58" s="2" t="b">
        <v>1</v>
      </c>
      <c r="P58" s="4">
        <f t="shared" si="2"/>
        <v>107.26249999999999</v>
      </c>
      <c r="Q58" s="5">
        <f t="shared" si="3"/>
        <v>49.316091954022987</v>
      </c>
      <c r="R58" s="2" t="s">
        <v>8265</v>
      </c>
      <c r="S58" s="7" t="str">
        <f t="shared" si="4"/>
        <v>film &amp; video</v>
      </c>
      <c r="T58" s="7" t="str">
        <f t="shared" si="5"/>
        <v>television</v>
      </c>
    </row>
    <row r="59" spans="1:20" ht="80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17">
        <f t="shared" si="0"/>
        <v>42089.83289351852</v>
      </c>
      <c r="L59" s="17">
        <f t="shared" si="1"/>
        <v>42119.83289351852</v>
      </c>
      <c r="M59" s="2" t="b">
        <v>0</v>
      </c>
      <c r="N59" s="2">
        <v>69</v>
      </c>
      <c r="O59" s="2" t="b">
        <v>1</v>
      </c>
      <c r="P59" s="4">
        <f t="shared" si="2"/>
        <v>101.89999999999999</v>
      </c>
      <c r="Q59" s="5">
        <f t="shared" si="3"/>
        <v>221.52173913043478</v>
      </c>
      <c r="R59" s="2" t="s">
        <v>8265</v>
      </c>
      <c r="S59" s="7" t="str">
        <f t="shared" si="4"/>
        <v>film &amp; video</v>
      </c>
      <c r="T59" s="7" t="str">
        <f t="shared" si="5"/>
        <v>television</v>
      </c>
    </row>
    <row r="60" spans="1:20" ht="60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17">
        <f t="shared" si="0"/>
        <v>41932.745046296295</v>
      </c>
      <c r="L60" s="17">
        <f t="shared" si="1"/>
        <v>41962.786712962959</v>
      </c>
      <c r="M60" s="2" t="b">
        <v>0</v>
      </c>
      <c r="N60" s="2">
        <v>75</v>
      </c>
      <c r="O60" s="2" t="b">
        <v>1</v>
      </c>
      <c r="P60" s="4">
        <f t="shared" si="2"/>
        <v>102.91</v>
      </c>
      <c r="Q60" s="5">
        <f t="shared" si="3"/>
        <v>137.21333333333334</v>
      </c>
      <c r="R60" s="2" t="s">
        <v>8265</v>
      </c>
      <c r="S60" s="7" t="str">
        <f t="shared" si="4"/>
        <v>film &amp; video</v>
      </c>
      <c r="T60" s="7" t="str">
        <f t="shared" si="5"/>
        <v>television</v>
      </c>
    </row>
    <row r="61" spans="1:20" ht="80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17">
        <f t="shared" si="0"/>
        <v>42230.23583333334</v>
      </c>
      <c r="L61" s="17">
        <f t="shared" si="1"/>
        <v>42261.875</v>
      </c>
      <c r="M61" s="2" t="b">
        <v>0</v>
      </c>
      <c r="N61" s="2">
        <v>33</v>
      </c>
      <c r="O61" s="2" t="b">
        <v>1</v>
      </c>
      <c r="P61" s="4">
        <f t="shared" si="2"/>
        <v>100.12570000000001</v>
      </c>
      <c r="Q61" s="5">
        <f t="shared" si="3"/>
        <v>606.82242424242418</v>
      </c>
      <c r="R61" s="2" t="s">
        <v>8265</v>
      </c>
      <c r="S61" s="7" t="str">
        <f t="shared" si="4"/>
        <v>film &amp; video</v>
      </c>
      <c r="T61" s="7" t="str">
        <f t="shared" si="5"/>
        <v>television</v>
      </c>
    </row>
    <row r="62" spans="1:20" ht="60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17">
        <f t="shared" si="0"/>
        <v>41701.901817129627</v>
      </c>
      <c r="L62" s="17">
        <f t="shared" si="1"/>
        <v>41721</v>
      </c>
      <c r="M62" s="2" t="b">
        <v>0</v>
      </c>
      <c r="N62" s="2">
        <v>108</v>
      </c>
      <c r="O62" s="2" t="b">
        <v>1</v>
      </c>
      <c r="P62" s="4">
        <f t="shared" si="2"/>
        <v>103.29622222222221</v>
      </c>
      <c r="Q62" s="5">
        <f t="shared" si="3"/>
        <v>43.040092592592593</v>
      </c>
      <c r="R62" s="2" t="s">
        <v>8266</v>
      </c>
      <c r="S62" s="7" t="str">
        <f t="shared" si="4"/>
        <v>film &amp; video</v>
      </c>
      <c r="T62" s="7" t="str">
        <f t="shared" si="5"/>
        <v>shorts</v>
      </c>
    </row>
    <row r="63" spans="1:20" ht="80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17">
        <f t="shared" si="0"/>
        <v>41409.814317129632</v>
      </c>
      <c r="L63" s="17">
        <f t="shared" si="1"/>
        <v>41431.814317129632</v>
      </c>
      <c r="M63" s="2" t="b">
        <v>0</v>
      </c>
      <c r="N63" s="2">
        <v>23</v>
      </c>
      <c r="O63" s="2" t="b">
        <v>1</v>
      </c>
      <c r="P63" s="4">
        <f t="shared" si="2"/>
        <v>148.30000000000001</v>
      </c>
      <c r="Q63" s="5">
        <f t="shared" si="3"/>
        <v>322.39130434782606</v>
      </c>
      <c r="R63" s="2" t="s">
        <v>8266</v>
      </c>
      <c r="S63" s="7" t="str">
        <f t="shared" si="4"/>
        <v>film &amp; video</v>
      </c>
      <c r="T63" s="7" t="str">
        <f t="shared" si="5"/>
        <v>shorts</v>
      </c>
    </row>
    <row r="64" spans="1:20" ht="80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17">
        <f t="shared" si="0"/>
        <v>41311.799513888887</v>
      </c>
      <c r="L64" s="17">
        <f t="shared" si="1"/>
        <v>41336.799513888887</v>
      </c>
      <c r="M64" s="2" t="b">
        <v>0</v>
      </c>
      <c r="N64" s="2">
        <v>48</v>
      </c>
      <c r="O64" s="2" t="b">
        <v>1</v>
      </c>
      <c r="P64" s="4">
        <f t="shared" si="2"/>
        <v>154.73333333333332</v>
      </c>
      <c r="Q64" s="5">
        <f t="shared" si="3"/>
        <v>96.708333333333329</v>
      </c>
      <c r="R64" s="2" t="s">
        <v>8266</v>
      </c>
      <c r="S64" s="7" t="str">
        <f t="shared" si="4"/>
        <v>film &amp; video</v>
      </c>
      <c r="T64" s="7" t="str">
        <f t="shared" si="5"/>
        <v>shorts</v>
      </c>
    </row>
    <row r="65" spans="1:20" ht="80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17">
        <f t="shared" si="0"/>
        <v>41612.912187499998</v>
      </c>
      <c r="L65" s="17">
        <f t="shared" si="1"/>
        <v>41636.207638888889</v>
      </c>
      <c r="M65" s="2" t="b">
        <v>0</v>
      </c>
      <c r="N65" s="2">
        <v>64</v>
      </c>
      <c r="O65" s="2" t="b">
        <v>1</v>
      </c>
      <c r="P65" s="4">
        <f t="shared" si="2"/>
        <v>113.51849999999999</v>
      </c>
      <c r="Q65" s="5">
        <f t="shared" si="3"/>
        <v>35.474531249999998</v>
      </c>
      <c r="R65" s="2" t="s">
        <v>8266</v>
      </c>
      <c r="S65" s="7" t="str">
        <f t="shared" si="4"/>
        <v>film &amp; video</v>
      </c>
      <c r="T65" s="7" t="str">
        <f t="shared" si="5"/>
        <v>shorts</v>
      </c>
    </row>
    <row r="66" spans="1:20" ht="80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17">
        <f t="shared" si="0"/>
        <v>41433.01829861111</v>
      </c>
      <c r="L66" s="17">
        <f t="shared" si="1"/>
        <v>41463.01829861111</v>
      </c>
      <c r="M66" s="2" t="b">
        <v>0</v>
      </c>
      <c r="N66" s="2">
        <v>24</v>
      </c>
      <c r="O66" s="2" t="b">
        <v>1</v>
      </c>
      <c r="P66" s="4">
        <f t="shared" si="2"/>
        <v>173.33333333333334</v>
      </c>
      <c r="Q66" s="5">
        <f t="shared" si="3"/>
        <v>86.666666666666671</v>
      </c>
      <c r="R66" s="2" t="s">
        <v>8266</v>
      </c>
      <c r="S66" s="7" t="str">
        <f t="shared" si="4"/>
        <v>film &amp; video</v>
      </c>
      <c r="T66" s="7" t="str">
        <f t="shared" si="5"/>
        <v>shorts</v>
      </c>
    </row>
    <row r="67" spans="1:20" ht="60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17">
        <f t="shared" ref="K67:K130" si="6">(((J67/60)/60)/24)+DATE(1970,1,1)</f>
        <v>41835.821226851855</v>
      </c>
      <c r="L67" s="17">
        <f t="shared" ref="L67:L130" si="7">(((I67/60)/60)/24)+DATE(1970,1,1)</f>
        <v>41862.249305555553</v>
      </c>
      <c r="M67" s="2" t="b">
        <v>0</v>
      </c>
      <c r="N67" s="2">
        <v>57</v>
      </c>
      <c r="O67" s="2" t="b">
        <v>1</v>
      </c>
      <c r="P67" s="4">
        <f t="shared" ref="P67:P130" si="8">E67/D67*100</f>
        <v>107.52857142857141</v>
      </c>
      <c r="Q67" s="5">
        <f t="shared" ref="Q67:Q130" si="9">E67/N67</f>
        <v>132.05263157894737</v>
      </c>
      <c r="R67" s="2" t="s">
        <v>8266</v>
      </c>
      <c r="S67" s="7" t="str">
        <f t="shared" ref="S67:S130" si="10">LEFT(R67, SEARCH("/",R67, 1)-1)</f>
        <v>film &amp; video</v>
      </c>
      <c r="T67" s="7" t="str">
        <f t="shared" ref="T67:T130" si="11">RIGHT(R67,LEN(R67)-SEARCH("/",R67,1))</f>
        <v>shorts</v>
      </c>
    </row>
    <row r="68" spans="1:20" ht="40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17">
        <f t="shared" si="6"/>
        <v>42539.849768518514</v>
      </c>
      <c r="L68" s="17">
        <f t="shared" si="7"/>
        <v>42569.849768518514</v>
      </c>
      <c r="M68" s="2" t="b">
        <v>0</v>
      </c>
      <c r="N68" s="2">
        <v>26</v>
      </c>
      <c r="O68" s="2" t="b">
        <v>1</v>
      </c>
      <c r="P68" s="4">
        <f t="shared" si="8"/>
        <v>118.6</v>
      </c>
      <c r="Q68" s="5">
        <f t="shared" si="9"/>
        <v>91.230769230769226</v>
      </c>
      <c r="R68" s="2" t="s">
        <v>8266</v>
      </c>
      <c r="S68" s="7" t="str">
        <f t="shared" si="10"/>
        <v>film &amp; video</v>
      </c>
      <c r="T68" s="7" t="str">
        <f t="shared" si="11"/>
        <v>shorts</v>
      </c>
    </row>
    <row r="69" spans="1:20" ht="80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17">
        <f t="shared" si="6"/>
        <v>41075.583379629628</v>
      </c>
      <c r="L69" s="17">
        <f t="shared" si="7"/>
        <v>41105.583379629628</v>
      </c>
      <c r="M69" s="2" t="b">
        <v>0</v>
      </c>
      <c r="N69" s="2">
        <v>20</v>
      </c>
      <c r="O69" s="2" t="b">
        <v>1</v>
      </c>
      <c r="P69" s="4">
        <f t="shared" si="8"/>
        <v>116.25000000000001</v>
      </c>
      <c r="Q69" s="5">
        <f t="shared" si="9"/>
        <v>116.25</v>
      </c>
      <c r="R69" s="2" t="s">
        <v>8266</v>
      </c>
      <c r="S69" s="7" t="str">
        <f t="shared" si="10"/>
        <v>film &amp; video</v>
      </c>
      <c r="T69" s="7" t="str">
        <f t="shared" si="11"/>
        <v>shorts</v>
      </c>
    </row>
    <row r="70" spans="1:20" ht="80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17">
        <f t="shared" si="6"/>
        <v>41663.569340277776</v>
      </c>
      <c r="L70" s="17">
        <f t="shared" si="7"/>
        <v>41693.569340277776</v>
      </c>
      <c r="M70" s="2" t="b">
        <v>0</v>
      </c>
      <c r="N70" s="2">
        <v>36</v>
      </c>
      <c r="O70" s="2" t="b">
        <v>1</v>
      </c>
      <c r="P70" s="4">
        <f t="shared" si="8"/>
        <v>127.16666666666667</v>
      </c>
      <c r="Q70" s="5">
        <f t="shared" si="9"/>
        <v>21.194444444444443</v>
      </c>
      <c r="R70" s="2" t="s">
        <v>8266</v>
      </c>
      <c r="S70" s="7" t="str">
        <f t="shared" si="10"/>
        <v>film &amp; video</v>
      </c>
      <c r="T70" s="7" t="str">
        <f t="shared" si="11"/>
        <v>shorts</v>
      </c>
    </row>
    <row r="71" spans="1:20" ht="80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17">
        <f t="shared" si="6"/>
        <v>40786.187789351854</v>
      </c>
      <c r="L71" s="17">
        <f t="shared" si="7"/>
        <v>40818.290972222225</v>
      </c>
      <c r="M71" s="2" t="b">
        <v>0</v>
      </c>
      <c r="N71" s="2">
        <v>178</v>
      </c>
      <c r="O71" s="2" t="b">
        <v>1</v>
      </c>
      <c r="P71" s="4">
        <f t="shared" si="8"/>
        <v>110.9423</v>
      </c>
      <c r="Q71" s="5">
        <f t="shared" si="9"/>
        <v>62.327134831460668</v>
      </c>
      <c r="R71" s="2" t="s">
        <v>8266</v>
      </c>
      <c r="S71" s="7" t="str">
        <f t="shared" si="10"/>
        <v>film &amp; video</v>
      </c>
      <c r="T71" s="7" t="str">
        <f t="shared" si="11"/>
        <v>shorts</v>
      </c>
    </row>
    <row r="72" spans="1:20" ht="80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17">
        <f t="shared" si="6"/>
        <v>40730.896354166667</v>
      </c>
      <c r="L72" s="17">
        <f t="shared" si="7"/>
        <v>40790.896354166667</v>
      </c>
      <c r="M72" s="2" t="b">
        <v>0</v>
      </c>
      <c r="N72" s="2">
        <v>17</v>
      </c>
      <c r="O72" s="2" t="b">
        <v>1</v>
      </c>
      <c r="P72" s="4">
        <f t="shared" si="8"/>
        <v>127.2</v>
      </c>
      <c r="Q72" s="5">
        <f t="shared" si="9"/>
        <v>37.411764705882355</v>
      </c>
      <c r="R72" s="2" t="s">
        <v>8266</v>
      </c>
      <c r="S72" s="7" t="str">
        <f t="shared" si="10"/>
        <v>film &amp; video</v>
      </c>
      <c r="T72" s="7" t="str">
        <f t="shared" si="11"/>
        <v>shorts</v>
      </c>
    </row>
    <row r="73" spans="1:20" ht="80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17">
        <f t="shared" si="6"/>
        <v>40997.271493055552</v>
      </c>
      <c r="L73" s="17">
        <f t="shared" si="7"/>
        <v>41057.271493055552</v>
      </c>
      <c r="M73" s="2" t="b">
        <v>0</v>
      </c>
      <c r="N73" s="2">
        <v>32</v>
      </c>
      <c r="O73" s="2" t="b">
        <v>1</v>
      </c>
      <c r="P73" s="4">
        <f t="shared" si="8"/>
        <v>123.94444444444443</v>
      </c>
      <c r="Q73" s="5">
        <f t="shared" si="9"/>
        <v>69.71875</v>
      </c>
      <c r="R73" s="2" t="s">
        <v>8266</v>
      </c>
      <c r="S73" s="7" t="str">
        <f t="shared" si="10"/>
        <v>film &amp; video</v>
      </c>
      <c r="T73" s="7" t="str">
        <f t="shared" si="11"/>
        <v>shorts</v>
      </c>
    </row>
    <row r="74" spans="1:20" ht="80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17">
        <f t="shared" si="6"/>
        <v>41208.010196759256</v>
      </c>
      <c r="L74" s="17">
        <f t="shared" si="7"/>
        <v>41228</v>
      </c>
      <c r="M74" s="2" t="b">
        <v>0</v>
      </c>
      <c r="N74" s="2">
        <v>41</v>
      </c>
      <c r="O74" s="2" t="b">
        <v>1</v>
      </c>
      <c r="P74" s="4">
        <f t="shared" si="8"/>
        <v>108.40909090909091</v>
      </c>
      <c r="Q74" s="5">
        <f t="shared" si="9"/>
        <v>58.170731707317074</v>
      </c>
      <c r="R74" s="2" t="s">
        <v>8266</v>
      </c>
      <c r="S74" s="7" t="str">
        <f t="shared" si="10"/>
        <v>film &amp; video</v>
      </c>
      <c r="T74" s="7" t="str">
        <f t="shared" si="11"/>
        <v>shorts</v>
      </c>
    </row>
    <row r="75" spans="1:20" ht="80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17">
        <f t="shared" si="6"/>
        <v>40587.75675925926</v>
      </c>
      <c r="L75" s="17">
        <f t="shared" si="7"/>
        <v>40666.165972222225</v>
      </c>
      <c r="M75" s="2" t="b">
        <v>0</v>
      </c>
      <c r="N75" s="2">
        <v>18</v>
      </c>
      <c r="O75" s="2" t="b">
        <v>1</v>
      </c>
      <c r="P75" s="4">
        <f t="shared" si="8"/>
        <v>100</v>
      </c>
      <c r="Q75" s="5">
        <f t="shared" si="9"/>
        <v>50</v>
      </c>
      <c r="R75" s="2" t="s">
        <v>8266</v>
      </c>
      <c r="S75" s="7" t="str">
        <f t="shared" si="10"/>
        <v>film &amp; video</v>
      </c>
      <c r="T75" s="7" t="str">
        <f t="shared" si="11"/>
        <v>shorts</v>
      </c>
    </row>
    <row r="76" spans="1:20" ht="80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17">
        <f t="shared" si="6"/>
        <v>42360.487210648149</v>
      </c>
      <c r="L76" s="17">
        <f t="shared" si="7"/>
        <v>42390.487210648149</v>
      </c>
      <c r="M76" s="2" t="b">
        <v>0</v>
      </c>
      <c r="N76" s="2">
        <v>29</v>
      </c>
      <c r="O76" s="2" t="b">
        <v>1</v>
      </c>
      <c r="P76" s="4">
        <f t="shared" si="8"/>
        <v>112.93199999999999</v>
      </c>
      <c r="Q76" s="5">
        <f t="shared" si="9"/>
        <v>19.471034482758618</v>
      </c>
      <c r="R76" s="2" t="s">
        <v>8266</v>
      </c>
      <c r="S76" s="7" t="str">
        <f t="shared" si="10"/>
        <v>film &amp; video</v>
      </c>
      <c r="T76" s="7" t="str">
        <f t="shared" si="11"/>
        <v>shorts</v>
      </c>
    </row>
    <row r="77" spans="1:20" ht="60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17">
        <f t="shared" si="6"/>
        <v>41357.209166666667</v>
      </c>
      <c r="L77" s="17">
        <f t="shared" si="7"/>
        <v>41387.209166666667</v>
      </c>
      <c r="M77" s="2" t="b">
        <v>0</v>
      </c>
      <c r="N77" s="2">
        <v>47</v>
      </c>
      <c r="O77" s="2" t="b">
        <v>1</v>
      </c>
      <c r="P77" s="4">
        <f t="shared" si="8"/>
        <v>115.42857142857143</v>
      </c>
      <c r="Q77" s="5">
        <f t="shared" si="9"/>
        <v>85.957446808510639</v>
      </c>
      <c r="R77" s="2" t="s">
        <v>8266</v>
      </c>
      <c r="S77" s="7" t="str">
        <f t="shared" si="10"/>
        <v>film &amp; video</v>
      </c>
      <c r="T77" s="7" t="str">
        <f t="shared" si="11"/>
        <v>shorts</v>
      </c>
    </row>
    <row r="78" spans="1:20" ht="80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17">
        <f t="shared" si="6"/>
        <v>40844.691643518519</v>
      </c>
      <c r="L78" s="17">
        <f t="shared" si="7"/>
        <v>40904.733310185184</v>
      </c>
      <c r="M78" s="2" t="b">
        <v>0</v>
      </c>
      <c r="N78" s="2">
        <v>15</v>
      </c>
      <c r="O78" s="2" t="b">
        <v>1</v>
      </c>
      <c r="P78" s="4">
        <f t="shared" si="8"/>
        <v>153.33333333333334</v>
      </c>
      <c r="Q78" s="5">
        <f t="shared" si="9"/>
        <v>30.666666666666668</v>
      </c>
      <c r="R78" s="2" t="s">
        <v>8266</v>
      </c>
      <c r="S78" s="7" t="str">
        <f t="shared" si="10"/>
        <v>film &amp; video</v>
      </c>
      <c r="T78" s="7" t="str">
        <f t="shared" si="11"/>
        <v>shorts</v>
      </c>
    </row>
    <row r="79" spans="1:20" ht="60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17">
        <f t="shared" si="6"/>
        <v>40997.144872685189</v>
      </c>
      <c r="L79" s="17">
        <f t="shared" si="7"/>
        <v>41050.124305555553</v>
      </c>
      <c r="M79" s="2" t="b">
        <v>0</v>
      </c>
      <c r="N79" s="2">
        <v>26</v>
      </c>
      <c r="O79" s="2" t="b">
        <v>1</v>
      </c>
      <c r="P79" s="4">
        <f t="shared" si="8"/>
        <v>392.5</v>
      </c>
      <c r="Q79" s="5">
        <f t="shared" si="9"/>
        <v>60.384615384615387</v>
      </c>
      <c r="R79" s="2" t="s">
        <v>8266</v>
      </c>
      <c r="S79" s="7" t="str">
        <f t="shared" si="10"/>
        <v>film &amp; video</v>
      </c>
      <c r="T79" s="7" t="str">
        <f t="shared" si="11"/>
        <v>shorts</v>
      </c>
    </row>
    <row r="80" spans="1:20" ht="140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17">
        <f t="shared" si="6"/>
        <v>42604.730567129634</v>
      </c>
      <c r="L80" s="17">
        <f t="shared" si="7"/>
        <v>42614.730567129634</v>
      </c>
      <c r="M80" s="2" t="b">
        <v>0</v>
      </c>
      <c r="N80" s="2">
        <v>35</v>
      </c>
      <c r="O80" s="2" t="b">
        <v>1</v>
      </c>
      <c r="P80" s="4">
        <f t="shared" si="8"/>
        <v>2702</v>
      </c>
      <c r="Q80" s="5">
        <f t="shared" si="9"/>
        <v>38.6</v>
      </c>
      <c r="R80" s="2" t="s">
        <v>8266</v>
      </c>
      <c r="S80" s="7" t="str">
        <f t="shared" si="10"/>
        <v>film &amp; video</v>
      </c>
      <c r="T80" s="7" t="str">
        <f t="shared" si="11"/>
        <v>shorts</v>
      </c>
    </row>
    <row r="81" spans="1:20" ht="60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17">
        <f t="shared" si="6"/>
        <v>41724.776539351849</v>
      </c>
      <c r="L81" s="17">
        <f t="shared" si="7"/>
        <v>41754.776539351849</v>
      </c>
      <c r="M81" s="2" t="b">
        <v>0</v>
      </c>
      <c r="N81" s="2">
        <v>41</v>
      </c>
      <c r="O81" s="2" t="b">
        <v>1</v>
      </c>
      <c r="P81" s="4">
        <f t="shared" si="8"/>
        <v>127</v>
      </c>
      <c r="Q81" s="5">
        <f t="shared" si="9"/>
        <v>40.268292682926827</v>
      </c>
      <c r="R81" s="2" t="s">
        <v>8266</v>
      </c>
      <c r="S81" s="7" t="str">
        <f t="shared" si="10"/>
        <v>film &amp; video</v>
      </c>
      <c r="T81" s="7" t="str">
        <f t="shared" si="11"/>
        <v>shorts</v>
      </c>
    </row>
    <row r="82" spans="1:20" ht="60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17">
        <f t="shared" si="6"/>
        <v>41583.083981481483</v>
      </c>
      <c r="L82" s="17">
        <f t="shared" si="7"/>
        <v>41618.083981481483</v>
      </c>
      <c r="M82" s="2" t="b">
        <v>0</v>
      </c>
      <c r="N82" s="2">
        <v>47</v>
      </c>
      <c r="O82" s="2" t="b">
        <v>1</v>
      </c>
      <c r="P82" s="4">
        <f t="shared" si="8"/>
        <v>107.25</v>
      </c>
      <c r="Q82" s="5">
        <f t="shared" si="9"/>
        <v>273.82978723404256</v>
      </c>
      <c r="R82" s="2" t="s">
        <v>8266</v>
      </c>
      <c r="S82" s="7" t="str">
        <f t="shared" si="10"/>
        <v>film &amp; video</v>
      </c>
      <c r="T82" s="7" t="str">
        <f t="shared" si="11"/>
        <v>shorts</v>
      </c>
    </row>
    <row r="83" spans="1:20" ht="80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17">
        <f t="shared" si="6"/>
        <v>41100.158877314818</v>
      </c>
      <c r="L83" s="17">
        <f t="shared" si="7"/>
        <v>41104.126388888886</v>
      </c>
      <c r="M83" s="2" t="b">
        <v>0</v>
      </c>
      <c r="N83" s="2">
        <v>28</v>
      </c>
      <c r="O83" s="2" t="b">
        <v>1</v>
      </c>
      <c r="P83" s="4">
        <f t="shared" si="8"/>
        <v>198</v>
      </c>
      <c r="Q83" s="5">
        <f t="shared" si="9"/>
        <v>53.035714285714285</v>
      </c>
      <c r="R83" s="2" t="s">
        <v>8266</v>
      </c>
      <c r="S83" s="7" t="str">
        <f t="shared" si="10"/>
        <v>film &amp; video</v>
      </c>
      <c r="T83" s="7" t="str">
        <f t="shared" si="11"/>
        <v>shorts</v>
      </c>
    </row>
    <row r="84" spans="1:20" ht="80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17">
        <f t="shared" si="6"/>
        <v>40795.820150462961</v>
      </c>
      <c r="L84" s="17">
        <f t="shared" si="7"/>
        <v>40825.820150462961</v>
      </c>
      <c r="M84" s="2" t="b">
        <v>0</v>
      </c>
      <c r="N84" s="2">
        <v>100</v>
      </c>
      <c r="O84" s="2" t="b">
        <v>1</v>
      </c>
      <c r="P84" s="4">
        <f t="shared" si="8"/>
        <v>100.01249999999999</v>
      </c>
      <c r="Q84" s="5">
        <f t="shared" si="9"/>
        <v>40.005000000000003</v>
      </c>
      <c r="R84" s="2" t="s">
        <v>8266</v>
      </c>
      <c r="S84" s="7" t="str">
        <f t="shared" si="10"/>
        <v>film &amp; video</v>
      </c>
      <c r="T84" s="7" t="str">
        <f t="shared" si="11"/>
        <v>shorts</v>
      </c>
    </row>
    <row r="85" spans="1:20" ht="80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17">
        <f t="shared" si="6"/>
        <v>42042.615613425922</v>
      </c>
      <c r="L85" s="17">
        <f t="shared" si="7"/>
        <v>42057.479166666672</v>
      </c>
      <c r="M85" s="2" t="b">
        <v>0</v>
      </c>
      <c r="N85" s="2">
        <v>13</v>
      </c>
      <c r="O85" s="2" t="b">
        <v>1</v>
      </c>
      <c r="P85" s="4">
        <f t="shared" si="8"/>
        <v>102.49999999999999</v>
      </c>
      <c r="Q85" s="5">
        <f t="shared" si="9"/>
        <v>15.76923076923077</v>
      </c>
      <c r="R85" s="2" t="s">
        <v>8266</v>
      </c>
      <c r="S85" s="7" t="str">
        <f t="shared" si="10"/>
        <v>film &amp; video</v>
      </c>
      <c r="T85" s="7" t="str">
        <f t="shared" si="11"/>
        <v>shorts</v>
      </c>
    </row>
    <row r="86" spans="1:20" ht="60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17">
        <f t="shared" si="6"/>
        <v>40648.757939814815</v>
      </c>
      <c r="L86" s="17">
        <f t="shared" si="7"/>
        <v>40678.757939814815</v>
      </c>
      <c r="M86" s="2" t="b">
        <v>0</v>
      </c>
      <c r="N86" s="2">
        <v>7</v>
      </c>
      <c r="O86" s="2" t="b">
        <v>1</v>
      </c>
      <c r="P86" s="4">
        <f t="shared" si="8"/>
        <v>100</v>
      </c>
      <c r="Q86" s="5">
        <f t="shared" si="9"/>
        <v>71.428571428571431</v>
      </c>
      <c r="R86" s="2" t="s">
        <v>8266</v>
      </c>
      <c r="S86" s="7" t="str">
        <f t="shared" si="10"/>
        <v>film &amp; video</v>
      </c>
      <c r="T86" s="7" t="str">
        <f t="shared" si="11"/>
        <v>shorts</v>
      </c>
    </row>
    <row r="87" spans="1:20" ht="80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17">
        <f t="shared" si="6"/>
        <v>40779.125428240739</v>
      </c>
      <c r="L87" s="17">
        <f t="shared" si="7"/>
        <v>40809.125428240739</v>
      </c>
      <c r="M87" s="2" t="b">
        <v>0</v>
      </c>
      <c r="N87" s="2">
        <v>21</v>
      </c>
      <c r="O87" s="2" t="b">
        <v>1</v>
      </c>
      <c r="P87" s="4">
        <f t="shared" si="8"/>
        <v>125.49999999999999</v>
      </c>
      <c r="Q87" s="5">
        <f t="shared" si="9"/>
        <v>71.714285714285708</v>
      </c>
      <c r="R87" s="2" t="s">
        <v>8266</v>
      </c>
      <c r="S87" s="7" t="str">
        <f t="shared" si="10"/>
        <v>film &amp; video</v>
      </c>
      <c r="T87" s="7" t="str">
        <f t="shared" si="11"/>
        <v>shorts</v>
      </c>
    </row>
    <row r="88" spans="1:20" ht="100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17">
        <f t="shared" si="6"/>
        <v>42291.556076388893</v>
      </c>
      <c r="L88" s="17">
        <f t="shared" si="7"/>
        <v>42365.59774305555</v>
      </c>
      <c r="M88" s="2" t="b">
        <v>0</v>
      </c>
      <c r="N88" s="2">
        <v>17</v>
      </c>
      <c r="O88" s="2" t="b">
        <v>1</v>
      </c>
      <c r="P88" s="4">
        <f t="shared" si="8"/>
        <v>106.46666666666667</v>
      </c>
      <c r="Q88" s="5">
        <f t="shared" si="9"/>
        <v>375.76470588235293</v>
      </c>
      <c r="R88" s="2" t="s">
        <v>8266</v>
      </c>
      <c r="S88" s="7" t="str">
        <f t="shared" si="10"/>
        <v>film &amp; video</v>
      </c>
      <c r="T88" s="7" t="str">
        <f t="shared" si="11"/>
        <v>shorts</v>
      </c>
    </row>
    <row r="89" spans="1:20" ht="60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17">
        <f t="shared" si="6"/>
        <v>40322.53938657407</v>
      </c>
      <c r="L89" s="17">
        <f t="shared" si="7"/>
        <v>40332.070138888892</v>
      </c>
      <c r="M89" s="2" t="b">
        <v>0</v>
      </c>
      <c r="N89" s="2">
        <v>25</v>
      </c>
      <c r="O89" s="2" t="b">
        <v>1</v>
      </c>
      <c r="P89" s="4">
        <f t="shared" si="8"/>
        <v>104.60000000000001</v>
      </c>
      <c r="Q89" s="5">
        <f t="shared" si="9"/>
        <v>104.6</v>
      </c>
      <c r="R89" s="2" t="s">
        <v>8266</v>
      </c>
      <c r="S89" s="7" t="str">
        <f t="shared" si="10"/>
        <v>film &amp; video</v>
      </c>
      <c r="T89" s="7" t="str">
        <f t="shared" si="11"/>
        <v>shorts</v>
      </c>
    </row>
    <row r="90" spans="1:20" ht="80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17">
        <f t="shared" si="6"/>
        <v>41786.65892361111</v>
      </c>
      <c r="L90" s="17">
        <f t="shared" si="7"/>
        <v>41812.65892361111</v>
      </c>
      <c r="M90" s="2" t="b">
        <v>0</v>
      </c>
      <c r="N90" s="2">
        <v>60</v>
      </c>
      <c r="O90" s="2" t="b">
        <v>1</v>
      </c>
      <c r="P90" s="4">
        <f t="shared" si="8"/>
        <v>102.85714285714285</v>
      </c>
      <c r="Q90" s="5">
        <f t="shared" si="9"/>
        <v>60</v>
      </c>
      <c r="R90" s="2" t="s">
        <v>8266</v>
      </c>
      <c r="S90" s="7" t="str">
        <f t="shared" si="10"/>
        <v>film &amp; video</v>
      </c>
      <c r="T90" s="7" t="str">
        <f t="shared" si="11"/>
        <v>shorts</v>
      </c>
    </row>
    <row r="91" spans="1:20" ht="60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17">
        <f t="shared" si="6"/>
        <v>41402.752222222225</v>
      </c>
      <c r="L91" s="17">
        <f t="shared" si="7"/>
        <v>41427.752222222225</v>
      </c>
      <c r="M91" s="2" t="b">
        <v>0</v>
      </c>
      <c r="N91" s="2">
        <v>56</v>
      </c>
      <c r="O91" s="2" t="b">
        <v>1</v>
      </c>
      <c r="P91" s="4">
        <f t="shared" si="8"/>
        <v>115.06666666666668</v>
      </c>
      <c r="Q91" s="5">
        <f t="shared" si="9"/>
        <v>123.28571428571429</v>
      </c>
      <c r="R91" s="2" t="s">
        <v>8266</v>
      </c>
      <c r="S91" s="7" t="str">
        <f t="shared" si="10"/>
        <v>film &amp; video</v>
      </c>
      <c r="T91" s="7" t="str">
        <f t="shared" si="11"/>
        <v>shorts</v>
      </c>
    </row>
    <row r="92" spans="1:20" ht="40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17">
        <f t="shared" si="6"/>
        <v>40706.297442129631</v>
      </c>
      <c r="L92" s="17">
        <f t="shared" si="7"/>
        <v>40736.297442129631</v>
      </c>
      <c r="M92" s="2" t="b">
        <v>0</v>
      </c>
      <c r="N92" s="2">
        <v>16</v>
      </c>
      <c r="O92" s="2" t="b">
        <v>1</v>
      </c>
      <c r="P92" s="4">
        <f t="shared" si="8"/>
        <v>100.4</v>
      </c>
      <c r="Q92" s="5">
        <f t="shared" si="9"/>
        <v>31.375</v>
      </c>
      <c r="R92" s="2" t="s">
        <v>8266</v>
      </c>
      <c r="S92" s="7" t="str">
        <f t="shared" si="10"/>
        <v>film &amp; video</v>
      </c>
      <c r="T92" s="7" t="str">
        <f t="shared" si="11"/>
        <v>shorts</v>
      </c>
    </row>
    <row r="93" spans="1:20" ht="80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17">
        <f t="shared" si="6"/>
        <v>40619.402361111112</v>
      </c>
      <c r="L93" s="17">
        <f t="shared" si="7"/>
        <v>40680.402361111112</v>
      </c>
      <c r="M93" s="2" t="b">
        <v>0</v>
      </c>
      <c r="N93" s="2">
        <v>46</v>
      </c>
      <c r="O93" s="2" t="b">
        <v>1</v>
      </c>
      <c r="P93" s="4">
        <f t="shared" si="8"/>
        <v>120</v>
      </c>
      <c r="Q93" s="5">
        <f t="shared" si="9"/>
        <v>78.260869565217391</v>
      </c>
      <c r="R93" s="2" t="s">
        <v>8266</v>
      </c>
      <c r="S93" s="7" t="str">
        <f t="shared" si="10"/>
        <v>film &amp; video</v>
      </c>
      <c r="T93" s="7" t="str">
        <f t="shared" si="11"/>
        <v>shorts</v>
      </c>
    </row>
    <row r="94" spans="1:20" ht="80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17">
        <f t="shared" si="6"/>
        <v>42721.198877314819</v>
      </c>
      <c r="L94" s="17">
        <f t="shared" si="7"/>
        <v>42767.333333333328</v>
      </c>
      <c r="M94" s="2" t="b">
        <v>0</v>
      </c>
      <c r="N94" s="2">
        <v>43</v>
      </c>
      <c r="O94" s="2" t="b">
        <v>1</v>
      </c>
      <c r="P94" s="4">
        <f t="shared" si="8"/>
        <v>105.2</v>
      </c>
      <c r="Q94" s="5">
        <f t="shared" si="9"/>
        <v>122.32558139534883</v>
      </c>
      <c r="R94" s="2" t="s">
        <v>8266</v>
      </c>
      <c r="S94" s="7" t="str">
        <f t="shared" si="10"/>
        <v>film &amp; video</v>
      </c>
      <c r="T94" s="7" t="str">
        <f t="shared" si="11"/>
        <v>shorts</v>
      </c>
    </row>
    <row r="95" spans="1:20" ht="80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17">
        <f t="shared" si="6"/>
        <v>41065.858067129629</v>
      </c>
      <c r="L95" s="17">
        <f t="shared" si="7"/>
        <v>41093.875</v>
      </c>
      <c r="M95" s="2" t="b">
        <v>0</v>
      </c>
      <c r="N95" s="2">
        <v>15</v>
      </c>
      <c r="O95" s="2" t="b">
        <v>1</v>
      </c>
      <c r="P95" s="4">
        <f t="shared" si="8"/>
        <v>110.60000000000001</v>
      </c>
      <c r="Q95" s="5">
        <f t="shared" si="9"/>
        <v>73.733333333333334</v>
      </c>
      <c r="R95" s="2" t="s">
        <v>8266</v>
      </c>
      <c r="S95" s="7" t="str">
        <f t="shared" si="10"/>
        <v>film &amp; video</v>
      </c>
      <c r="T95" s="7" t="str">
        <f t="shared" si="11"/>
        <v>shorts</v>
      </c>
    </row>
    <row r="96" spans="1:20" ht="80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17">
        <f t="shared" si="6"/>
        <v>41716.717847222222</v>
      </c>
      <c r="L96" s="17">
        <f t="shared" si="7"/>
        <v>41736.717847222222</v>
      </c>
      <c r="M96" s="2" t="b">
        <v>0</v>
      </c>
      <c r="N96" s="2">
        <v>12</v>
      </c>
      <c r="O96" s="2" t="b">
        <v>1</v>
      </c>
      <c r="P96" s="4">
        <f t="shared" si="8"/>
        <v>104</v>
      </c>
      <c r="Q96" s="5">
        <f t="shared" si="9"/>
        <v>21.666666666666668</v>
      </c>
      <c r="R96" s="2" t="s">
        <v>8266</v>
      </c>
      <c r="S96" s="7" t="str">
        <f t="shared" si="10"/>
        <v>film &amp; video</v>
      </c>
      <c r="T96" s="7" t="str">
        <f t="shared" si="11"/>
        <v>shorts</v>
      </c>
    </row>
    <row r="97" spans="1:20" ht="80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17">
        <f t="shared" si="6"/>
        <v>40935.005104166667</v>
      </c>
      <c r="L97" s="17">
        <f t="shared" si="7"/>
        <v>40965.005104166667</v>
      </c>
      <c r="M97" s="2" t="b">
        <v>0</v>
      </c>
      <c r="N97" s="2">
        <v>21</v>
      </c>
      <c r="O97" s="2" t="b">
        <v>1</v>
      </c>
      <c r="P97" s="4">
        <f t="shared" si="8"/>
        <v>131.42857142857142</v>
      </c>
      <c r="Q97" s="5">
        <f t="shared" si="9"/>
        <v>21.904761904761905</v>
      </c>
      <c r="R97" s="2" t="s">
        <v>8266</v>
      </c>
      <c r="S97" s="7" t="str">
        <f t="shared" si="10"/>
        <v>film &amp; video</v>
      </c>
      <c r="T97" s="7" t="str">
        <f t="shared" si="11"/>
        <v>shorts</v>
      </c>
    </row>
    <row r="98" spans="1:20" ht="80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17">
        <f t="shared" si="6"/>
        <v>40324.662511574075</v>
      </c>
      <c r="L98" s="17">
        <f t="shared" si="7"/>
        <v>40391.125</v>
      </c>
      <c r="M98" s="2" t="b">
        <v>0</v>
      </c>
      <c r="N98" s="2">
        <v>34</v>
      </c>
      <c r="O98" s="2" t="b">
        <v>1</v>
      </c>
      <c r="P98" s="4">
        <f t="shared" si="8"/>
        <v>114.66666666666667</v>
      </c>
      <c r="Q98" s="5">
        <f t="shared" si="9"/>
        <v>50.588235294117645</v>
      </c>
      <c r="R98" s="2" t="s">
        <v>8266</v>
      </c>
      <c r="S98" s="7" t="str">
        <f t="shared" si="10"/>
        <v>film &amp; video</v>
      </c>
      <c r="T98" s="7" t="str">
        <f t="shared" si="11"/>
        <v>shorts</v>
      </c>
    </row>
    <row r="99" spans="1:20" ht="80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17">
        <f t="shared" si="6"/>
        <v>40706.135208333333</v>
      </c>
      <c r="L99" s="17">
        <f t="shared" si="7"/>
        <v>40736.135208333333</v>
      </c>
      <c r="M99" s="2" t="b">
        <v>0</v>
      </c>
      <c r="N99" s="2">
        <v>8</v>
      </c>
      <c r="O99" s="2" t="b">
        <v>1</v>
      </c>
      <c r="P99" s="4">
        <f t="shared" si="8"/>
        <v>106.25</v>
      </c>
      <c r="Q99" s="5">
        <f t="shared" si="9"/>
        <v>53.125</v>
      </c>
      <c r="R99" s="2" t="s">
        <v>8266</v>
      </c>
      <c r="S99" s="7" t="str">
        <f t="shared" si="10"/>
        <v>film &amp; video</v>
      </c>
      <c r="T99" s="7" t="str">
        <f t="shared" si="11"/>
        <v>shorts</v>
      </c>
    </row>
    <row r="100" spans="1:20" ht="80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17">
        <f t="shared" si="6"/>
        <v>41214.79483796296</v>
      </c>
      <c r="L100" s="17">
        <f t="shared" si="7"/>
        <v>41250.979166666664</v>
      </c>
      <c r="M100" s="2" t="b">
        <v>0</v>
      </c>
      <c r="N100" s="2">
        <v>60</v>
      </c>
      <c r="O100" s="2" t="b">
        <v>1</v>
      </c>
      <c r="P100" s="4">
        <f t="shared" si="8"/>
        <v>106.25</v>
      </c>
      <c r="Q100" s="5">
        <f t="shared" si="9"/>
        <v>56.666666666666664</v>
      </c>
      <c r="R100" s="2" t="s">
        <v>8266</v>
      </c>
      <c r="S100" s="7" t="str">
        <f t="shared" si="10"/>
        <v>film &amp; video</v>
      </c>
      <c r="T100" s="7" t="str">
        <f t="shared" si="11"/>
        <v>shorts</v>
      </c>
    </row>
    <row r="101" spans="1:20" ht="60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17">
        <f t="shared" si="6"/>
        <v>41631.902766203704</v>
      </c>
      <c r="L101" s="17">
        <f t="shared" si="7"/>
        <v>41661.902766203704</v>
      </c>
      <c r="M101" s="2" t="b">
        <v>0</v>
      </c>
      <c r="N101" s="2">
        <v>39</v>
      </c>
      <c r="O101" s="2" t="b">
        <v>1</v>
      </c>
      <c r="P101" s="4">
        <f t="shared" si="8"/>
        <v>106.01933333333334</v>
      </c>
      <c r="Q101" s="5">
        <f t="shared" si="9"/>
        <v>40.776666666666664</v>
      </c>
      <c r="R101" s="2" t="s">
        <v>8266</v>
      </c>
      <c r="S101" s="7" t="str">
        <f t="shared" si="10"/>
        <v>film &amp; video</v>
      </c>
      <c r="T101" s="7" t="str">
        <f t="shared" si="11"/>
        <v>shorts</v>
      </c>
    </row>
    <row r="102" spans="1:20" ht="80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17">
        <f t="shared" si="6"/>
        <v>41197.753310185188</v>
      </c>
      <c r="L102" s="17">
        <f t="shared" si="7"/>
        <v>41217.794976851852</v>
      </c>
      <c r="M102" s="2" t="b">
        <v>0</v>
      </c>
      <c r="N102" s="2">
        <v>26</v>
      </c>
      <c r="O102" s="2" t="b">
        <v>1</v>
      </c>
      <c r="P102" s="4">
        <f t="shared" si="8"/>
        <v>100</v>
      </c>
      <c r="Q102" s="5">
        <f t="shared" si="9"/>
        <v>192.30769230769232</v>
      </c>
      <c r="R102" s="2" t="s">
        <v>8266</v>
      </c>
      <c r="S102" s="7" t="str">
        <f t="shared" si="10"/>
        <v>film &amp; video</v>
      </c>
      <c r="T102" s="7" t="str">
        <f t="shared" si="11"/>
        <v>shorts</v>
      </c>
    </row>
    <row r="103" spans="1:20" ht="80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17">
        <f t="shared" si="6"/>
        <v>41274.776736111111</v>
      </c>
      <c r="L103" s="17">
        <f t="shared" si="7"/>
        <v>41298.776736111111</v>
      </c>
      <c r="M103" s="2" t="b">
        <v>0</v>
      </c>
      <c r="N103" s="2">
        <v>35</v>
      </c>
      <c r="O103" s="2" t="b">
        <v>1</v>
      </c>
      <c r="P103" s="4">
        <f t="shared" si="8"/>
        <v>100</v>
      </c>
      <c r="Q103" s="5">
        <f t="shared" si="9"/>
        <v>100</v>
      </c>
      <c r="R103" s="2" t="s">
        <v>8266</v>
      </c>
      <c r="S103" s="7" t="str">
        <f t="shared" si="10"/>
        <v>film &amp; video</v>
      </c>
      <c r="T103" s="7" t="str">
        <f t="shared" si="11"/>
        <v>shorts</v>
      </c>
    </row>
    <row r="104" spans="1:20" ht="80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17">
        <f t="shared" si="6"/>
        <v>40505.131168981483</v>
      </c>
      <c r="L104" s="17">
        <f t="shared" si="7"/>
        <v>40535.131168981483</v>
      </c>
      <c r="M104" s="2" t="b">
        <v>0</v>
      </c>
      <c r="N104" s="2">
        <v>65</v>
      </c>
      <c r="O104" s="2" t="b">
        <v>1</v>
      </c>
      <c r="P104" s="4">
        <f t="shared" si="8"/>
        <v>127.75000000000001</v>
      </c>
      <c r="Q104" s="5">
        <f t="shared" si="9"/>
        <v>117.92307692307692</v>
      </c>
      <c r="R104" s="2" t="s">
        <v>8266</v>
      </c>
      <c r="S104" s="7" t="str">
        <f t="shared" si="10"/>
        <v>film &amp; video</v>
      </c>
      <c r="T104" s="7" t="str">
        <f t="shared" si="11"/>
        <v>shorts</v>
      </c>
    </row>
    <row r="105" spans="1:20" ht="60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17">
        <f t="shared" si="6"/>
        <v>41682.805902777778</v>
      </c>
      <c r="L105" s="17">
        <f t="shared" si="7"/>
        <v>41705.805902777778</v>
      </c>
      <c r="M105" s="2" t="b">
        <v>0</v>
      </c>
      <c r="N105" s="2">
        <v>49</v>
      </c>
      <c r="O105" s="2" t="b">
        <v>1</v>
      </c>
      <c r="P105" s="4">
        <f t="shared" si="8"/>
        <v>105.15384615384616</v>
      </c>
      <c r="Q105" s="5">
        <f t="shared" si="9"/>
        <v>27.897959183673468</v>
      </c>
      <c r="R105" s="2" t="s">
        <v>8266</v>
      </c>
      <c r="S105" s="7" t="str">
        <f t="shared" si="10"/>
        <v>film &amp; video</v>
      </c>
      <c r="T105" s="7" t="str">
        <f t="shared" si="11"/>
        <v>shorts</v>
      </c>
    </row>
    <row r="106" spans="1:20" ht="40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17">
        <f t="shared" si="6"/>
        <v>40612.695208333331</v>
      </c>
      <c r="L106" s="17">
        <f t="shared" si="7"/>
        <v>40636.041666666664</v>
      </c>
      <c r="M106" s="2" t="b">
        <v>0</v>
      </c>
      <c r="N106" s="2">
        <v>10</v>
      </c>
      <c r="O106" s="2" t="b">
        <v>1</v>
      </c>
      <c r="P106" s="4">
        <f t="shared" si="8"/>
        <v>120</v>
      </c>
      <c r="Q106" s="5">
        <f t="shared" si="9"/>
        <v>60</v>
      </c>
      <c r="R106" s="2" t="s">
        <v>8266</v>
      </c>
      <c r="S106" s="7" t="str">
        <f t="shared" si="10"/>
        <v>film &amp; video</v>
      </c>
      <c r="T106" s="7" t="str">
        <f t="shared" si="11"/>
        <v>shorts</v>
      </c>
    </row>
    <row r="107" spans="1:20" ht="60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17">
        <f t="shared" si="6"/>
        <v>42485.724768518514</v>
      </c>
      <c r="L107" s="17">
        <f t="shared" si="7"/>
        <v>42504</v>
      </c>
      <c r="M107" s="2" t="b">
        <v>0</v>
      </c>
      <c r="N107" s="2">
        <v>60</v>
      </c>
      <c r="O107" s="2" t="b">
        <v>1</v>
      </c>
      <c r="P107" s="4">
        <f t="shared" si="8"/>
        <v>107.40909090909089</v>
      </c>
      <c r="Q107" s="5">
        <f t="shared" si="9"/>
        <v>39.383333333333333</v>
      </c>
      <c r="R107" s="2" t="s">
        <v>8266</v>
      </c>
      <c r="S107" s="7" t="str">
        <f t="shared" si="10"/>
        <v>film &amp; video</v>
      </c>
      <c r="T107" s="7" t="str">
        <f t="shared" si="11"/>
        <v>shorts</v>
      </c>
    </row>
    <row r="108" spans="1:20" ht="20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17">
        <f t="shared" si="6"/>
        <v>40987.776631944449</v>
      </c>
      <c r="L108" s="17">
        <f t="shared" si="7"/>
        <v>41001.776631944449</v>
      </c>
      <c r="M108" s="2" t="b">
        <v>0</v>
      </c>
      <c r="N108" s="2">
        <v>27</v>
      </c>
      <c r="O108" s="2" t="b">
        <v>1</v>
      </c>
      <c r="P108" s="4">
        <f t="shared" si="8"/>
        <v>100.49999999999999</v>
      </c>
      <c r="Q108" s="5">
        <f t="shared" si="9"/>
        <v>186.11111111111111</v>
      </c>
      <c r="R108" s="2" t="s">
        <v>8266</v>
      </c>
      <c r="S108" s="7" t="str">
        <f t="shared" si="10"/>
        <v>film &amp; video</v>
      </c>
      <c r="T108" s="7" t="str">
        <f t="shared" si="11"/>
        <v>shorts</v>
      </c>
    </row>
    <row r="109" spans="1:20" ht="80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17">
        <f t="shared" si="6"/>
        <v>40635.982488425929</v>
      </c>
      <c r="L109" s="17">
        <f t="shared" si="7"/>
        <v>40657.982488425929</v>
      </c>
      <c r="M109" s="2" t="b">
        <v>0</v>
      </c>
      <c r="N109" s="2">
        <v>69</v>
      </c>
      <c r="O109" s="2" t="b">
        <v>1</v>
      </c>
      <c r="P109" s="4">
        <f t="shared" si="8"/>
        <v>102.46666666666667</v>
      </c>
      <c r="Q109" s="5">
        <f t="shared" si="9"/>
        <v>111.37681159420291</v>
      </c>
      <c r="R109" s="2" t="s">
        <v>8266</v>
      </c>
      <c r="S109" s="7" t="str">
        <f t="shared" si="10"/>
        <v>film &amp; video</v>
      </c>
      <c r="T109" s="7" t="str">
        <f t="shared" si="11"/>
        <v>shorts</v>
      </c>
    </row>
    <row r="110" spans="1:20" ht="60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17">
        <f t="shared" si="6"/>
        <v>41365.613078703704</v>
      </c>
      <c r="L110" s="17">
        <f t="shared" si="7"/>
        <v>41425.613078703704</v>
      </c>
      <c r="M110" s="2" t="b">
        <v>0</v>
      </c>
      <c r="N110" s="2">
        <v>47</v>
      </c>
      <c r="O110" s="2" t="b">
        <v>1</v>
      </c>
      <c r="P110" s="4">
        <f t="shared" si="8"/>
        <v>246.66666666666669</v>
      </c>
      <c r="Q110" s="5">
        <f t="shared" si="9"/>
        <v>78.723404255319153</v>
      </c>
      <c r="R110" s="2" t="s">
        <v>8266</v>
      </c>
      <c r="S110" s="7" t="str">
        <f t="shared" si="10"/>
        <v>film &amp; video</v>
      </c>
      <c r="T110" s="7" t="str">
        <f t="shared" si="11"/>
        <v>shorts</v>
      </c>
    </row>
    <row r="111" spans="1:20" ht="60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17">
        <f t="shared" si="6"/>
        <v>40570.025810185187</v>
      </c>
      <c r="L111" s="17">
        <f t="shared" si="7"/>
        <v>40600.025810185187</v>
      </c>
      <c r="M111" s="2" t="b">
        <v>0</v>
      </c>
      <c r="N111" s="2">
        <v>47</v>
      </c>
      <c r="O111" s="2" t="b">
        <v>1</v>
      </c>
      <c r="P111" s="4">
        <f t="shared" si="8"/>
        <v>219.49999999999997</v>
      </c>
      <c r="Q111" s="5">
        <f t="shared" si="9"/>
        <v>46.702127659574465</v>
      </c>
      <c r="R111" s="2" t="s">
        <v>8266</v>
      </c>
      <c r="S111" s="7" t="str">
        <f t="shared" si="10"/>
        <v>film &amp; video</v>
      </c>
      <c r="T111" s="7" t="str">
        <f t="shared" si="11"/>
        <v>shorts</v>
      </c>
    </row>
    <row r="112" spans="1:20" ht="60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17">
        <f t="shared" si="6"/>
        <v>41557.949687500004</v>
      </c>
      <c r="L112" s="17">
        <f t="shared" si="7"/>
        <v>41592.249305555553</v>
      </c>
      <c r="M112" s="2" t="b">
        <v>0</v>
      </c>
      <c r="N112" s="2">
        <v>26</v>
      </c>
      <c r="O112" s="2" t="b">
        <v>1</v>
      </c>
      <c r="P112" s="4">
        <f t="shared" si="8"/>
        <v>130.76923076923077</v>
      </c>
      <c r="Q112" s="5">
        <f t="shared" si="9"/>
        <v>65.384615384615387</v>
      </c>
      <c r="R112" s="2" t="s">
        <v>8266</v>
      </c>
      <c r="S112" s="7" t="str">
        <f t="shared" si="10"/>
        <v>film &amp; video</v>
      </c>
      <c r="T112" s="7" t="str">
        <f t="shared" si="11"/>
        <v>shorts</v>
      </c>
    </row>
    <row r="113" spans="1:20" ht="60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17">
        <f t="shared" si="6"/>
        <v>42125.333182870367</v>
      </c>
      <c r="L113" s="17">
        <f t="shared" si="7"/>
        <v>42155.333182870367</v>
      </c>
      <c r="M113" s="2" t="b">
        <v>0</v>
      </c>
      <c r="N113" s="2">
        <v>53</v>
      </c>
      <c r="O113" s="2" t="b">
        <v>1</v>
      </c>
      <c r="P113" s="4">
        <f t="shared" si="8"/>
        <v>154.57142857142858</v>
      </c>
      <c r="Q113" s="5">
        <f t="shared" si="9"/>
        <v>102.0754716981132</v>
      </c>
      <c r="R113" s="2" t="s">
        <v>8266</v>
      </c>
      <c r="S113" s="7" t="str">
        <f t="shared" si="10"/>
        <v>film &amp; video</v>
      </c>
      <c r="T113" s="7" t="str">
        <f t="shared" si="11"/>
        <v>shorts</v>
      </c>
    </row>
    <row r="114" spans="1:20" ht="80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17">
        <f t="shared" si="6"/>
        <v>41718.043032407404</v>
      </c>
      <c r="L114" s="17">
        <f t="shared" si="7"/>
        <v>41742.083333333336</v>
      </c>
      <c r="M114" s="2" t="b">
        <v>0</v>
      </c>
      <c r="N114" s="2">
        <v>81</v>
      </c>
      <c r="O114" s="2" t="b">
        <v>1</v>
      </c>
      <c r="P114" s="4">
        <f t="shared" si="8"/>
        <v>104</v>
      </c>
      <c r="Q114" s="5">
        <f t="shared" si="9"/>
        <v>64.197530864197532</v>
      </c>
      <c r="R114" s="2" t="s">
        <v>8266</v>
      </c>
      <c r="S114" s="7" t="str">
        <f t="shared" si="10"/>
        <v>film &amp; video</v>
      </c>
      <c r="T114" s="7" t="str">
        <f t="shared" si="11"/>
        <v>shorts</v>
      </c>
    </row>
    <row r="115" spans="1:20" ht="40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17">
        <f t="shared" si="6"/>
        <v>40753.758425925924</v>
      </c>
      <c r="L115" s="17">
        <f t="shared" si="7"/>
        <v>40761.625</v>
      </c>
      <c r="M115" s="2" t="b">
        <v>0</v>
      </c>
      <c r="N115" s="2">
        <v>78</v>
      </c>
      <c r="O115" s="2" t="b">
        <v>1</v>
      </c>
      <c r="P115" s="4">
        <f t="shared" si="8"/>
        <v>141</v>
      </c>
      <c r="Q115" s="5">
        <f t="shared" si="9"/>
        <v>90.384615384615387</v>
      </c>
      <c r="R115" s="2" t="s">
        <v>8266</v>
      </c>
      <c r="S115" s="7" t="str">
        <f t="shared" si="10"/>
        <v>film &amp; video</v>
      </c>
      <c r="T115" s="7" t="str">
        <f t="shared" si="11"/>
        <v>shorts</v>
      </c>
    </row>
    <row r="116" spans="1:20" ht="80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17">
        <f t="shared" si="6"/>
        <v>40861.27416666667</v>
      </c>
      <c r="L116" s="17">
        <f t="shared" si="7"/>
        <v>40921.27416666667</v>
      </c>
      <c r="M116" s="2" t="b">
        <v>0</v>
      </c>
      <c r="N116" s="2">
        <v>35</v>
      </c>
      <c r="O116" s="2" t="b">
        <v>1</v>
      </c>
      <c r="P116" s="4">
        <f t="shared" si="8"/>
        <v>103.33333333333334</v>
      </c>
      <c r="Q116" s="5">
        <f t="shared" si="9"/>
        <v>88.571428571428569</v>
      </c>
      <c r="R116" s="2" t="s">
        <v>8266</v>
      </c>
      <c r="S116" s="7" t="str">
        <f t="shared" si="10"/>
        <v>film &amp; video</v>
      </c>
      <c r="T116" s="7" t="str">
        <f t="shared" si="11"/>
        <v>shorts</v>
      </c>
    </row>
    <row r="117" spans="1:20" ht="40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17">
        <f t="shared" si="6"/>
        <v>40918.738935185182</v>
      </c>
      <c r="L117" s="17">
        <f t="shared" si="7"/>
        <v>40943.738935185182</v>
      </c>
      <c r="M117" s="2" t="b">
        <v>0</v>
      </c>
      <c r="N117" s="2">
        <v>22</v>
      </c>
      <c r="O117" s="2" t="b">
        <v>1</v>
      </c>
      <c r="P117" s="4">
        <f t="shared" si="8"/>
        <v>140.44444444444443</v>
      </c>
      <c r="Q117" s="5">
        <f t="shared" si="9"/>
        <v>28.727272727272727</v>
      </c>
      <c r="R117" s="2" t="s">
        <v>8266</v>
      </c>
      <c r="S117" s="7" t="str">
        <f t="shared" si="10"/>
        <v>film &amp; video</v>
      </c>
      <c r="T117" s="7" t="str">
        <f t="shared" si="11"/>
        <v>shorts</v>
      </c>
    </row>
    <row r="118" spans="1:20" ht="80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17">
        <f t="shared" si="6"/>
        <v>40595.497164351851</v>
      </c>
      <c r="L118" s="17">
        <f t="shared" si="7"/>
        <v>40641.455497685187</v>
      </c>
      <c r="M118" s="2" t="b">
        <v>0</v>
      </c>
      <c r="N118" s="2">
        <v>57</v>
      </c>
      <c r="O118" s="2" t="b">
        <v>1</v>
      </c>
      <c r="P118" s="4">
        <f t="shared" si="8"/>
        <v>113.65714285714286</v>
      </c>
      <c r="Q118" s="5">
        <f t="shared" si="9"/>
        <v>69.78947368421052</v>
      </c>
      <c r="R118" s="2" t="s">
        <v>8266</v>
      </c>
      <c r="S118" s="7" t="str">
        <f t="shared" si="10"/>
        <v>film &amp; video</v>
      </c>
      <c r="T118" s="7" t="str">
        <f t="shared" si="11"/>
        <v>shorts</v>
      </c>
    </row>
    <row r="119" spans="1:20" ht="100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17">
        <f t="shared" si="6"/>
        <v>40248.834999999999</v>
      </c>
      <c r="L119" s="17">
        <f t="shared" si="7"/>
        <v>40338.791666666664</v>
      </c>
      <c r="M119" s="2" t="b">
        <v>0</v>
      </c>
      <c r="N119" s="2">
        <v>27</v>
      </c>
      <c r="O119" s="2" t="b">
        <v>1</v>
      </c>
      <c r="P119" s="4">
        <f t="shared" si="8"/>
        <v>100.49377777777779</v>
      </c>
      <c r="Q119" s="5">
        <f t="shared" si="9"/>
        <v>167.48962962962963</v>
      </c>
      <c r="R119" s="2" t="s">
        <v>8266</v>
      </c>
      <c r="S119" s="7" t="str">
        <f t="shared" si="10"/>
        <v>film &amp; video</v>
      </c>
      <c r="T119" s="7" t="str">
        <f t="shared" si="11"/>
        <v>shorts</v>
      </c>
    </row>
    <row r="120" spans="1:20" ht="60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17">
        <f t="shared" si="6"/>
        <v>40723.053657407407</v>
      </c>
      <c r="L120" s="17">
        <f t="shared" si="7"/>
        <v>40753.053657407407</v>
      </c>
      <c r="M120" s="2" t="b">
        <v>0</v>
      </c>
      <c r="N120" s="2">
        <v>39</v>
      </c>
      <c r="O120" s="2" t="b">
        <v>1</v>
      </c>
      <c r="P120" s="4">
        <f t="shared" si="8"/>
        <v>113.03159999999998</v>
      </c>
      <c r="Q120" s="5">
        <f t="shared" si="9"/>
        <v>144.91230769230768</v>
      </c>
      <c r="R120" s="2" t="s">
        <v>8266</v>
      </c>
      <c r="S120" s="7" t="str">
        <f t="shared" si="10"/>
        <v>film &amp; video</v>
      </c>
      <c r="T120" s="7" t="str">
        <f t="shared" si="11"/>
        <v>shorts</v>
      </c>
    </row>
    <row r="121" spans="1:20" ht="80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17">
        <f t="shared" si="6"/>
        <v>40739.069282407407</v>
      </c>
      <c r="L121" s="17">
        <f t="shared" si="7"/>
        <v>40768.958333333336</v>
      </c>
      <c r="M121" s="2" t="b">
        <v>0</v>
      </c>
      <c r="N121" s="2">
        <v>37</v>
      </c>
      <c r="O121" s="2" t="b">
        <v>1</v>
      </c>
      <c r="P121" s="4">
        <f t="shared" si="8"/>
        <v>104.55692307692308</v>
      </c>
      <c r="Q121" s="5">
        <f t="shared" si="9"/>
        <v>91.840540540540545</v>
      </c>
      <c r="R121" s="2" t="s">
        <v>8266</v>
      </c>
      <c r="S121" s="7" t="str">
        <f t="shared" si="10"/>
        <v>film &amp; video</v>
      </c>
      <c r="T121" s="7" t="str">
        <f t="shared" si="11"/>
        <v>shorts</v>
      </c>
    </row>
    <row r="122" spans="1:20" ht="80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17">
        <f t="shared" si="6"/>
        <v>42616.049849537041</v>
      </c>
      <c r="L122" s="17">
        <f t="shared" si="7"/>
        <v>42646.049849537041</v>
      </c>
      <c r="M122" s="2" t="b">
        <v>0</v>
      </c>
      <c r="N122" s="2">
        <v>1</v>
      </c>
      <c r="O122" s="2" t="b">
        <v>0</v>
      </c>
      <c r="P122" s="4">
        <f t="shared" si="8"/>
        <v>1.4285714285714287E-2</v>
      </c>
      <c r="Q122" s="5">
        <f t="shared" si="9"/>
        <v>10</v>
      </c>
      <c r="R122" s="2" t="s">
        <v>8267</v>
      </c>
      <c r="S122" s="7" t="str">
        <f t="shared" si="10"/>
        <v>film &amp; video</v>
      </c>
      <c r="T122" s="7" t="str">
        <f t="shared" si="11"/>
        <v>science fiction</v>
      </c>
    </row>
    <row r="123" spans="1:20" ht="80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17">
        <f t="shared" si="6"/>
        <v>42096.704976851848</v>
      </c>
      <c r="L123" s="17">
        <f t="shared" si="7"/>
        <v>42112.427777777775</v>
      </c>
      <c r="M123" s="2" t="b">
        <v>0</v>
      </c>
      <c r="N123" s="2">
        <v>1</v>
      </c>
      <c r="O123" s="2" t="b">
        <v>0</v>
      </c>
      <c r="P123" s="4">
        <f t="shared" si="8"/>
        <v>3.3333333333333333E-2</v>
      </c>
      <c r="Q123" s="5">
        <f t="shared" si="9"/>
        <v>1</v>
      </c>
      <c r="R123" s="2" t="s">
        <v>8267</v>
      </c>
      <c r="S123" s="7" t="str">
        <f t="shared" si="10"/>
        <v>film &amp; video</v>
      </c>
      <c r="T123" s="7" t="str">
        <f t="shared" si="11"/>
        <v>science fiction</v>
      </c>
    </row>
    <row r="124" spans="1:20" ht="60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17">
        <f t="shared" si="6"/>
        <v>42593.431793981479</v>
      </c>
      <c r="L124" s="17">
        <f t="shared" si="7"/>
        <v>42653.431793981479</v>
      </c>
      <c r="M124" s="2" t="b">
        <v>0</v>
      </c>
      <c r="N124" s="2">
        <v>0</v>
      </c>
      <c r="O124" s="2" t="b">
        <v>0</v>
      </c>
      <c r="P124" s="4">
        <f t="shared" si="8"/>
        <v>0</v>
      </c>
      <c r="Q124" s="5" t="e">
        <f t="shared" si="9"/>
        <v>#DIV/0!</v>
      </c>
      <c r="R124" s="2" t="s">
        <v>8267</v>
      </c>
      <c r="S124" s="7" t="str">
        <f t="shared" si="10"/>
        <v>film &amp; video</v>
      </c>
      <c r="T124" s="7" t="str">
        <f t="shared" si="11"/>
        <v>science fiction</v>
      </c>
    </row>
    <row r="125" spans="1:20" ht="80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17">
        <f t="shared" si="6"/>
        <v>41904.781990740739</v>
      </c>
      <c r="L125" s="17">
        <f t="shared" si="7"/>
        <v>41940.916666666664</v>
      </c>
      <c r="M125" s="2" t="b">
        <v>0</v>
      </c>
      <c r="N125" s="2">
        <v>6</v>
      </c>
      <c r="O125" s="2" t="b">
        <v>0</v>
      </c>
      <c r="P125" s="4">
        <f t="shared" si="8"/>
        <v>0.27454545454545454</v>
      </c>
      <c r="Q125" s="5">
        <f t="shared" si="9"/>
        <v>25.166666666666668</v>
      </c>
      <c r="R125" s="2" t="s">
        <v>8267</v>
      </c>
      <c r="S125" s="7" t="str">
        <f t="shared" si="10"/>
        <v>film &amp; video</v>
      </c>
      <c r="T125" s="7" t="str">
        <f t="shared" si="11"/>
        <v>science fiction</v>
      </c>
    </row>
    <row r="126" spans="1:20" ht="80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17">
        <f t="shared" si="6"/>
        <v>42114.928726851853</v>
      </c>
      <c r="L126" s="17">
        <f t="shared" si="7"/>
        <v>42139.928726851853</v>
      </c>
      <c r="M126" s="2" t="b">
        <v>0</v>
      </c>
      <c r="N126" s="2">
        <v>0</v>
      </c>
      <c r="O126" s="2" t="b">
        <v>0</v>
      </c>
      <c r="P126" s="4">
        <f t="shared" si="8"/>
        <v>0</v>
      </c>
      <c r="Q126" s="5" t="e">
        <f t="shared" si="9"/>
        <v>#DIV/0!</v>
      </c>
      <c r="R126" s="2" t="s">
        <v>8267</v>
      </c>
      <c r="S126" s="7" t="str">
        <f t="shared" si="10"/>
        <v>film &amp; video</v>
      </c>
      <c r="T126" s="7" t="str">
        <f t="shared" si="11"/>
        <v>science fiction</v>
      </c>
    </row>
    <row r="127" spans="1:20" ht="80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17">
        <f t="shared" si="6"/>
        <v>42709.993981481486</v>
      </c>
      <c r="L127" s="17">
        <f t="shared" si="7"/>
        <v>42769.993981481486</v>
      </c>
      <c r="M127" s="2" t="b">
        <v>0</v>
      </c>
      <c r="N127" s="2">
        <v>6</v>
      </c>
      <c r="O127" s="2" t="b">
        <v>0</v>
      </c>
      <c r="P127" s="4">
        <f t="shared" si="8"/>
        <v>14.000000000000002</v>
      </c>
      <c r="Q127" s="5">
        <f t="shared" si="9"/>
        <v>11.666666666666666</v>
      </c>
      <c r="R127" s="2" t="s">
        <v>8267</v>
      </c>
      <c r="S127" s="7" t="str">
        <f t="shared" si="10"/>
        <v>film &amp; video</v>
      </c>
      <c r="T127" s="7" t="str">
        <f t="shared" si="11"/>
        <v>science fiction</v>
      </c>
    </row>
    <row r="128" spans="1:20" ht="80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17">
        <f t="shared" si="6"/>
        <v>42135.589548611111</v>
      </c>
      <c r="L128" s="17">
        <f t="shared" si="7"/>
        <v>42166.083333333328</v>
      </c>
      <c r="M128" s="2" t="b">
        <v>0</v>
      </c>
      <c r="N128" s="2">
        <v>13</v>
      </c>
      <c r="O128" s="2" t="b">
        <v>0</v>
      </c>
      <c r="P128" s="4">
        <f t="shared" si="8"/>
        <v>5.548</v>
      </c>
      <c r="Q128" s="5">
        <f t="shared" si="9"/>
        <v>106.69230769230769</v>
      </c>
      <c r="R128" s="2" t="s">
        <v>8267</v>
      </c>
      <c r="S128" s="7" t="str">
        <f t="shared" si="10"/>
        <v>film &amp; video</v>
      </c>
      <c r="T128" s="7" t="str">
        <f t="shared" si="11"/>
        <v>science fiction</v>
      </c>
    </row>
    <row r="129" spans="1:20" ht="80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17">
        <f t="shared" si="6"/>
        <v>42067.62431712963</v>
      </c>
      <c r="L129" s="17">
        <f t="shared" si="7"/>
        <v>42097.582650462966</v>
      </c>
      <c r="M129" s="2" t="b">
        <v>0</v>
      </c>
      <c r="N129" s="2">
        <v>4</v>
      </c>
      <c r="O129" s="2" t="b">
        <v>0</v>
      </c>
      <c r="P129" s="4">
        <f t="shared" si="8"/>
        <v>2.375</v>
      </c>
      <c r="Q129" s="5">
        <f t="shared" si="9"/>
        <v>47.5</v>
      </c>
      <c r="R129" s="2" t="s">
        <v>8267</v>
      </c>
      <c r="S129" s="7" t="str">
        <f t="shared" si="10"/>
        <v>film &amp; video</v>
      </c>
      <c r="T129" s="7" t="str">
        <f t="shared" si="11"/>
        <v>science fiction</v>
      </c>
    </row>
    <row r="130" spans="1:20" ht="40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17">
        <f t="shared" si="6"/>
        <v>42628.22792824074</v>
      </c>
      <c r="L130" s="17">
        <f t="shared" si="7"/>
        <v>42663.22792824074</v>
      </c>
      <c r="M130" s="2" t="b">
        <v>0</v>
      </c>
      <c r="N130" s="2">
        <v>6</v>
      </c>
      <c r="O130" s="2" t="b">
        <v>0</v>
      </c>
      <c r="P130" s="4">
        <f t="shared" si="8"/>
        <v>1.867</v>
      </c>
      <c r="Q130" s="5">
        <f t="shared" si="9"/>
        <v>311.16666666666669</v>
      </c>
      <c r="R130" s="2" t="s">
        <v>8267</v>
      </c>
      <c r="S130" s="7" t="str">
        <f t="shared" si="10"/>
        <v>film &amp; video</v>
      </c>
      <c r="T130" s="7" t="str">
        <f t="shared" si="11"/>
        <v>science fiction</v>
      </c>
    </row>
    <row r="131" spans="1:20" ht="80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17">
        <f t="shared" ref="K131:K194" si="12">(((J131/60)/60)/24)+DATE(1970,1,1)</f>
        <v>41882.937303240738</v>
      </c>
      <c r="L131" s="17">
        <f t="shared" ref="L131:L194" si="13">(((I131/60)/60)/24)+DATE(1970,1,1)</f>
        <v>41942.937303240738</v>
      </c>
      <c r="M131" s="2" t="b">
        <v>0</v>
      </c>
      <c r="N131" s="2">
        <v>0</v>
      </c>
      <c r="O131" s="2" t="b">
        <v>0</v>
      </c>
      <c r="P131" s="4">
        <f t="shared" ref="P131:P194" si="14">E131/D131*100</f>
        <v>0</v>
      </c>
      <c r="Q131" s="5" t="e">
        <f t="shared" ref="Q131:Q194" si="15">E131/N131</f>
        <v>#DIV/0!</v>
      </c>
      <c r="R131" s="2" t="s">
        <v>8267</v>
      </c>
      <c r="S131" s="7" t="str">
        <f t="shared" ref="S131:S194" si="16">LEFT(R131, SEARCH("/",R131, 1)-1)</f>
        <v>film &amp; video</v>
      </c>
      <c r="T131" s="7" t="str">
        <f t="shared" ref="T131:T194" si="17">RIGHT(R131,LEN(R131)-SEARCH("/",R131,1))</f>
        <v>science fiction</v>
      </c>
    </row>
    <row r="132" spans="1:20" ht="80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17">
        <f t="shared" si="12"/>
        <v>41778.915416666663</v>
      </c>
      <c r="L132" s="17">
        <f t="shared" si="13"/>
        <v>41806.844444444447</v>
      </c>
      <c r="M132" s="2" t="b">
        <v>0</v>
      </c>
      <c r="N132" s="2">
        <v>0</v>
      </c>
      <c r="O132" s="2" t="b">
        <v>0</v>
      </c>
      <c r="P132" s="4">
        <f t="shared" si="14"/>
        <v>0</v>
      </c>
      <c r="Q132" s="5" t="e">
        <f t="shared" si="15"/>
        <v>#DIV/0!</v>
      </c>
      <c r="R132" s="2" t="s">
        <v>8267</v>
      </c>
      <c r="S132" s="7" t="str">
        <f t="shared" si="16"/>
        <v>film &amp; video</v>
      </c>
      <c r="T132" s="7" t="str">
        <f t="shared" si="17"/>
        <v>science fiction</v>
      </c>
    </row>
    <row r="133" spans="1:20" ht="20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17">
        <f t="shared" si="12"/>
        <v>42541.837511574078</v>
      </c>
      <c r="L133" s="17">
        <f t="shared" si="13"/>
        <v>42557</v>
      </c>
      <c r="M133" s="2" t="b">
        <v>0</v>
      </c>
      <c r="N133" s="2">
        <v>0</v>
      </c>
      <c r="O133" s="2" t="b">
        <v>0</v>
      </c>
      <c r="P133" s="4">
        <f t="shared" si="14"/>
        <v>0</v>
      </c>
      <c r="Q133" s="5" t="e">
        <f t="shared" si="15"/>
        <v>#DIV/0!</v>
      </c>
      <c r="R133" s="2" t="s">
        <v>8267</v>
      </c>
      <c r="S133" s="7" t="str">
        <f t="shared" si="16"/>
        <v>film &amp; video</v>
      </c>
      <c r="T133" s="7" t="str">
        <f t="shared" si="17"/>
        <v>science fiction</v>
      </c>
    </row>
    <row r="134" spans="1:20" ht="80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17">
        <f t="shared" si="12"/>
        <v>41905.812581018516</v>
      </c>
      <c r="L134" s="17">
        <f t="shared" si="13"/>
        <v>41950.854247685187</v>
      </c>
      <c r="M134" s="2" t="b">
        <v>0</v>
      </c>
      <c r="N134" s="2">
        <v>81</v>
      </c>
      <c r="O134" s="2" t="b">
        <v>0</v>
      </c>
      <c r="P134" s="4">
        <f t="shared" si="14"/>
        <v>9.5687499999999996</v>
      </c>
      <c r="Q134" s="5">
        <f t="shared" si="15"/>
        <v>94.506172839506178</v>
      </c>
      <c r="R134" s="2" t="s">
        <v>8267</v>
      </c>
      <c r="S134" s="7" t="str">
        <f t="shared" si="16"/>
        <v>film &amp; video</v>
      </c>
      <c r="T134" s="7" t="str">
        <f t="shared" si="17"/>
        <v>science fiction</v>
      </c>
    </row>
    <row r="135" spans="1:20" ht="60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17">
        <f t="shared" si="12"/>
        <v>42491.80768518518</v>
      </c>
      <c r="L135" s="17">
        <f t="shared" si="13"/>
        <v>42521.729861111111</v>
      </c>
      <c r="M135" s="2" t="b">
        <v>0</v>
      </c>
      <c r="N135" s="2">
        <v>0</v>
      </c>
      <c r="O135" s="2" t="b">
        <v>0</v>
      </c>
      <c r="P135" s="4">
        <f t="shared" si="14"/>
        <v>0</v>
      </c>
      <c r="Q135" s="5" t="e">
        <f t="shared" si="15"/>
        <v>#DIV/0!</v>
      </c>
      <c r="R135" s="2" t="s">
        <v>8267</v>
      </c>
      <c r="S135" s="7" t="str">
        <f t="shared" si="16"/>
        <v>film &amp; video</v>
      </c>
      <c r="T135" s="7" t="str">
        <f t="shared" si="17"/>
        <v>science fiction</v>
      </c>
    </row>
    <row r="136" spans="1:20" ht="40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17">
        <f t="shared" si="12"/>
        <v>42221.909930555557</v>
      </c>
      <c r="L136" s="17">
        <f t="shared" si="13"/>
        <v>42251.708333333328</v>
      </c>
      <c r="M136" s="2" t="b">
        <v>0</v>
      </c>
      <c r="N136" s="2">
        <v>0</v>
      </c>
      <c r="O136" s="2" t="b">
        <v>0</v>
      </c>
      <c r="P136" s="4">
        <f t="shared" si="14"/>
        <v>0</v>
      </c>
      <c r="Q136" s="5" t="e">
        <f t="shared" si="15"/>
        <v>#DIV/0!</v>
      </c>
      <c r="R136" s="2" t="s">
        <v>8267</v>
      </c>
      <c r="S136" s="7" t="str">
        <f t="shared" si="16"/>
        <v>film &amp; video</v>
      </c>
      <c r="T136" s="7" t="str">
        <f t="shared" si="17"/>
        <v>science fiction</v>
      </c>
    </row>
    <row r="137" spans="1:20" ht="80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17">
        <f t="shared" si="12"/>
        <v>41788.381909722222</v>
      </c>
      <c r="L137" s="17">
        <f t="shared" si="13"/>
        <v>41821.791666666664</v>
      </c>
      <c r="M137" s="2" t="b">
        <v>0</v>
      </c>
      <c r="N137" s="2">
        <v>5</v>
      </c>
      <c r="O137" s="2" t="b">
        <v>0</v>
      </c>
      <c r="P137" s="4">
        <f t="shared" si="14"/>
        <v>13.433333333333334</v>
      </c>
      <c r="Q137" s="5">
        <f t="shared" si="15"/>
        <v>80.599999999999994</v>
      </c>
      <c r="R137" s="2" t="s">
        <v>8267</v>
      </c>
      <c r="S137" s="7" t="str">
        <f t="shared" si="16"/>
        <v>film &amp; video</v>
      </c>
      <c r="T137" s="7" t="str">
        <f t="shared" si="17"/>
        <v>science fiction</v>
      </c>
    </row>
    <row r="138" spans="1:20" ht="80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17">
        <f t="shared" si="12"/>
        <v>42096.410115740742</v>
      </c>
      <c r="L138" s="17">
        <f t="shared" si="13"/>
        <v>42140.427777777775</v>
      </c>
      <c r="M138" s="2" t="b">
        <v>0</v>
      </c>
      <c r="N138" s="2">
        <v>0</v>
      </c>
      <c r="O138" s="2" t="b">
        <v>0</v>
      </c>
      <c r="P138" s="4">
        <f t="shared" si="14"/>
        <v>0</v>
      </c>
      <c r="Q138" s="5" t="e">
        <f t="shared" si="15"/>
        <v>#DIV/0!</v>
      </c>
      <c r="R138" s="2" t="s">
        <v>8267</v>
      </c>
      <c r="S138" s="7" t="str">
        <f t="shared" si="16"/>
        <v>film &amp; video</v>
      </c>
      <c r="T138" s="7" t="str">
        <f t="shared" si="17"/>
        <v>science fiction</v>
      </c>
    </row>
    <row r="139" spans="1:20" ht="80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17">
        <f t="shared" si="12"/>
        <v>42239.573993055557</v>
      </c>
      <c r="L139" s="17">
        <f t="shared" si="13"/>
        <v>42289.573993055557</v>
      </c>
      <c r="M139" s="2" t="b">
        <v>0</v>
      </c>
      <c r="N139" s="2">
        <v>0</v>
      </c>
      <c r="O139" s="2" t="b">
        <v>0</v>
      </c>
      <c r="P139" s="4">
        <f t="shared" si="14"/>
        <v>0</v>
      </c>
      <c r="Q139" s="5" t="e">
        <f t="shared" si="15"/>
        <v>#DIV/0!</v>
      </c>
      <c r="R139" s="2" t="s">
        <v>8267</v>
      </c>
      <c r="S139" s="7" t="str">
        <f t="shared" si="16"/>
        <v>film &amp; video</v>
      </c>
      <c r="T139" s="7" t="str">
        <f t="shared" si="17"/>
        <v>science fiction</v>
      </c>
    </row>
    <row r="140" spans="1:20" ht="80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17">
        <f t="shared" si="12"/>
        <v>42186.257418981477</v>
      </c>
      <c r="L140" s="17">
        <f t="shared" si="13"/>
        <v>42217.207638888889</v>
      </c>
      <c r="M140" s="2" t="b">
        <v>0</v>
      </c>
      <c r="N140" s="2">
        <v>58</v>
      </c>
      <c r="O140" s="2" t="b">
        <v>0</v>
      </c>
      <c r="P140" s="4">
        <f t="shared" si="14"/>
        <v>3.1413333333333333</v>
      </c>
      <c r="Q140" s="5">
        <f t="shared" si="15"/>
        <v>81.241379310344826</v>
      </c>
      <c r="R140" s="2" t="s">
        <v>8267</v>
      </c>
      <c r="S140" s="7" t="str">
        <f t="shared" si="16"/>
        <v>film &amp; video</v>
      </c>
      <c r="T140" s="7" t="str">
        <f t="shared" si="17"/>
        <v>science fiction</v>
      </c>
    </row>
    <row r="141" spans="1:20" ht="60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17">
        <f t="shared" si="12"/>
        <v>42187.920972222222</v>
      </c>
      <c r="L141" s="17">
        <f t="shared" si="13"/>
        <v>42197.920972222222</v>
      </c>
      <c r="M141" s="2" t="b">
        <v>0</v>
      </c>
      <c r="N141" s="2">
        <v>1</v>
      </c>
      <c r="O141" s="2" t="b">
        <v>0</v>
      </c>
      <c r="P141" s="4">
        <f t="shared" si="14"/>
        <v>100</v>
      </c>
      <c r="Q141" s="5">
        <f t="shared" si="15"/>
        <v>500</v>
      </c>
      <c r="R141" s="2" t="s">
        <v>8267</v>
      </c>
      <c r="S141" s="7" t="str">
        <f t="shared" si="16"/>
        <v>film &amp; video</v>
      </c>
      <c r="T141" s="7" t="str">
        <f t="shared" si="17"/>
        <v>science fiction</v>
      </c>
    </row>
    <row r="142" spans="1:20" ht="80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17">
        <f t="shared" si="12"/>
        <v>42053.198287037041</v>
      </c>
      <c r="L142" s="17">
        <f t="shared" si="13"/>
        <v>42083.15662037037</v>
      </c>
      <c r="M142" s="2" t="b">
        <v>0</v>
      </c>
      <c r="N142" s="2">
        <v>0</v>
      </c>
      <c r="O142" s="2" t="b">
        <v>0</v>
      </c>
      <c r="P142" s="4">
        <f t="shared" si="14"/>
        <v>0</v>
      </c>
      <c r="Q142" s="5" t="e">
        <f t="shared" si="15"/>
        <v>#DIV/0!</v>
      </c>
      <c r="R142" s="2" t="s">
        <v>8267</v>
      </c>
      <c r="S142" s="7" t="str">
        <f t="shared" si="16"/>
        <v>film &amp; video</v>
      </c>
      <c r="T142" s="7" t="str">
        <f t="shared" si="17"/>
        <v>science fiction</v>
      </c>
    </row>
    <row r="143" spans="1:20" ht="60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17">
        <f t="shared" si="12"/>
        <v>42110.153043981481</v>
      </c>
      <c r="L143" s="17">
        <f t="shared" si="13"/>
        <v>42155.153043981481</v>
      </c>
      <c r="M143" s="2" t="b">
        <v>0</v>
      </c>
      <c r="N143" s="2">
        <v>28</v>
      </c>
      <c r="O143" s="2" t="b">
        <v>0</v>
      </c>
      <c r="P143" s="4">
        <f t="shared" si="14"/>
        <v>10.775</v>
      </c>
      <c r="Q143" s="5">
        <f t="shared" si="15"/>
        <v>46.178571428571431</v>
      </c>
      <c r="R143" s="2" t="s">
        <v>8267</v>
      </c>
      <c r="S143" s="7" t="str">
        <f t="shared" si="16"/>
        <v>film &amp; video</v>
      </c>
      <c r="T143" s="7" t="str">
        <f t="shared" si="17"/>
        <v>science fiction</v>
      </c>
    </row>
    <row r="144" spans="1:20" ht="80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17">
        <f t="shared" si="12"/>
        <v>41938.893263888887</v>
      </c>
      <c r="L144" s="17">
        <f t="shared" si="13"/>
        <v>41959.934930555552</v>
      </c>
      <c r="M144" s="2" t="b">
        <v>0</v>
      </c>
      <c r="N144" s="2">
        <v>1</v>
      </c>
      <c r="O144" s="2" t="b">
        <v>0</v>
      </c>
      <c r="P144" s="4">
        <f t="shared" si="14"/>
        <v>0.33333333333333337</v>
      </c>
      <c r="Q144" s="5">
        <f t="shared" si="15"/>
        <v>10</v>
      </c>
      <c r="R144" s="2" t="s">
        <v>8267</v>
      </c>
      <c r="S144" s="7" t="str">
        <f t="shared" si="16"/>
        <v>film &amp; video</v>
      </c>
      <c r="T144" s="7" t="str">
        <f t="shared" si="17"/>
        <v>science fiction</v>
      </c>
    </row>
    <row r="145" spans="1:20" ht="80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17">
        <f t="shared" si="12"/>
        <v>42559.064143518524</v>
      </c>
      <c r="L145" s="17">
        <f t="shared" si="13"/>
        <v>42616.246527777781</v>
      </c>
      <c r="M145" s="2" t="b">
        <v>0</v>
      </c>
      <c r="N145" s="2">
        <v>0</v>
      </c>
      <c r="O145" s="2" t="b">
        <v>0</v>
      </c>
      <c r="P145" s="4">
        <f t="shared" si="14"/>
        <v>0</v>
      </c>
      <c r="Q145" s="5" t="e">
        <f t="shared" si="15"/>
        <v>#DIV/0!</v>
      </c>
      <c r="R145" s="2" t="s">
        <v>8267</v>
      </c>
      <c r="S145" s="7" t="str">
        <f t="shared" si="16"/>
        <v>film &amp; video</v>
      </c>
      <c r="T145" s="7" t="str">
        <f t="shared" si="17"/>
        <v>science fiction</v>
      </c>
    </row>
    <row r="146" spans="1:20" ht="80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17">
        <f t="shared" si="12"/>
        <v>42047.762407407412</v>
      </c>
      <c r="L146" s="17">
        <f t="shared" si="13"/>
        <v>42107.72074074074</v>
      </c>
      <c r="M146" s="2" t="b">
        <v>0</v>
      </c>
      <c r="N146" s="2">
        <v>37</v>
      </c>
      <c r="O146" s="2" t="b">
        <v>0</v>
      </c>
      <c r="P146" s="4">
        <f t="shared" si="14"/>
        <v>27.6</v>
      </c>
      <c r="Q146" s="5">
        <f t="shared" si="15"/>
        <v>55.945945945945944</v>
      </c>
      <c r="R146" s="2" t="s">
        <v>8267</v>
      </c>
      <c r="S146" s="7" t="str">
        <f t="shared" si="16"/>
        <v>film &amp; video</v>
      </c>
      <c r="T146" s="7" t="str">
        <f t="shared" si="17"/>
        <v>science fiction</v>
      </c>
    </row>
    <row r="147" spans="1:20" ht="80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17">
        <f t="shared" si="12"/>
        <v>42200.542268518519</v>
      </c>
      <c r="L147" s="17">
        <f t="shared" si="13"/>
        <v>42227.542268518519</v>
      </c>
      <c r="M147" s="2" t="b">
        <v>0</v>
      </c>
      <c r="N147" s="2">
        <v>9</v>
      </c>
      <c r="O147" s="2" t="b">
        <v>0</v>
      </c>
      <c r="P147" s="4">
        <f t="shared" si="14"/>
        <v>7.5111111111111111</v>
      </c>
      <c r="Q147" s="5">
        <f t="shared" si="15"/>
        <v>37.555555555555557</v>
      </c>
      <c r="R147" s="2" t="s">
        <v>8267</v>
      </c>
      <c r="S147" s="7" t="str">
        <f t="shared" si="16"/>
        <v>film &amp; video</v>
      </c>
      <c r="T147" s="7" t="str">
        <f t="shared" si="17"/>
        <v>science fiction</v>
      </c>
    </row>
    <row r="148" spans="1:20" ht="80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17">
        <f t="shared" si="12"/>
        <v>42693.016180555554</v>
      </c>
      <c r="L148" s="17">
        <f t="shared" si="13"/>
        <v>42753.016180555554</v>
      </c>
      <c r="M148" s="2" t="b">
        <v>0</v>
      </c>
      <c r="N148" s="2">
        <v>3</v>
      </c>
      <c r="O148" s="2" t="b">
        <v>0</v>
      </c>
      <c r="P148" s="4">
        <f t="shared" si="14"/>
        <v>0.57499999999999996</v>
      </c>
      <c r="Q148" s="5">
        <f t="shared" si="15"/>
        <v>38.333333333333336</v>
      </c>
      <c r="R148" s="2" t="s">
        <v>8267</v>
      </c>
      <c r="S148" s="7" t="str">
        <f t="shared" si="16"/>
        <v>film &amp; video</v>
      </c>
      <c r="T148" s="7" t="str">
        <f t="shared" si="17"/>
        <v>science fiction</v>
      </c>
    </row>
    <row r="149" spans="1:20" ht="40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17">
        <f t="shared" si="12"/>
        <v>41969.767824074079</v>
      </c>
      <c r="L149" s="17">
        <f t="shared" si="13"/>
        <v>42012.762499999997</v>
      </c>
      <c r="M149" s="2" t="b">
        <v>0</v>
      </c>
      <c r="N149" s="2">
        <v>0</v>
      </c>
      <c r="O149" s="2" t="b">
        <v>0</v>
      </c>
      <c r="P149" s="4">
        <f t="shared" si="14"/>
        <v>0</v>
      </c>
      <c r="Q149" s="5" t="e">
        <f t="shared" si="15"/>
        <v>#DIV/0!</v>
      </c>
      <c r="R149" s="2" t="s">
        <v>8267</v>
      </c>
      <c r="S149" s="7" t="str">
        <f t="shared" si="16"/>
        <v>film &amp; video</v>
      </c>
      <c r="T149" s="7" t="str">
        <f t="shared" si="17"/>
        <v>science fiction</v>
      </c>
    </row>
    <row r="150" spans="1:20" ht="80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17">
        <f t="shared" si="12"/>
        <v>42397.281666666662</v>
      </c>
      <c r="L150" s="17">
        <f t="shared" si="13"/>
        <v>42427.281666666662</v>
      </c>
      <c r="M150" s="2" t="b">
        <v>0</v>
      </c>
      <c r="N150" s="2">
        <v>2</v>
      </c>
      <c r="O150" s="2" t="b">
        <v>0</v>
      </c>
      <c r="P150" s="4">
        <f t="shared" si="14"/>
        <v>0.08</v>
      </c>
      <c r="Q150" s="5">
        <f t="shared" si="15"/>
        <v>20</v>
      </c>
      <c r="R150" s="2" t="s">
        <v>8267</v>
      </c>
      <c r="S150" s="7" t="str">
        <f t="shared" si="16"/>
        <v>film &amp; video</v>
      </c>
      <c r="T150" s="7" t="str">
        <f t="shared" si="17"/>
        <v>science fiction</v>
      </c>
    </row>
    <row r="151" spans="1:20" ht="80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17">
        <f t="shared" si="12"/>
        <v>41968.172106481477</v>
      </c>
      <c r="L151" s="17">
        <f t="shared" si="13"/>
        <v>41998.333333333328</v>
      </c>
      <c r="M151" s="2" t="b">
        <v>0</v>
      </c>
      <c r="N151" s="2">
        <v>6</v>
      </c>
      <c r="O151" s="2" t="b">
        <v>0</v>
      </c>
      <c r="P151" s="4">
        <f t="shared" si="14"/>
        <v>0.91999999999999993</v>
      </c>
      <c r="Q151" s="5">
        <f t="shared" si="15"/>
        <v>15.333333333333334</v>
      </c>
      <c r="R151" s="2" t="s">
        <v>8267</v>
      </c>
      <c r="S151" s="7" t="str">
        <f t="shared" si="16"/>
        <v>film &amp; video</v>
      </c>
      <c r="T151" s="7" t="str">
        <f t="shared" si="17"/>
        <v>science fiction</v>
      </c>
    </row>
    <row r="152" spans="1:20" ht="60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17">
        <f t="shared" si="12"/>
        <v>42090.161828703705</v>
      </c>
      <c r="L152" s="17">
        <f t="shared" si="13"/>
        <v>42150.161828703705</v>
      </c>
      <c r="M152" s="2" t="b">
        <v>0</v>
      </c>
      <c r="N152" s="2">
        <v>67</v>
      </c>
      <c r="O152" s="2" t="b">
        <v>0</v>
      </c>
      <c r="P152" s="4">
        <f t="shared" si="14"/>
        <v>23.163076923076922</v>
      </c>
      <c r="Q152" s="5">
        <f t="shared" si="15"/>
        <v>449.43283582089555</v>
      </c>
      <c r="R152" s="2" t="s">
        <v>8267</v>
      </c>
      <c r="S152" s="7" t="str">
        <f t="shared" si="16"/>
        <v>film &amp; video</v>
      </c>
      <c r="T152" s="7" t="str">
        <f t="shared" si="17"/>
        <v>science fiction</v>
      </c>
    </row>
    <row r="153" spans="1:20" ht="80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17">
        <f t="shared" si="12"/>
        <v>42113.550821759258</v>
      </c>
      <c r="L153" s="17">
        <f t="shared" si="13"/>
        <v>42173.550821759258</v>
      </c>
      <c r="M153" s="2" t="b">
        <v>0</v>
      </c>
      <c r="N153" s="2">
        <v>5</v>
      </c>
      <c r="O153" s="2" t="b">
        <v>0</v>
      </c>
      <c r="P153" s="4">
        <f t="shared" si="14"/>
        <v>5.5999999999999994E-2</v>
      </c>
      <c r="Q153" s="5">
        <f t="shared" si="15"/>
        <v>28</v>
      </c>
      <c r="R153" s="2" t="s">
        <v>8267</v>
      </c>
      <c r="S153" s="7" t="str">
        <f t="shared" si="16"/>
        <v>film &amp; video</v>
      </c>
      <c r="T153" s="7" t="str">
        <f t="shared" si="17"/>
        <v>science fiction</v>
      </c>
    </row>
    <row r="154" spans="1:20" ht="40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17">
        <f t="shared" si="12"/>
        <v>41875.077546296299</v>
      </c>
      <c r="L154" s="17">
        <f t="shared" si="13"/>
        <v>41905.077546296299</v>
      </c>
      <c r="M154" s="2" t="b">
        <v>0</v>
      </c>
      <c r="N154" s="2">
        <v>2</v>
      </c>
      <c r="O154" s="2" t="b">
        <v>0</v>
      </c>
      <c r="P154" s="4">
        <f t="shared" si="14"/>
        <v>7.8947368421052634E-3</v>
      </c>
      <c r="Q154" s="5">
        <f t="shared" si="15"/>
        <v>15</v>
      </c>
      <c r="R154" s="2" t="s">
        <v>8267</v>
      </c>
      <c r="S154" s="7" t="str">
        <f t="shared" si="16"/>
        <v>film &amp; video</v>
      </c>
      <c r="T154" s="7" t="str">
        <f t="shared" si="17"/>
        <v>science fiction</v>
      </c>
    </row>
    <row r="155" spans="1:20" ht="80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17">
        <f t="shared" si="12"/>
        <v>41933.586157407408</v>
      </c>
      <c r="L155" s="17">
        <f t="shared" si="13"/>
        <v>41975.627824074079</v>
      </c>
      <c r="M155" s="2" t="b">
        <v>0</v>
      </c>
      <c r="N155" s="2">
        <v>10</v>
      </c>
      <c r="O155" s="2" t="b">
        <v>0</v>
      </c>
      <c r="P155" s="4">
        <f t="shared" si="14"/>
        <v>0.71799999999999997</v>
      </c>
      <c r="Q155" s="5">
        <f t="shared" si="15"/>
        <v>35.9</v>
      </c>
      <c r="R155" s="2" t="s">
        <v>8267</v>
      </c>
      <c r="S155" s="7" t="str">
        <f t="shared" si="16"/>
        <v>film &amp; video</v>
      </c>
      <c r="T155" s="7" t="str">
        <f t="shared" si="17"/>
        <v>science fiction</v>
      </c>
    </row>
    <row r="156" spans="1:20" ht="60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17">
        <f t="shared" si="12"/>
        <v>42115.547395833331</v>
      </c>
      <c r="L156" s="17">
        <f t="shared" si="13"/>
        <v>42158.547395833331</v>
      </c>
      <c r="M156" s="2" t="b">
        <v>0</v>
      </c>
      <c r="N156" s="2">
        <v>3</v>
      </c>
      <c r="O156" s="2" t="b">
        <v>0</v>
      </c>
      <c r="P156" s="4">
        <f t="shared" si="14"/>
        <v>2.666666666666667</v>
      </c>
      <c r="Q156" s="5">
        <f t="shared" si="15"/>
        <v>13.333333333333334</v>
      </c>
      <c r="R156" s="2" t="s">
        <v>8267</v>
      </c>
      <c r="S156" s="7" t="str">
        <f t="shared" si="16"/>
        <v>film &amp; video</v>
      </c>
      <c r="T156" s="7" t="str">
        <f t="shared" si="17"/>
        <v>science fiction</v>
      </c>
    </row>
    <row r="157" spans="1:20" ht="80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17">
        <f t="shared" si="12"/>
        <v>42168.559432870374</v>
      </c>
      <c r="L157" s="17">
        <f t="shared" si="13"/>
        <v>42208.559432870374</v>
      </c>
      <c r="M157" s="2" t="b">
        <v>0</v>
      </c>
      <c r="N157" s="2">
        <v>4</v>
      </c>
      <c r="O157" s="2" t="b">
        <v>0</v>
      </c>
      <c r="P157" s="4">
        <f t="shared" si="14"/>
        <v>6.0000000000000001E-3</v>
      </c>
      <c r="Q157" s="5">
        <f t="shared" si="15"/>
        <v>20.25</v>
      </c>
      <c r="R157" s="2" t="s">
        <v>8267</v>
      </c>
      <c r="S157" s="7" t="str">
        <f t="shared" si="16"/>
        <v>film &amp; video</v>
      </c>
      <c r="T157" s="7" t="str">
        <f t="shared" si="17"/>
        <v>science fiction</v>
      </c>
    </row>
    <row r="158" spans="1:20" ht="80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17">
        <f t="shared" si="12"/>
        <v>41794.124953703707</v>
      </c>
      <c r="L158" s="17">
        <f t="shared" si="13"/>
        <v>41854.124953703707</v>
      </c>
      <c r="M158" s="2" t="b">
        <v>0</v>
      </c>
      <c r="N158" s="2">
        <v>15</v>
      </c>
      <c r="O158" s="2" t="b">
        <v>0</v>
      </c>
      <c r="P158" s="4">
        <f t="shared" si="14"/>
        <v>5.0999999999999996</v>
      </c>
      <c r="Q158" s="5">
        <f t="shared" si="15"/>
        <v>119</v>
      </c>
      <c r="R158" s="2" t="s">
        <v>8267</v>
      </c>
      <c r="S158" s="7" t="str">
        <f t="shared" si="16"/>
        <v>film &amp; video</v>
      </c>
      <c r="T158" s="7" t="str">
        <f t="shared" si="17"/>
        <v>science fiction</v>
      </c>
    </row>
    <row r="159" spans="1:20" ht="80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17">
        <f t="shared" si="12"/>
        <v>42396.911712962959</v>
      </c>
      <c r="L159" s="17">
        <f t="shared" si="13"/>
        <v>42426.911712962959</v>
      </c>
      <c r="M159" s="2" t="b">
        <v>0</v>
      </c>
      <c r="N159" s="2">
        <v>2</v>
      </c>
      <c r="O159" s="2" t="b">
        <v>0</v>
      </c>
      <c r="P159" s="4">
        <f t="shared" si="14"/>
        <v>0.26711185308848079</v>
      </c>
      <c r="Q159" s="5">
        <f t="shared" si="15"/>
        <v>4</v>
      </c>
      <c r="R159" s="2" t="s">
        <v>8267</v>
      </c>
      <c r="S159" s="7" t="str">
        <f t="shared" si="16"/>
        <v>film &amp; video</v>
      </c>
      <c r="T159" s="7" t="str">
        <f t="shared" si="17"/>
        <v>science fiction</v>
      </c>
    </row>
    <row r="160" spans="1:20" ht="80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17">
        <f t="shared" si="12"/>
        <v>41904.07671296296</v>
      </c>
      <c r="L160" s="17">
        <f t="shared" si="13"/>
        <v>41934.07671296296</v>
      </c>
      <c r="M160" s="2" t="b">
        <v>0</v>
      </c>
      <c r="N160" s="2">
        <v>0</v>
      </c>
      <c r="O160" s="2" t="b">
        <v>0</v>
      </c>
      <c r="P160" s="4">
        <f t="shared" si="14"/>
        <v>0</v>
      </c>
      <c r="Q160" s="5" t="e">
        <f t="shared" si="15"/>
        <v>#DIV/0!</v>
      </c>
      <c r="R160" s="2" t="s">
        <v>8267</v>
      </c>
      <c r="S160" s="7" t="str">
        <f t="shared" si="16"/>
        <v>film &amp; video</v>
      </c>
      <c r="T160" s="7" t="str">
        <f t="shared" si="17"/>
        <v>science fiction</v>
      </c>
    </row>
    <row r="161" spans="1:20" ht="80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17">
        <f t="shared" si="12"/>
        <v>42514.434548611112</v>
      </c>
      <c r="L161" s="17">
        <f t="shared" si="13"/>
        <v>42554.434548611112</v>
      </c>
      <c r="M161" s="2" t="b">
        <v>0</v>
      </c>
      <c r="N161" s="2">
        <v>1</v>
      </c>
      <c r="O161" s="2" t="b">
        <v>0</v>
      </c>
      <c r="P161" s="4">
        <f t="shared" si="14"/>
        <v>2E-3</v>
      </c>
      <c r="Q161" s="5">
        <f t="shared" si="15"/>
        <v>10</v>
      </c>
      <c r="R161" s="2" t="s">
        <v>8267</v>
      </c>
      <c r="S161" s="7" t="str">
        <f t="shared" si="16"/>
        <v>film &amp; video</v>
      </c>
      <c r="T161" s="7" t="str">
        <f t="shared" si="17"/>
        <v>science fiction</v>
      </c>
    </row>
    <row r="162" spans="1:20" ht="80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17">
        <f t="shared" si="12"/>
        <v>42171.913090277783</v>
      </c>
      <c r="L162" s="17">
        <f t="shared" si="13"/>
        <v>42231.913090277783</v>
      </c>
      <c r="M162" s="2" t="b">
        <v>0</v>
      </c>
      <c r="N162" s="2">
        <v>0</v>
      </c>
      <c r="O162" s="2" t="b">
        <v>0</v>
      </c>
      <c r="P162" s="4">
        <f t="shared" si="14"/>
        <v>0</v>
      </c>
      <c r="Q162" s="5" t="e">
        <f t="shared" si="15"/>
        <v>#DIV/0!</v>
      </c>
      <c r="R162" s="2" t="s">
        <v>8268</v>
      </c>
      <c r="S162" s="7" t="str">
        <f t="shared" si="16"/>
        <v>film &amp; video</v>
      </c>
      <c r="T162" s="7" t="str">
        <f t="shared" si="17"/>
        <v>drama</v>
      </c>
    </row>
    <row r="163" spans="1:20" ht="80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17">
        <f t="shared" si="12"/>
        <v>41792.687442129631</v>
      </c>
      <c r="L163" s="17">
        <f t="shared" si="13"/>
        <v>41822.687442129631</v>
      </c>
      <c r="M163" s="2" t="b">
        <v>0</v>
      </c>
      <c r="N163" s="2">
        <v>1</v>
      </c>
      <c r="O163" s="2" t="b">
        <v>0</v>
      </c>
      <c r="P163" s="4">
        <f t="shared" si="14"/>
        <v>0.01</v>
      </c>
      <c r="Q163" s="5">
        <f t="shared" si="15"/>
        <v>5</v>
      </c>
      <c r="R163" s="2" t="s">
        <v>8268</v>
      </c>
      <c r="S163" s="7" t="str">
        <f t="shared" si="16"/>
        <v>film &amp; video</v>
      </c>
      <c r="T163" s="7" t="str">
        <f t="shared" si="17"/>
        <v>drama</v>
      </c>
    </row>
    <row r="164" spans="1:20" ht="80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17">
        <f t="shared" si="12"/>
        <v>41835.126805555556</v>
      </c>
      <c r="L164" s="17">
        <f t="shared" si="13"/>
        <v>41867.987500000003</v>
      </c>
      <c r="M164" s="2" t="b">
        <v>0</v>
      </c>
      <c r="N164" s="2">
        <v>10</v>
      </c>
      <c r="O164" s="2" t="b">
        <v>0</v>
      </c>
      <c r="P164" s="4">
        <f t="shared" si="14"/>
        <v>15.535714285714286</v>
      </c>
      <c r="Q164" s="5">
        <f t="shared" si="15"/>
        <v>43.5</v>
      </c>
      <c r="R164" s="2" t="s">
        <v>8268</v>
      </c>
      <c r="S164" s="7" t="str">
        <f t="shared" si="16"/>
        <v>film &amp; video</v>
      </c>
      <c r="T164" s="7" t="str">
        <f t="shared" si="17"/>
        <v>drama</v>
      </c>
    </row>
    <row r="165" spans="1:20" ht="80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17">
        <f t="shared" si="12"/>
        <v>42243.961273148147</v>
      </c>
      <c r="L165" s="17">
        <f t="shared" si="13"/>
        <v>42278</v>
      </c>
      <c r="M165" s="2" t="b">
        <v>0</v>
      </c>
      <c r="N165" s="2">
        <v>0</v>
      </c>
      <c r="O165" s="2" t="b">
        <v>0</v>
      </c>
      <c r="P165" s="4">
        <f t="shared" si="14"/>
        <v>0</v>
      </c>
      <c r="Q165" s="5" t="e">
        <f t="shared" si="15"/>
        <v>#DIV/0!</v>
      </c>
      <c r="R165" s="2" t="s">
        <v>8268</v>
      </c>
      <c r="S165" s="7" t="str">
        <f t="shared" si="16"/>
        <v>film &amp; video</v>
      </c>
      <c r="T165" s="7" t="str">
        <f t="shared" si="17"/>
        <v>drama</v>
      </c>
    </row>
    <row r="166" spans="1:20" ht="80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17">
        <f t="shared" si="12"/>
        <v>41841.762743055559</v>
      </c>
      <c r="L166" s="17">
        <f t="shared" si="13"/>
        <v>41901.762743055559</v>
      </c>
      <c r="M166" s="2" t="b">
        <v>0</v>
      </c>
      <c r="N166" s="2">
        <v>7</v>
      </c>
      <c r="O166" s="2" t="b">
        <v>0</v>
      </c>
      <c r="P166" s="4">
        <f t="shared" si="14"/>
        <v>0.53333333333333333</v>
      </c>
      <c r="Q166" s="5">
        <f t="shared" si="15"/>
        <v>91.428571428571431</v>
      </c>
      <c r="R166" s="2" t="s">
        <v>8268</v>
      </c>
      <c r="S166" s="7" t="str">
        <f t="shared" si="16"/>
        <v>film &amp; video</v>
      </c>
      <c r="T166" s="7" t="str">
        <f t="shared" si="17"/>
        <v>drama</v>
      </c>
    </row>
    <row r="167" spans="1:20" ht="40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17">
        <f t="shared" si="12"/>
        <v>42351.658842592587</v>
      </c>
      <c r="L167" s="17">
        <f t="shared" si="13"/>
        <v>42381.658842592587</v>
      </c>
      <c r="M167" s="2" t="b">
        <v>0</v>
      </c>
      <c r="N167" s="2">
        <v>0</v>
      </c>
      <c r="O167" s="2" t="b">
        <v>0</v>
      </c>
      <c r="P167" s="4">
        <f t="shared" si="14"/>
        <v>0</v>
      </c>
      <c r="Q167" s="5" t="e">
        <f t="shared" si="15"/>
        <v>#DIV/0!</v>
      </c>
      <c r="R167" s="2" t="s">
        <v>8268</v>
      </c>
      <c r="S167" s="7" t="str">
        <f t="shared" si="16"/>
        <v>film &amp; video</v>
      </c>
      <c r="T167" s="7" t="str">
        <f t="shared" si="17"/>
        <v>drama</v>
      </c>
    </row>
    <row r="168" spans="1:20" ht="60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17">
        <f t="shared" si="12"/>
        <v>42721.075949074075</v>
      </c>
      <c r="L168" s="17">
        <f t="shared" si="13"/>
        <v>42751.075949074075</v>
      </c>
      <c r="M168" s="2" t="b">
        <v>0</v>
      </c>
      <c r="N168" s="2">
        <v>1</v>
      </c>
      <c r="O168" s="2" t="b">
        <v>0</v>
      </c>
      <c r="P168" s="4">
        <f t="shared" si="14"/>
        <v>60</v>
      </c>
      <c r="Q168" s="5">
        <f t="shared" si="15"/>
        <v>3000</v>
      </c>
      <c r="R168" s="2" t="s">
        <v>8268</v>
      </c>
      <c r="S168" s="7" t="str">
        <f t="shared" si="16"/>
        <v>film &amp; video</v>
      </c>
      <c r="T168" s="7" t="str">
        <f t="shared" si="17"/>
        <v>drama</v>
      </c>
    </row>
    <row r="169" spans="1:20" ht="80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17">
        <f t="shared" si="12"/>
        <v>42160.927488425921</v>
      </c>
      <c r="L169" s="17">
        <f t="shared" si="13"/>
        <v>42220.927488425921</v>
      </c>
      <c r="M169" s="2" t="b">
        <v>0</v>
      </c>
      <c r="N169" s="2">
        <v>2</v>
      </c>
      <c r="O169" s="2" t="b">
        <v>0</v>
      </c>
      <c r="P169" s="4">
        <f t="shared" si="14"/>
        <v>0.01</v>
      </c>
      <c r="Q169" s="5">
        <f t="shared" si="15"/>
        <v>5.5</v>
      </c>
      <c r="R169" s="2" t="s">
        <v>8268</v>
      </c>
      <c r="S169" s="7" t="str">
        <f t="shared" si="16"/>
        <v>film &amp; video</v>
      </c>
      <c r="T169" s="7" t="str">
        <f t="shared" si="17"/>
        <v>drama</v>
      </c>
    </row>
    <row r="170" spans="1:20" ht="80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17">
        <f t="shared" si="12"/>
        <v>42052.83530092593</v>
      </c>
      <c r="L170" s="17">
        <f t="shared" si="13"/>
        <v>42082.793634259258</v>
      </c>
      <c r="M170" s="2" t="b">
        <v>0</v>
      </c>
      <c r="N170" s="2">
        <v>3</v>
      </c>
      <c r="O170" s="2" t="b">
        <v>0</v>
      </c>
      <c r="P170" s="4">
        <f t="shared" si="14"/>
        <v>4.0625</v>
      </c>
      <c r="Q170" s="5">
        <f t="shared" si="15"/>
        <v>108.33333333333333</v>
      </c>
      <c r="R170" s="2" t="s">
        <v>8268</v>
      </c>
      <c r="S170" s="7" t="str">
        <f t="shared" si="16"/>
        <v>film &amp; video</v>
      </c>
      <c r="T170" s="7" t="str">
        <f t="shared" si="17"/>
        <v>drama</v>
      </c>
    </row>
    <row r="171" spans="1:20" ht="80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17">
        <f t="shared" si="12"/>
        <v>41900.505312499998</v>
      </c>
      <c r="L171" s="17">
        <f t="shared" si="13"/>
        <v>41930.505312499998</v>
      </c>
      <c r="M171" s="2" t="b">
        <v>0</v>
      </c>
      <c r="N171" s="2">
        <v>10</v>
      </c>
      <c r="O171" s="2" t="b">
        <v>0</v>
      </c>
      <c r="P171" s="4">
        <f t="shared" si="14"/>
        <v>22.400000000000002</v>
      </c>
      <c r="Q171" s="5">
        <f t="shared" si="15"/>
        <v>56</v>
      </c>
      <c r="R171" s="2" t="s">
        <v>8268</v>
      </c>
      <c r="S171" s="7" t="str">
        <f t="shared" si="16"/>
        <v>film &amp; video</v>
      </c>
      <c r="T171" s="7" t="str">
        <f t="shared" si="17"/>
        <v>drama</v>
      </c>
    </row>
    <row r="172" spans="1:20" ht="80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17">
        <f t="shared" si="12"/>
        <v>42216.977812500001</v>
      </c>
      <c r="L172" s="17">
        <f t="shared" si="13"/>
        <v>42246.227777777778</v>
      </c>
      <c r="M172" s="2" t="b">
        <v>0</v>
      </c>
      <c r="N172" s="2">
        <v>10</v>
      </c>
      <c r="O172" s="2" t="b">
        <v>0</v>
      </c>
      <c r="P172" s="4">
        <f t="shared" si="14"/>
        <v>3.25</v>
      </c>
      <c r="Q172" s="5">
        <f t="shared" si="15"/>
        <v>32.5</v>
      </c>
      <c r="R172" s="2" t="s">
        <v>8268</v>
      </c>
      <c r="S172" s="7" t="str">
        <f t="shared" si="16"/>
        <v>film &amp; video</v>
      </c>
      <c r="T172" s="7" t="str">
        <f t="shared" si="17"/>
        <v>drama</v>
      </c>
    </row>
    <row r="173" spans="1:20" ht="80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17">
        <f t="shared" si="12"/>
        <v>42534.180717592593</v>
      </c>
      <c r="L173" s="17">
        <f t="shared" si="13"/>
        <v>42594.180717592593</v>
      </c>
      <c r="M173" s="2" t="b">
        <v>0</v>
      </c>
      <c r="N173" s="2">
        <v>1</v>
      </c>
      <c r="O173" s="2" t="b">
        <v>0</v>
      </c>
      <c r="P173" s="4">
        <f t="shared" si="14"/>
        <v>2E-3</v>
      </c>
      <c r="Q173" s="5">
        <f t="shared" si="15"/>
        <v>1</v>
      </c>
      <c r="R173" s="2" t="s">
        <v>8268</v>
      </c>
      <c r="S173" s="7" t="str">
        <f t="shared" si="16"/>
        <v>film &amp; video</v>
      </c>
      <c r="T173" s="7" t="str">
        <f t="shared" si="17"/>
        <v>drama</v>
      </c>
    </row>
    <row r="174" spans="1:20" ht="60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17">
        <f t="shared" si="12"/>
        <v>42047.394942129627</v>
      </c>
      <c r="L174" s="17">
        <f t="shared" si="13"/>
        <v>42082.353275462956</v>
      </c>
      <c r="M174" s="2" t="b">
        <v>0</v>
      </c>
      <c r="N174" s="2">
        <v>0</v>
      </c>
      <c r="O174" s="2" t="b">
        <v>0</v>
      </c>
      <c r="P174" s="4">
        <f t="shared" si="14"/>
        <v>0</v>
      </c>
      <c r="Q174" s="5" t="e">
        <f t="shared" si="15"/>
        <v>#DIV/0!</v>
      </c>
      <c r="R174" s="2" t="s">
        <v>8268</v>
      </c>
      <c r="S174" s="7" t="str">
        <f t="shared" si="16"/>
        <v>film &amp; video</v>
      </c>
      <c r="T174" s="7" t="str">
        <f t="shared" si="17"/>
        <v>drama</v>
      </c>
    </row>
    <row r="175" spans="1:20" ht="80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17">
        <f t="shared" si="12"/>
        <v>42033.573009259257</v>
      </c>
      <c r="L175" s="17">
        <f t="shared" si="13"/>
        <v>42063.573009259257</v>
      </c>
      <c r="M175" s="2" t="b">
        <v>0</v>
      </c>
      <c r="N175" s="2">
        <v>0</v>
      </c>
      <c r="O175" s="2" t="b">
        <v>0</v>
      </c>
      <c r="P175" s="4">
        <f t="shared" si="14"/>
        <v>0</v>
      </c>
      <c r="Q175" s="5" t="e">
        <f t="shared" si="15"/>
        <v>#DIV/0!</v>
      </c>
      <c r="R175" s="2" t="s">
        <v>8268</v>
      </c>
      <c r="S175" s="7" t="str">
        <f t="shared" si="16"/>
        <v>film &amp; video</v>
      </c>
      <c r="T175" s="7" t="str">
        <f t="shared" si="17"/>
        <v>drama</v>
      </c>
    </row>
    <row r="176" spans="1:20" ht="80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17">
        <f t="shared" si="12"/>
        <v>42072.758981481486</v>
      </c>
      <c r="L176" s="17">
        <f t="shared" si="13"/>
        <v>42132.758981481486</v>
      </c>
      <c r="M176" s="2" t="b">
        <v>0</v>
      </c>
      <c r="N176" s="2">
        <v>0</v>
      </c>
      <c r="O176" s="2" t="b">
        <v>0</v>
      </c>
      <c r="P176" s="4">
        <f t="shared" si="14"/>
        <v>0</v>
      </c>
      <c r="Q176" s="5" t="e">
        <f t="shared" si="15"/>
        <v>#DIV/0!</v>
      </c>
      <c r="R176" s="2" t="s">
        <v>8268</v>
      </c>
      <c r="S176" s="7" t="str">
        <f t="shared" si="16"/>
        <v>film &amp; video</v>
      </c>
      <c r="T176" s="7" t="str">
        <f t="shared" si="17"/>
        <v>drama</v>
      </c>
    </row>
    <row r="177" spans="1:20" ht="80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17">
        <f t="shared" si="12"/>
        <v>41855.777905092589</v>
      </c>
      <c r="L177" s="17">
        <f t="shared" si="13"/>
        <v>41880.777905092589</v>
      </c>
      <c r="M177" s="2" t="b">
        <v>0</v>
      </c>
      <c r="N177" s="2">
        <v>26</v>
      </c>
      <c r="O177" s="2" t="b">
        <v>0</v>
      </c>
      <c r="P177" s="4">
        <f t="shared" si="14"/>
        <v>6.4850000000000003</v>
      </c>
      <c r="Q177" s="5">
        <f t="shared" si="15"/>
        <v>49.884615384615387</v>
      </c>
      <c r="R177" s="2" t="s">
        <v>8268</v>
      </c>
      <c r="S177" s="7" t="str">
        <f t="shared" si="16"/>
        <v>film &amp; video</v>
      </c>
      <c r="T177" s="7" t="str">
        <f t="shared" si="17"/>
        <v>drama</v>
      </c>
    </row>
    <row r="178" spans="1:20" ht="80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17">
        <f t="shared" si="12"/>
        <v>42191.824062500003</v>
      </c>
      <c r="L178" s="17">
        <f t="shared" si="13"/>
        <v>42221.824062500003</v>
      </c>
      <c r="M178" s="2" t="b">
        <v>0</v>
      </c>
      <c r="N178" s="2">
        <v>0</v>
      </c>
      <c r="O178" s="2" t="b">
        <v>0</v>
      </c>
      <c r="P178" s="4">
        <f t="shared" si="14"/>
        <v>0</v>
      </c>
      <c r="Q178" s="5" t="e">
        <f t="shared" si="15"/>
        <v>#DIV/0!</v>
      </c>
      <c r="R178" s="2" t="s">
        <v>8268</v>
      </c>
      <c r="S178" s="7" t="str">
        <f t="shared" si="16"/>
        <v>film &amp; video</v>
      </c>
      <c r="T178" s="7" t="str">
        <f t="shared" si="17"/>
        <v>drama</v>
      </c>
    </row>
    <row r="179" spans="1:20" ht="40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17">
        <f t="shared" si="12"/>
        <v>42070.047754629632</v>
      </c>
      <c r="L179" s="17">
        <f t="shared" si="13"/>
        <v>42087.00608796296</v>
      </c>
      <c r="M179" s="2" t="b">
        <v>0</v>
      </c>
      <c r="N179" s="2">
        <v>7</v>
      </c>
      <c r="O179" s="2" t="b">
        <v>0</v>
      </c>
      <c r="P179" s="4">
        <f t="shared" si="14"/>
        <v>40</v>
      </c>
      <c r="Q179" s="5">
        <f t="shared" si="15"/>
        <v>25.714285714285715</v>
      </c>
      <c r="R179" s="2" t="s">
        <v>8268</v>
      </c>
      <c r="S179" s="7" t="str">
        <f t="shared" si="16"/>
        <v>film &amp; video</v>
      </c>
      <c r="T179" s="7" t="str">
        <f t="shared" si="17"/>
        <v>drama</v>
      </c>
    </row>
    <row r="180" spans="1:20" ht="60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17">
        <f t="shared" si="12"/>
        <v>42304.955381944441</v>
      </c>
      <c r="L180" s="17">
        <f t="shared" si="13"/>
        <v>42334.997048611112</v>
      </c>
      <c r="M180" s="2" t="b">
        <v>0</v>
      </c>
      <c r="N180" s="2">
        <v>0</v>
      </c>
      <c r="O180" s="2" t="b">
        <v>0</v>
      </c>
      <c r="P180" s="4">
        <f t="shared" si="14"/>
        <v>0</v>
      </c>
      <c r="Q180" s="5" t="e">
        <f t="shared" si="15"/>
        <v>#DIV/0!</v>
      </c>
      <c r="R180" s="2" t="s">
        <v>8268</v>
      </c>
      <c r="S180" s="7" t="str">
        <f t="shared" si="16"/>
        <v>film &amp; video</v>
      </c>
      <c r="T180" s="7" t="str">
        <f t="shared" si="17"/>
        <v>drama</v>
      </c>
    </row>
    <row r="181" spans="1:20" ht="40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17">
        <f t="shared" si="12"/>
        <v>42403.080497685187</v>
      </c>
      <c r="L181" s="17">
        <f t="shared" si="13"/>
        <v>42433.080497685187</v>
      </c>
      <c r="M181" s="2" t="b">
        <v>0</v>
      </c>
      <c r="N181" s="2">
        <v>2</v>
      </c>
      <c r="O181" s="2" t="b">
        <v>0</v>
      </c>
      <c r="P181" s="4">
        <f t="shared" si="14"/>
        <v>20</v>
      </c>
      <c r="Q181" s="5">
        <f t="shared" si="15"/>
        <v>100</v>
      </c>
      <c r="R181" s="2" t="s">
        <v>8268</v>
      </c>
      <c r="S181" s="7" t="str">
        <f t="shared" si="16"/>
        <v>film &amp; video</v>
      </c>
      <c r="T181" s="7" t="str">
        <f t="shared" si="17"/>
        <v>drama</v>
      </c>
    </row>
    <row r="182" spans="1:20" ht="80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17">
        <f t="shared" si="12"/>
        <v>42067.991238425922</v>
      </c>
      <c r="L182" s="17">
        <f t="shared" si="13"/>
        <v>42107.791666666672</v>
      </c>
      <c r="M182" s="2" t="b">
        <v>0</v>
      </c>
      <c r="N182" s="2">
        <v>13</v>
      </c>
      <c r="O182" s="2" t="b">
        <v>0</v>
      </c>
      <c r="P182" s="4">
        <f t="shared" si="14"/>
        <v>33.416666666666664</v>
      </c>
      <c r="Q182" s="5">
        <f t="shared" si="15"/>
        <v>30.846153846153847</v>
      </c>
      <c r="R182" s="2" t="s">
        <v>8268</v>
      </c>
      <c r="S182" s="7" t="str">
        <f t="shared" si="16"/>
        <v>film &amp; video</v>
      </c>
      <c r="T182" s="7" t="str">
        <f t="shared" si="17"/>
        <v>drama</v>
      </c>
    </row>
    <row r="183" spans="1:20" ht="80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17">
        <f t="shared" si="12"/>
        <v>42147.741840277777</v>
      </c>
      <c r="L183" s="17">
        <f t="shared" si="13"/>
        <v>42177.741840277777</v>
      </c>
      <c r="M183" s="2" t="b">
        <v>0</v>
      </c>
      <c r="N183" s="2">
        <v>4</v>
      </c>
      <c r="O183" s="2" t="b">
        <v>0</v>
      </c>
      <c r="P183" s="4">
        <f t="shared" si="14"/>
        <v>21.092608822670172</v>
      </c>
      <c r="Q183" s="5">
        <f t="shared" si="15"/>
        <v>180.5</v>
      </c>
      <c r="R183" s="2" t="s">
        <v>8268</v>
      </c>
      <c r="S183" s="7" t="str">
        <f t="shared" si="16"/>
        <v>film &amp; video</v>
      </c>
      <c r="T183" s="7" t="str">
        <f t="shared" si="17"/>
        <v>drama</v>
      </c>
    </row>
    <row r="184" spans="1:20" ht="80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17">
        <f t="shared" si="12"/>
        <v>42712.011944444443</v>
      </c>
      <c r="L184" s="17">
        <f t="shared" si="13"/>
        <v>42742.011944444443</v>
      </c>
      <c r="M184" s="2" t="b">
        <v>0</v>
      </c>
      <c r="N184" s="2">
        <v>0</v>
      </c>
      <c r="O184" s="2" t="b">
        <v>0</v>
      </c>
      <c r="P184" s="4">
        <f t="shared" si="14"/>
        <v>0</v>
      </c>
      <c r="Q184" s="5" t="e">
        <f t="shared" si="15"/>
        <v>#DIV/0!</v>
      </c>
      <c r="R184" s="2" t="s">
        <v>8268</v>
      </c>
      <c r="S184" s="7" t="str">
        <f t="shared" si="16"/>
        <v>film &amp; video</v>
      </c>
      <c r="T184" s="7" t="str">
        <f t="shared" si="17"/>
        <v>drama</v>
      </c>
    </row>
    <row r="185" spans="1:20" ht="20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17">
        <f t="shared" si="12"/>
        <v>41939.810300925928</v>
      </c>
      <c r="L185" s="17">
        <f t="shared" si="13"/>
        <v>41969.851967592593</v>
      </c>
      <c r="M185" s="2" t="b">
        <v>0</v>
      </c>
      <c r="N185" s="2">
        <v>12</v>
      </c>
      <c r="O185" s="2" t="b">
        <v>0</v>
      </c>
      <c r="P185" s="4">
        <f t="shared" si="14"/>
        <v>35.856000000000002</v>
      </c>
      <c r="Q185" s="5">
        <f t="shared" si="15"/>
        <v>373.5</v>
      </c>
      <c r="R185" s="2" t="s">
        <v>8268</v>
      </c>
      <c r="S185" s="7" t="str">
        <f t="shared" si="16"/>
        <v>film &amp; video</v>
      </c>
      <c r="T185" s="7" t="str">
        <f t="shared" si="17"/>
        <v>drama</v>
      </c>
    </row>
    <row r="186" spans="1:20" ht="80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17">
        <f t="shared" si="12"/>
        <v>41825.791226851856</v>
      </c>
      <c r="L186" s="17">
        <f t="shared" si="13"/>
        <v>41883.165972222225</v>
      </c>
      <c r="M186" s="2" t="b">
        <v>0</v>
      </c>
      <c r="N186" s="2">
        <v>2</v>
      </c>
      <c r="O186" s="2" t="b">
        <v>0</v>
      </c>
      <c r="P186" s="4">
        <f t="shared" si="14"/>
        <v>3.4000000000000004</v>
      </c>
      <c r="Q186" s="5">
        <f t="shared" si="15"/>
        <v>25.5</v>
      </c>
      <c r="R186" s="2" t="s">
        <v>8268</v>
      </c>
      <c r="S186" s="7" t="str">
        <f t="shared" si="16"/>
        <v>film &amp; video</v>
      </c>
      <c r="T186" s="7" t="str">
        <f t="shared" si="17"/>
        <v>drama</v>
      </c>
    </row>
    <row r="187" spans="1:20" ht="20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17">
        <f t="shared" si="12"/>
        <v>42570.91133101852</v>
      </c>
      <c r="L187" s="17">
        <f t="shared" si="13"/>
        <v>42600.91133101852</v>
      </c>
      <c r="M187" s="2" t="b">
        <v>0</v>
      </c>
      <c r="N187" s="2">
        <v>10</v>
      </c>
      <c r="O187" s="2" t="b">
        <v>0</v>
      </c>
      <c r="P187" s="4">
        <f t="shared" si="14"/>
        <v>5.5</v>
      </c>
      <c r="Q187" s="5">
        <f t="shared" si="15"/>
        <v>220</v>
      </c>
      <c r="R187" s="2" t="s">
        <v>8268</v>
      </c>
      <c r="S187" s="7" t="str">
        <f t="shared" si="16"/>
        <v>film &amp; video</v>
      </c>
      <c r="T187" s="7" t="str">
        <f t="shared" si="17"/>
        <v>drama</v>
      </c>
    </row>
    <row r="188" spans="1:20" ht="80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17">
        <f t="shared" si="12"/>
        <v>42767.812893518523</v>
      </c>
      <c r="L188" s="17">
        <f t="shared" si="13"/>
        <v>42797.833333333328</v>
      </c>
      <c r="M188" s="2" t="b">
        <v>0</v>
      </c>
      <c r="N188" s="2">
        <v>0</v>
      </c>
      <c r="O188" s="2" t="b">
        <v>0</v>
      </c>
      <c r="P188" s="4">
        <f t="shared" si="14"/>
        <v>0</v>
      </c>
      <c r="Q188" s="5" t="e">
        <f t="shared" si="15"/>
        <v>#DIV/0!</v>
      </c>
      <c r="R188" s="2" t="s">
        <v>8268</v>
      </c>
      <c r="S188" s="7" t="str">
        <f t="shared" si="16"/>
        <v>film &amp; video</v>
      </c>
      <c r="T188" s="7" t="str">
        <f t="shared" si="17"/>
        <v>drama</v>
      </c>
    </row>
    <row r="189" spans="1:20" ht="60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17">
        <f t="shared" si="12"/>
        <v>42182.234456018516</v>
      </c>
      <c r="L189" s="17">
        <f t="shared" si="13"/>
        <v>42206.290972222225</v>
      </c>
      <c r="M189" s="2" t="b">
        <v>0</v>
      </c>
      <c r="N189" s="2">
        <v>5</v>
      </c>
      <c r="O189" s="2" t="b">
        <v>0</v>
      </c>
      <c r="P189" s="4">
        <f t="shared" si="14"/>
        <v>16</v>
      </c>
      <c r="Q189" s="5">
        <f t="shared" si="15"/>
        <v>160</v>
      </c>
      <c r="R189" s="2" t="s">
        <v>8268</v>
      </c>
      <c r="S189" s="7" t="str">
        <f t="shared" si="16"/>
        <v>film &amp; video</v>
      </c>
      <c r="T189" s="7" t="str">
        <f t="shared" si="17"/>
        <v>drama</v>
      </c>
    </row>
    <row r="190" spans="1:20" ht="80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17">
        <f t="shared" si="12"/>
        <v>41857.18304398148</v>
      </c>
      <c r="L190" s="17">
        <f t="shared" si="13"/>
        <v>41887.18304398148</v>
      </c>
      <c r="M190" s="2" t="b">
        <v>0</v>
      </c>
      <c r="N190" s="2">
        <v>0</v>
      </c>
      <c r="O190" s="2" t="b">
        <v>0</v>
      </c>
      <c r="P190" s="4">
        <f t="shared" si="14"/>
        <v>0</v>
      </c>
      <c r="Q190" s="5" t="e">
        <f t="shared" si="15"/>
        <v>#DIV/0!</v>
      </c>
      <c r="R190" s="2" t="s">
        <v>8268</v>
      </c>
      <c r="S190" s="7" t="str">
        <f t="shared" si="16"/>
        <v>film &amp; video</v>
      </c>
      <c r="T190" s="7" t="str">
        <f t="shared" si="17"/>
        <v>drama</v>
      </c>
    </row>
    <row r="191" spans="1:20" ht="80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17">
        <f t="shared" si="12"/>
        <v>42556.690706018519</v>
      </c>
      <c r="L191" s="17">
        <f t="shared" si="13"/>
        <v>42616.690706018519</v>
      </c>
      <c r="M191" s="2" t="b">
        <v>0</v>
      </c>
      <c r="N191" s="2">
        <v>5</v>
      </c>
      <c r="O191" s="2" t="b">
        <v>0</v>
      </c>
      <c r="P191" s="4">
        <f t="shared" si="14"/>
        <v>6.8999999999999992E-2</v>
      </c>
      <c r="Q191" s="5">
        <f t="shared" si="15"/>
        <v>69</v>
      </c>
      <c r="R191" s="2" t="s">
        <v>8268</v>
      </c>
      <c r="S191" s="7" t="str">
        <f t="shared" si="16"/>
        <v>film &amp; video</v>
      </c>
      <c r="T191" s="7" t="str">
        <f t="shared" si="17"/>
        <v>drama</v>
      </c>
    </row>
    <row r="192" spans="1:20" ht="20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17">
        <f t="shared" si="12"/>
        <v>42527.650995370372</v>
      </c>
      <c r="L192" s="17">
        <f t="shared" si="13"/>
        <v>42537.650995370372</v>
      </c>
      <c r="M192" s="2" t="b">
        <v>0</v>
      </c>
      <c r="N192" s="2">
        <v>1</v>
      </c>
      <c r="O192" s="2" t="b">
        <v>0</v>
      </c>
      <c r="P192" s="4">
        <f t="shared" si="14"/>
        <v>0.41666666666666669</v>
      </c>
      <c r="Q192" s="5">
        <f t="shared" si="15"/>
        <v>50</v>
      </c>
      <c r="R192" s="2" t="s">
        <v>8268</v>
      </c>
      <c r="S192" s="7" t="str">
        <f t="shared" si="16"/>
        <v>film &amp; video</v>
      </c>
      <c r="T192" s="7" t="str">
        <f t="shared" si="17"/>
        <v>drama</v>
      </c>
    </row>
    <row r="193" spans="1:20" ht="80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17">
        <f t="shared" si="12"/>
        <v>42239.441412037035</v>
      </c>
      <c r="L193" s="17">
        <f t="shared" si="13"/>
        <v>42279.441412037035</v>
      </c>
      <c r="M193" s="2" t="b">
        <v>0</v>
      </c>
      <c r="N193" s="2">
        <v>3</v>
      </c>
      <c r="O193" s="2" t="b">
        <v>0</v>
      </c>
      <c r="P193" s="4">
        <f t="shared" si="14"/>
        <v>5</v>
      </c>
      <c r="Q193" s="5">
        <f t="shared" si="15"/>
        <v>83.333333333333329</v>
      </c>
      <c r="R193" s="2" t="s">
        <v>8268</v>
      </c>
      <c r="S193" s="7" t="str">
        <f t="shared" si="16"/>
        <v>film &amp; video</v>
      </c>
      <c r="T193" s="7" t="str">
        <f t="shared" si="17"/>
        <v>drama</v>
      </c>
    </row>
    <row r="194" spans="1:20" ht="80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17">
        <f t="shared" si="12"/>
        <v>41899.792037037041</v>
      </c>
      <c r="L194" s="17">
        <f t="shared" si="13"/>
        <v>41929.792037037041</v>
      </c>
      <c r="M194" s="2" t="b">
        <v>0</v>
      </c>
      <c r="N194" s="2">
        <v>3</v>
      </c>
      <c r="O194" s="2" t="b">
        <v>0</v>
      </c>
      <c r="P194" s="4">
        <f t="shared" si="14"/>
        <v>1.6999999999999999E-3</v>
      </c>
      <c r="Q194" s="5">
        <f t="shared" si="15"/>
        <v>5.666666666666667</v>
      </c>
      <c r="R194" s="2" t="s">
        <v>8268</v>
      </c>
      <c r="S194" s="7" t="str">
        <f t="shared" si="16"/>
        <v>film &amp; video</v>
      </c>
      <c r="T194" s="7" t="str">
        <f t="shared" si="17"/>
        <v>drama</v>
      </c>
    </row>
    <row r="195" spans="1:20" ht="80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17">
        <f t="shared" ref="K195:K258" si="18">(((J195/60)/60)/24)+DATE(1970,1,1)</f>
        <v>41911.934791666667</v>
      </c>
      <c r="L195" s="17">
        <f t="shared" ref="L195:L258" si="19">(((I195/60)/60)/24)+DATE(1970,1,1)</f>
        <v>41971.976458333331</v>
      </c>
      <c r="M195" s="2" t="b">
        <v>0</v>
      </c>
      <c r="N195" s="2">
        <v>0</v>
      </c>
      <c r="O195" s="2" t="b">
        <v>0</v>
      </c>
      <c r="P195" s="4">
        <f t="shared" ref="P195:P258" si="20">E195/D195*100</f>
        <v>0</v>
      </c>
      <c r="Q195" s="5" t="e">
        <f t="shared" ref="Q195:Q258" si="21">E195/N195</f>
        <v>#DIV/0!</v>
      </c>
      <c r="R195" s="2" t="s">
        <v>8268</v>
      </c>
      <c r="S195" s="7" t="str">
        <f t="shared" ref="S195:S258" si="22">LEFT(R195, SEARCH("/",R195, 1)-1)</f>
        <v>film &amp; video</v>
      </c>
      <c r="T195" s="7" t="str">
        <f t="shared" ref="T195:T258" si="23">RIGHT(R195,LEN(R195)-SEARCH("/",R195,1))</f>
        <v>drama</v>
      </c>
    </row>
    <row r="196" spans="1:20" ht="80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17">
        <f t="shared" si="18"/>
        <v>42375.996886574074</v>
      </c>
      <c r="L196" s="17">
        <f t="shared" si="19"/>
        <v>42435.996886574074</v>
      </c>
      <c r="M196" s="2" t="b">
        <v>0</v>
      </c>
      <c r="N196" s="2">
        <v>3</v>
      </c>
      <c r="O196" s="2" t="b">
        <v>0</v>
      </c>
      <c r="P196" s="4">
        <f t="shared" si="20"/>
        <v>0.12</v>
      </c>
      <c r="Q196" s="5">
        <f t="shared" si="21"/>
        <v>1</v>
      </c>
      <c r="R196" s="2" t="s">
        <v>8268</v>
      </c>
      <c r="S196" s="7" t="str">
        <f t="shared" si="22"/>
        <v>film &amp; video</v>
      </c>
      <c r="T196" s="7" t="str">
        <f t="shared" si="23"/>
        <v>drama</v>
      </c>
    </row>
    <row r="197" spans="1:20" ht="80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17">
        <f t="shared" si="18"/>
        <v>42135.67050925926</v>
      </c>
      <c r="L197" s="17">
        <f t="shared" si="19"/>
        <v>42195.67050925926</v>
      </c>
      <c r="M197" s="2" t="b">
        <v>0</v>
      </c>
      <c r="N197" s="2">
        <v>0</v>
      </c>
      <c r="O197" s="2" t="b">
        <v>0</v>
      </c>
      <c r="P197" s="4">
        <f t="shared" si="20"/>
        <v>0</v>
      </c>
      <c r="Q197" s="5" t="e">
        <f t="shared" si="21"/>
        <v>#DIV/0!</v>
      </c>
      <c r="R197" s="2" t="s">
        <v>8268</v>
      </c>
      <c r="S197" s="7" t="str">
        <f t="shared" si="22"/>
        <v>film &amp; video</v>
      </c>
      <c r="T197" s="7" t="str">
        <f t="shared" si="23"/>
        <v>drama</v>
      </c>
    </row>
    <row r="198" spans="1:20" ht="80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17">
        <f t="shared" si="18"/>
        <v>42259.542800925927</v>
      </c>
      <c r="L198" s="17">
        <f t="shared" si="19"/>
        <v>42287.875</v>
      </c>
      <c r="M198" s="2" t="b">
        <v>0</v>
      </c>
      <c r="N198" s="2">
        <v>19</v>
      </c>
      <c r="O198" s="2" t="b">
        <v>0</v>
      </c>
      <c r="P198" s="4">
        <f t="shared" si="20"/>
        <v>41.857142857142861</v>
      </c>
      <c r="Q198" s="5">
        <f t="shared" si="21"/>
        <v>77.10526315789474</v>
      </c>
      <c r="R198" s="2" t="s">
        <v>8268</v>
      </c>
      <c r="S198" s="7" t="str">
        <f t="shared" si="22"/>
        <v>film &amp; video</v>
      </c>
      <c r="T198" s="7" t="str">
        <f t="shared" si="23"/>
        <v>drama</v>
      </c>
    </row>
    <row r="199" spans="1:20" ht="80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17">
        <f t="shared" si="18"/>
        <v>42741.848379629635</v>
      </c>
      <c r="L199" s="17">
        <f t="shared" si="19"/>
        <v>42783.875</v>
      </c>
      <c r="M199" s="2" t="b">
        <v>0</v>
      </c>
      <c r="N199" s="2">
        <v>8</v>
      </c>
      <c r="O199" s="2" t="b">
        <v>0</v>
      </c>
      <c r="P199" s="4">
        <f t="shared" si="20"/>
        <v>10.48</v>
      </c>
      <c r="Q199" s="5">
        <f t="shared" si="21"/>
        <v>32.75</v>
      </c>
      <c r="R199" s="2" t="s">
        <v>8268</v>
      </c>
      <c r="S199" s="7" t="str">
        <f t="shared" si="22"/>
        <v>film &amp; video</v>
      </c>
      <c r="T199" s="7" t="str">
        <f t="shared" si="23"/>
        <v>drama</v>
      </c>
    </row>
    <row r="200" spans="1:20" ht="80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17">
        <f t="shared" si="18"/>
        <v>41887.383356481485</v>
      </c>
      <c r="L200" s="17">
        <f t="shared" si="19"/>
        <v>41917.383356481485</v>
      </c>
      <c r="M200" s="2" t="b">
        <v>0</v>
      </c>
      <c r="N200" s="2">
        <v>6</v>
      </c>
      <c r="O200" s="2" t="b">
        <v>0</v>
      </c>
      <c r="P200" s="4">
        <f t="shared" si="20"/>
        <v>1.1159999999999999</v>
      </c>
      <c r="Q200" s="5">
        <f t="shared" si="21"/>
        <v>46.5</v>
      </c>
      <c r="R200" s="2" t="s">
        <v>8268</v>
      </c>
      <c r="S200" s="7" t="str">
        <f t="shared" si="22"/>
        <v>film &amp; video</v>
      </c>
      <c r="T200" s="7" t="str">
        <f t="shared" si="23"/>
        <v>drama</v>
      </c>
    </row>
    <row r="201" spans="1:20" ht="80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17">
        <f t="shared" si="18"/>
        <v>42584.123865740738</v>
      </c>
      <c r="L201" s="17">
        <f t="shared" si="19"/>
        <v>42614.123865740738</v>
      </c>
      <c r="M201" s="2" t="b">
        <v>0</v>
      </c>
      <c r="N201" s="2">
        <v>0</v>
      </c>
      <c r="O201" s="2" t="b">
        <v>0</v>
      </c>
      <c r="P201" s="4">
        <f t="shared" si="20"/>
        <v>0</v>
      </c>
      <c r="Q201" s="5" t="e">
        <f t="shared" si="21"/>
        <v>#DIV/0!</v>
      </c>
      <c r="R201" s="2" t="s">
        <v>8268</v>
      </c>
      <c r="S201" s="7" t="str">
        <f t="shared" si="22"/>
        <v>film &amp; video</v>
      </c>
      <c r="T201" s="7" t="str">
        <f t="shared" si="23"/>
        <v>drama</v>
      </c>
    </row>
    <row r="202" spans="1:20" ht="60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17">
        <f t="shared" si="18"/>
        <v>41867.083368055559</v>
      </c>
      <c r="L202" s="17">
        <f t="shared" si="19"/>
        <v>41897.083368055559</v>
      </c>
      <c r="M202" s="2" t="b">
        <v>0</v>
      </c>
      <c r="N202" s="2">
        <v>18</v>
      </c>
      <c r="O202" s="2" t="b">
        <v>0</v>
      </c>
      <c r="P202" s="4">
        <f t="shared" si="20"/>
        <v>26.192500000000003</v>
      </c>
      <c r="Q202" s="5">
        <f t="shared" si="21"/>
        <v>87.308333333333337</v>
      </c>
      <c r="R202" s="2" t="s">
        <v>8268</v>
      </c>
      <c r="S202" s="7" t="str">
        <f t="shared" si="22"/>
        <v>film &amp; video</v>
      </c>
      <c r="T202" s="7" t="str">
        <f t="shared" si="23"/>
        <v>drama</v>
      </c>
    </row>
    <row r="203" spans="1:20" ht="80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17">
        <f t="shared" si="18"/>
        <v>42023.818622685183</v>
      </c>
      <c r="L203" s="17">
        <f t="shared" si="19"/>
        <v>42043.818622685183</v>
      </c>
      <c r="M203" s="2" t="b">
        <v>0</v>
      </c>
      <c r="N203" s="2">
        <v>7</v>
      </c>
      <c r="O203" s="2" t="b">
        <v>0</v>
      </c>
      <c r="P203" s="4">
        <f t="shared" si="20"/>
        <v>58.461538461538467</v>
      </c>
      <c r="Q203" s="5">
        <f t="shared" si="21"/>
        <v>54.285714285714285</v>
      </c>
      <c r="R203" s="2" t="s">
        <v>8268</v>
      </c>
      <c r="S203" s="7" t="str">
        <f t="shared" si="22"/>
        <v>film &amp; video</v>
      </c>
      <c r="T203" s="7" t="str">
        <f t="shared" si="23"/>
        <v>drama</v>
      </c>
    </row>
    <row r="204" spans="1:20" ht="20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17">
        <f t="shared" si="18"/>
        <v>42255.927824074075</v>
      </c>
      <c r="L204" s="17">
        <f t="shared" si="19"/>
        <v>42285.874305555553</v>
      </c>
      <c r="M204" s="2" t="b">
        <v>0</v>
      </c>
      <c r="N204" s="2">
        <v>0</v>
      </c>
      <c r="O204" s="2" t="b">
        <v>0</v>
      </c>
      <c r="P204" s="4">
        <f t="shared" si="20"/>
        <v>0</v>
      </c>
      <c r="Q204" s="5" t="e">
        <f t="shared" si="21"/>
        <v>#DIV/0!</v>
      </c>
      <c r="R204" s="2" t="s">
        <v>8268</v>
      </c>
      <c r="S204" s="7" t="str">
        <f t="shared" si="22"/>
        <v>film &amp; video</v>
      </c>
      <c r="T204" s="7" t="str">
        <f t="shared" si="23"/>
        <v>drama</v>
      </c>
    </row>
    <row r="205" spans="1:20" ht="80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17">
        <f t="shared" si="18"/>
        <v>41973.847962962958</v>
      </c>
      <c r="L205" s="17">
        <f t="shared" si="19"/>
        <v>42033.847962962958</v>
      </c>
      <c r="M205" s="2" t="b">
        <v>0</v>
      </c>
      <c r="N205" s="2">
        <v>8</v>
      </c>
      <c r="O205" s="2" t="b">
        <v>0</v>
      </c>
      <c r="P205" s="4">
        <f t="shared" si="20"/>
        <v>29.84</v>
      </c>
      <c r="Q205" s="5">
        <f t="shared" si="21"/>
        <v>93.25</v>
      </c>
      <c r="R205" s="2" t="s">
        <v>8268</v>
      </c>
      <c r="S205" s="7" t="str">
        <f t="shared" si="22"/>
        <v>film &amp; video</v>
      </c>
      <c r="T205" s="7" t="str">
        <f t="shared" si="23"/>
        <v>drama</v>
      </c>
    </row>
    <row r="206" spans="1:20" ht="80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17">
        <f t="shared" si="18"/>
        <v>42556.583368055552</v>
      </c>
      <c r="L206" s="17">
        <f t="shared" si="19"/>
        <v>42586.583368055552</v>
      </c>
      <c r="M206" s="2" t="b">
        <v>0</v>
      </c>
      <c r="N206" s="2">
        <v>1293</v>
      </c>
      <c r="O206" s="2" t="b">
        <v>0</v>
      </c>
      <c r="P206" s="4">
        <f t="shared" si="20"/>
        <v>50.721666666666664</v>
      </c>
      <c r="Q206" s="5">
        <f t="shared" si="21"/>
        <v>117.68368136117556</v>
      </c>
      <c r="R206" s="2" t="s">
        <v>8268</v>
      </c>
      <c r="S206" s="7" t="str">
        <f t="shared" si="22"/>
        <v>film &amp; video</v>
      </c>
      <c r="T206" s="7" t="str">
        <f t="shared" si="23"/>
        <v>drama</v>
      </c>
    </row>
    <row r="207" spans="1:20" ht="60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17">
        <f t="shared" si="18"/>
        <v>42248.632199074069</v>
      </c>
      <c r="L207" s="17">
        <f t="shared" si="19"/>
        <v>42283.632199074069</v>
      </c>
      <c r="M207" s="2" t="b">
        <v>0</v>
      </c>
      <c r="N207" s="2">
        <v>17</v>
      </c>
      <c r="O207" s="2" t="b">
        <v>0</v>
      </c>
      <c r="P207" s="4">
        <f t="shared" si="20"/>
        <v>16.25</v>
      </c>
      <c r="Q207" s="5">
        <f t="shared" si="21"/>
        <v>76.470588235294116</v>
      </c>
      <c r="R207" s="2" t="s">
        <v>8268</v>
      </c>
      <c r="S207" s="7" t="str">
        <f t="shared" si="22"/>
        <v>film &amp; video</v>
      </c>
      <c r="T207" s="7" t="str">
        <f t="shared" si="23"/>
        <v>drama</v>
      </c>
    </row>
    <row r="208" spans="1:20" ht="60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17">
        <f t="shared" si="18"/>
        <v>42567.004432870366</v>
      </c>
      <c r="L208" s="17">
        <f t="shared" si="19"/>
        <v>42588.004432870366</v>
      </c>
      <c r="M208" s="2" t="b">
        <v>0</v>
      </c>
      <c r="N208" s="2">
        <v>0</v>
      </c>
      <c r="O208" s="2" t="b">
        <v>0</v>
      </c>
      <c r="P208" s="4">
        <f t="shared" si="20"/>
        <v>0</v>
      </c>
      <c r="Q208" s="5" t="e">
        <f t="shared" si="21"/>
        <v>#DIV/0!</v>
      </c>
      <c r="R208" s="2" t="s">
        <v>8268</v>
      </c>
      <c r="S208" s="7" t="str">
        <f t="shared" si="22"/>
        <v>film &amp; video</v>
      </c>
      <c r="T208" s="7" t="str">
        <f t="shared" si="23"/>
        <v>drama</v>
      </c>
    </row>
    <row r="209" spans="1:20" ht="80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17">
        <f t="shared" si="18"/>
        <v>41978.197199074071</v>
      </c>
      <c r="L209" s="17">
        <f t="shared" si="19"/>
        <v>42008.197199074071</v>
      </c>
      <c r="M209" s="2" t="b">
        <v>0</v>
      </c>
      <c r="N209" s="2">
        <v>13</v>
      </c>
      <c r="O209" s="2" t="b">
        <v>0</v>
      </c>
      <c r="P209" s="4">
        <f t="shared" si="20"/>
        <v>15.214285714285714</v>
      </c>
      <c r="Q209" s="5">
        <f t="shared" si="21"/>
        <v>163.84615384615384</v>
      </c>
      <c r="R209" s="2" t="s">
        <v>8268</v>
      </c>
      <c r="S209" s="7" t="str">
        <f t="shared" si="22"/>
        <v>film &amp; video</v>
      </c>
      <c r="T209" s="7" t="str">
        <f t="shared" si="23"/>
        <v>drama</v>
      </c>
    </row>
    <row r="210" spans="1:20" ht="80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17">
        <f t="shared" si="18"/>
        <v>41959.369988425926</v>
      </c>
      <c r="L210" s="17">
        <f t="shared" si="19"/>
        <v>41989.369988425926</v>
      </c>
      <c r="M210" s="2" t="b">
        <v>0</v>
      </c>
      <c r="N210" s="2">
        <v>0</v>
      </c>
      <c r="O210" s="2" t="b">
        <v>0</v>
      </c>
      <c r="P210" s="4">
        <f t="shared" si="20"/>
        <v>0</v>
      </c>
      <c r="Q210" s="5" t="e">
        <f t="shared" si="21"/>
        <v>#DIV/0!</v>
      </c>
      <c r="R210" s="2" t="s">
        <v>8268</v>
      </c>
      <c r="S210" s="7" t="str">
        <f t="shared" si="22"/>
        <v>film &amp; video</v>
      </c>
      <c r="T210" s="7" t="str">
        <f t="shared" si="23"/>
        <v>drama</v>
      </c>
    </row>
    <row r="211" spans="1:20" ht="80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17">
        <f t="shared" si="18"/>
        <v>42165.922858796301</v>
      </c>
      <c r="L211" s="17">
        <f t="shared" si="19"/>
        <v>42195.922858796301</v>
      </c>
      <c r="M211" s="2" t="b">
        <v>0</v>
      </c>
      <c r="N211" s="2">
        <v>0</v>
      </c>
      <c r="O211" s="2" t="b">
        <v>0</v>
      </c>
      <c r="P211" s="4">
        <f t="shared" si="20"/>
        <v>0</v>
      </c>
      <c r="Q211" s="5" t="e">
        <f t="shared" si="21"/>
        <v>#DIV/0!</v>
      </c>
      <c r="R211" s="2" t="s">
        <v>8268</v>
      </c>
      <c r="S211" s="7" t="str">
        <f t="shared" si="22"/>
        <v>film &amp; video</v>
      </c>
      <c r="T211" s="7" t="str">
        <f t="shared" si="23"/>
        <v>drama</v>
      </c>
    </row>
    <row r="212" spans="1:20" ht="80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17">
        <f t="shared" si="18"/>
        <v>42249.064722222218</v>
      </c>
      <c r="L212" s="17">
        <f t="shared" si="19"/>
        <v>42278.208333333328</v>
      </c>
      <c r="M212" s="2" t="b">
        <v>0</v>
      </c>
      <c r="N212" s="2">
        <v>33</v>
      </c>
      <c r="O212" s="2" t="b">
        <v>0</v>
      </c>
      <c r="P212" s="4">
        <f t="shared" si="20"/>
        <v>25.25</v>
      </c>
      <c r="Q212" s="5">
        <f t="shared" si="21"/>
        <v>91.818181818181813</v>
      </c>
      <c r="R212" s="2" t="s">
        <v>8268</v>
      </c>
      <c r="S212" s="7" t="str">
        <f t="shared" si="22"/>
        <v>film &amp; video</v>
      </c>
      <c r="T212" s="7" t="str">
        <f t="shared" si="23"/>
        <v>drama</v>
      </c>
    </row>
    <row r="213" spans="1:20" ht="80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17">
        <f t="shared" si="18"/>
        <v>42236.159918981488</v>
      </c>
      <c r="L213" s="17">
        <f t="shared" si="19"/>
        <v>42266.159918981488</v>
      </c>
      <c r="M213" s="2" t="b">
        <v>0</v>
      </c>
      <c r="N213" s="2">
        <v>12</v>
      </c>
      <c r="O213" s="2" t="b">
        <v>0</v>
      </c>
      <c r="P213" s="4">
        <f t="shared" si="20"/>
        <v>44.6</v>
      </c>
      <c r="Q213" s="5">
        <f t="shared" si="21"/>
        <v>185.83333333333334</v>
      </c>
      <c r="R213" s="2" t="s">
        <v>8268</v>
      </c>
      <c r="S213" s="7" t="str">
        <f t="shared" si="22"/>
        <v>film &amp; video</v>
      </c>
      <c r="T213" s="7" t="str">
        <f t="shared" si="23"/>
        <v>drama</v>
      </c>
    </row>
    <row r="214" spans="1:20" ht="60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17">
        <f t="shared" si="18"/>
        <v>42416.881018518514</v>
      </c>
      <c r="L214" s="17">
        <f t="shared" si="19"/>
        <v>42476.839351851857</v>
      </c>
      <c r="M214" s="2" t="b">
        <v>0</v>
      </c>
      <c r="N214" s="2">
        <v>1</v>
      </c>
      <c r="O214" s="2" t="b">
        <v>0</v>
      </c>
      <c r="P214" s="4">
        <f t="shared" si="20"/>
        <v>1.5873015873015872E-2</v>
      </c>
      <c r="Q214" s="5">
        <f t="shared" si="21"/>
        <v>1</v>
      </c>
      <c r="R214" s="2" t="s">
        <v>8268</v>
      </c>
      <c r="S214" s="7" t="str">
        <f t="shared" si="22"/>
        <v>film &amp; video</v>
      </c>
      <c r="T214" s="7" t="str">
        <f t="shared" si="23"/>
        <v>drama</v>
      </c>
    </row>
    <row r="215" spans="1:20" ht="60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17">
        <f t="shared" si="18"/>
        <v>42202.594293981485</v>
      </c>
      <c r="L215" s="17">
        <f t="shared" si="19"/>
        <v>42232.587974537033</v>
      </c>
      <c r="M215" s="2" t="b">
        <v>0</v>
      </c>
      <c r="N215" s="2">
        <v>1</v>
      </c>
      <c r="O215" s="2" t="b">
        <v>0</v>
      </c>
      <c r="P215" s="4">
        <f t="shared" si="20"/>
        <v>0.04</v>
      </c>
      <c r="Q215" s="5">
        <f t="shared" si="21"/>
        <v>20</v>
      </c>
      <c r="R215" s="2" t="s">
        <v>8268</v>
      </c>
      <c r="S215" s="7" t="str">
        <f t="shared" si="22"/>
        <v>film &amp; video</v>
      </c>
      <c r="T215" s="7" t="str">
        <f t="shared" si="23"/>
        <v>drama</v>
      </c>
    </row>
    <row r="216" spans="1:20" ht="80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17">
        <f t="shared" si="18"/>
        <v>42009.64061342593</v>
      </c>
      <c r="L216" s="17">
        <f t="shared" si="19"/>
        <v>42069.64061342593</v>
      </c>
      <c r="M216" s="2" t="b">
        <v>0</v>
      </c>
      <c r="N216" s="2">
        <v>1</v>
      </c>
      <c r="O216" s="2" t="b">
        <v>0</v>
      </c>
      <c r="P216" s="4">
        <f t="shared" si="20"/>
        <v>8.0000000000000002E-3</v>
      </c>
      <c r="Q216" s="5">
        <f t="shared" si="21"/>
        <v>1</v>
      </c>
      <c r="R216" s="2" t="s">
        <v>8268</v>
      </c>
      <c r="S216" s="7" t="str">
        <f t="shared" si="22"/>
        <v>film &amp; video</v>
      </c>
      <c r="T216" s="7" t="str">
        <f t="shared" si="23"/>
        <v>drama</v>
      </c>
    </row>
    <row r="217" spans="1:20" ht="80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17">
        <f t="shared" si="18"/>
        <v>42375.230115740742</v>
      </c>
      <c r="L217" s="17">
        <f t="shared" si="19"/>
        <v>42417.999305555553</v>
      </c>
      <c r="M217" s="2" t="b">
        <v>0</v>
      </c>
      <c r="N217" s="2">
        <v>1</v>
      </c>
      <c r="O217" s="2" t="b">
        <v>0</v>
      </c>
      <c r="P217" s="4">
        <f t="shared" si="20"/>
        <v>0.22727272727272727</v>
      </c>
      <c r="Q217" s="5">
        <f t="shared" si="21"/>
        <v>10</v>
      </c>
      <c r="R217" s="2" t="s">
        <v>8268</v>
      </c>
      <c r="S217" s="7" t="str">
        <f t="shared" si="22"/>
        <v>film &amp; video</v>
      </c>
      <c r="T217" s="7" t="str">
        <f t="shared" si="23"/>
        <v>drama</v>
      </c>
    </row>
    <row r="218" spans="1:20" ht="80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17">
        <f t="shared" si="18"/>
        <v>42066.958761574075</v>
      </c>
      <c r="L218" s="17">
        <f t="shared" si="19"/>
        <v>42116.917094907403</v>
      </c>
      <c r="M218" s="2" t="b">
        <v>0</v>
      </c>
      <c r="N218" s="2">
        <v>84</v>
      </c>
      <c r="O218" s="2" t="b">
        <v>0</v>
      </c>
      <c r="P218" s="4">
        <f t="shared" si="20"/>
        <v>55.698440000000005</v>
      </c>
      <c r="Q218" s="5">
        <f t="shared" si="21"/>
        <v>331.53833333333336</v>
      </c>
      <c r="R218" s="2" t="s">
        <v>8268</v>
      </c>
      <c r="S218" s="7" t="str">
        <f t="shared" si="22"/>
        <v>film &amp; video</v>
      </c>
      <c r="T218" s="7" t="str">
        <f t="shared" si="23"/>
        <v>drama</v>
      </c>
    </row>
    <row r="219" spans="1:20" ht="20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17">
        <f t="shared" si="18"/>
        <v>41970.64061342593</v>
      </c>
      <c r="L219" s="17">
        <f t="shared" si="19"/>
        <v>42001.64061342593</v>
      </c>
      <c r="M219" s="2" t="b">
        <v>0</v>
      </c>
      <c r="N219" s="2">
        <v>38</v>
      </c>
      <c r="O219" s="2" t="b">
        <v>0</v>
      </c>
      <c r="P219" s="4">
        <f t="shared" si="20"/>
        <v>11.943</v>
      </c>
      <c r="Q219" s="5">
        <f t="shared" si="21"/>
        <v>314.28947368421052</v>
      </c>
      <c r="R219" s="2" t="s">
        <v>8268</v>
      </c>
      <c r="S219" s="7" t="str">
        <f t="shared" si="22"/>
        <v>film &amp; video</v>
      </c>
      <c r="T219" s="7" t="str">
        <f t="shared" si="23"/>
        <v>drama</v>
      </c>
    </row>
    <row r="220" spans="1:20" ht="80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17">
        <f t="shared" si="18"/>
        <v>42079.628344907411</v>
      </c>
      <c r="L220" s="17">
        <f t="shared" si="19"/>
        <v>42139.628344907411</v>
      </c>
      <c r="M220" s="2" t="b">
        <v>0</v>
      </c>
      <c r="N220" s="2">
        <v>1</v>
      </c>
      <c r="O220" s="2" t="b">
        <v>0</v>
      </c>
      <c r="P220" s="4">
        <f t="shared" si="20"/>
        <v>2</v>
      </c>
      <c r="Q220" s="5">
        <f t="shared" si="21"/>
        <v>100</v>
      </c>
      <c r="R220" s="2" t="s">
        <v>8268</v>
      </c>
      <c r="S220" s="7" t="str">
        <f t="shared" si="22"/>
        <v>film &amp; video</v>
      </c>
      <c r="T220" s="7" t="str">
        <f t="shared" si="23"/>
        <v>drama</v>
      </c>
    </row>
    <row r="221" spans="1:20" ht="60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17">
        <f t="shared" si="18"/>
        <v>42429.326678240745</v>
      </c>
      <c r="L221" s="17">
        <f t="shared" si="19"/>
        <v>42461.290972222225</v>
      </c>
      <c r="M221" s="2" t="b">
        <v>0</v>
      </c>
      <c r="N221" s="2">
        <v>76</v>
      </c>
      <c r="O221" s="2" t="b">
        <v>0</v>
      </c>
      <c r="P221" s="4">
        <f t="shared" si="20"/>
        <v>17.630000000000003</v>
      </c>
      <c r="Q221" s="5">
        <f t="shared" si="21"/>
        <v>115.98684210526316</v>
      </c>
      <c r="R221" s="2" t="s">
        <v>8268</v>
      </c>
      <c r="S221" s="7" t="str">
        <f t="shared" si="22"/>
        <v>film &amp; video</v>
      </c>
      <c r="T221" s="7" t="str">
        <f t="shared" si="23"/>
        <v>drama</v>
      </c>
    </row>
    <row r="222" spans="1:20" ht="80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17">
        <f t="shared" si="18"/>
        <v>42195.643865740742</v>
      </c>
      <c r="L222" s="17">
        <f t="shared" si="19"/>
        <v>42236.837499999994</v>
      </c>
      <c r="M222" s="2" t="b">
        <v>0</v>
      </c>
      <c r="N222" s="2">
        <v>3</v>
      </c>
      <c r="O222" s="2" t="b">
        <v>0</v>
      </c>
      <c r="P222" s="4">
        <f t="shared" si="20"/>
        <v>0.72</v>
      </c>
      <c r="Q222" s="5">
        <f t="shared" si="21"/>
        <v>120</v>
      </c>
      <c r="R222" s="2" t="s">
        <v>8268</v>
      </c>
      <c r="S222" s="7" t="str">
        <f t="shared" si="22"/>
        <v>film &amp; video</v>
      </c>
      <c r="T222" s="7" t="str">
        <f t="shared" si="23"/>
        <v>drama</v>
      </c>
    </row>
    <row r="223" spans="1:20" ht="40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17">
        <f t="shared" si="18"/>
        <v>42031.837546296301</v>
      </c>
      <c r="L223" s="17">
        <f t="shared" si="19"/>
        <v>42091.79587962963</v>
      </c>
      <c r="M223" s="2" t="b">
        <v>0</v>
      </c>
      <c r="N223" s="2">
        <v>0</v>
      </c>
      <c r="O223" s="2" t="b">
        <v>0</v>
      </c>
      <c r="P223" s="4">
        <f t="shared" si="20"/>
        <v>0</v>
      </c>
      <c r="Q223" s="5" t="e">
        <f t="shared" si="21"/>
        <v>#DIV/0!</v>
      </c>
      <c r="R223" s="2" t="s">
        <v>8268</v>
      </c>
      <c r="S223" s="7" t="str">
        <f t="shared" si="22"/>
        <v>film &amp; video</v>
      </c>
      <c r="T223" s="7" t="str">
        <f t="shared" si="23"/>
        <v>drama</v>
      </c>
    </row>
    <row r="224" spans="1:20" ht="80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17">
        <f t="shared" si="18"/>
        <v>42031.769884259258</v>
      </c>
      <c r="L224" s="17">
        <f t="shared" si="19"/>
        <v>42090.110416666663</v>
      </c>
      <c r="M224" s="2" t="b">
        <v>0</v>
      </c>
      <c r="N224" s="2">
        <v>2</v>
      </c>
      <c r="O224" s="2" t="b">
        <v>0</v>
      </c>
      <c r="P224" s="4">
        <f t="shared" si="20"/>
        <v>13</v>
      </c>
      <c r="Q224" s="5">
        <f t="shared" si="21"/>
        <v>65</v>
      </c>
      <c r="R224" s="2" t="s">
        <v>8268</v>
      </c>
      <c r="S224" s="7" t="str">
        <f t="shared" si="22"/>
        <v>film &amp; video</v>
      </c>
      <c r="T224" s="7" t="str">
        <f t="shared" si="23"/>
        <v>drama</v>
      </c>
    </row>
    <row r="225" spans="1:20" ht="80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17">
        <f t="shared" si="18"/>
        <v>42482.048032407409</v>
      </c>
      <c r="L225" s="17">
        <f t="shared" si="19"/>
        <v>42512.045138888891</v>
      </c>
      <c r="M225" s="2" t="b">
        <v>0</v>
      </c>
      <c r="N225" s="2">
        <v>0</v>
      </c>
      <c r="O225" s="2" t="b">
        <v>0</v>
      </c>
      <c r="P225" s="4">
        <f t="shared" si="20"/>
        <v>0</v>
      </c>
      <c r="Q225" s="5" t="e">
        <f t="shared" si="21"/>
        <v>#DIV/0!</v>
      </c>
      <c r="R225" s="2" t="s">
        <v>8268</v>
      </c>
      <c r="S225" s="7" t="str">
        <f t="shared" si="22"/>
        <v>film &amp; video</v>
      </c>
      <c r="T225" s="7" t="str">
        <f t="shared" si="23"/>
        <v>drama</v>
      </c>
    </row>
    <row r="226" spans="1:20" ht="80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17">
        <f t="shared" si="18"/>
        <v>42135.235254629632</v>
      </c>
      <c r="L226" s="17">
        <f t="shared" si="19"/>
        <v>42195.235254629632</v>
      </c>
      <c r="M226" s="2" t="b">
        <v>0</v>
      </c>
      <c r="N226" s="2">
        <v>0</v>
      </c>
      <c r="O226" s="2" t="b">
        <v>0</v>
      </c>
      <c r="P226" s="4">
        <f t="shared" si="20"/>
        <v>0</v>
      </c>
      <c r="Q226" s="5" t="e">
        <f t="shared" si="21"/>
        <v>#DIV/0!</v>
      </c>
      <c r="R226" s="2" t="s">
        <v>8268</v>
      </c>
      <c r="S226" s="7" t="str">
        <f t="shared" si="22"/>
        <v>film &amp; video</v>
      </c>
      <c r="T226" s="7" t="str">
        <f t="shared" si="23"/>
        <v>drama</v>
      </c>
    </row>
    <row r="227" spans="1:20" ht="80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17">
        <f t="shared" si="18"/>
        <v>42438.961273148147</v>
      </c>
      <c r="L227" s="17">
        <f t="shared" si="19"/>
        <v>42468.919606481482</v>
      </c>
      <c r="M227" s="2" t="b">
        <v>0</v>
      </c>
      <c r="N227" s="2">
        <v>0</v>
      </c>
      <c r="O227" s="2" t="b">
        <v>0</v>
      </c>
      <c r="P227" s="4">
        <f t="shared" si="20"/>
        <v>0</v>
      </c>
      <c r="Q227" s="5" t="e">
        <f t="shared" si="21"/>
        <v>#DIV/0!</v>
      </c>
      <c r="R227" s="2" t="s">
        <v>8268</v>
      </c>
      <c r="S227" s="7" t="str">
        <f t="shared" si="22"/>
        <v>film &amp; video</v>
      </c>
      <c r="T227" s="7" t="str">
        <f t="shared" si="23"/>
        <v>drama</v>
      </c>
    </row>
    <row r="228" spans="1:20" ht="60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17">
        <f t="shared" si="18"/>
        <v>42106.666018518517</v>
      </c>
      <c r="L228" s="17">
        <f t="shared" si="19"/>
        <v>42155.395138888889</v>
      </c>
      <c r="M228" s="2" t="b">
        <v>0</v>
      </c>
      <c r="N228" s="2">
        <v>2</v>
      </c>
      <c r="O228" s="2" t="b">
        <v>0</v>
      </c>
      <c r="P228" s="4">
        <f t="shared" si="20"/>
        <v>0.86206896551724133</v>
      </c>
      <c r="Q228" s="5">
        <f t="shared" si="21"/>
        <v>125</v>
      </c>
      <c r="R228" s="2" t="s">
        <v>8268</v>
      </c>
      <c r="S228" s="7" t="str">
        <f t="shared" si="22"/>
        <v>film &amp; video</v>
      </c>
      <c r="T228" s="7" t="str">
        <f t="shared" si="23"/>
        <v>drama</v>
      </c>
    </row>
    <row r="229" spans="1:20" ht="80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17">
        <f t="shared" si="18"/>
        <v>42164.893993055557</v>
      </c>
      <c r="L229" s="17">
        <f t="shared" si="19"/>
        <v>42194.893993055557</v>
      </c>
      <c r="M229" s="2" t="b">
        <v>0</v>
      </c>
      <c r="N229" s="2">
        <v>0</v>
      </c>
      <c r="O229" s="2" t="b">
        <v>0</v>
      </c>
      <c r="P229" s="4">
        <f t="shared" si="20"/>
        <v>0</v>
      </c>
      <c r="Q229" s="5" t="e">
        <f t="shared" si="21"/>
        <v>#DIV/0!</v>
      </c>
      <c r="R229" s="2" t="s">
        <v>8268</v>
      </c>
      <c r="S229" s="7" t="str">
        <f t="shared" si="22"/>
        <v>film &amp; video</v>
      </c>
      <c r="T229" s="7" t="str">
        <f t="shared" si="23"/>
        <v>drama</v>
      </c>
    </row>
    <row r="230" spans="1:20" ht="40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17">
        <f t="shared" si="18"/>
        <v>42096.686400462961</v>
      </c>
      <c r="L230" s="17">
        <f t="shared" si="19"/>
        <v>42156.686400462961</v>
      </c>
      <c r="M230" s="2" t="b">
        <v>0</v>
      </c>
      <c r="N230" s="2">
        <v>0</v>
      </c>
      <c r="O230" s="2" t="b">
        <v>0</v>
      </c>
      <c r="P230" s="4">
        <f t="shared" si="20"/>
        <v>0</v>
      </c>
      <c r="Q230" s="5" t="e">
        <f t="shared" si="21"/>
        <v>#DIV/0!</v>
      </c>
      <c r="R230" s="2" t="s">
        <v>8268</v>
      </c>
      <c r="S230" s="7" t="str">
        <f t="shared" si="22"/>
        <v>film &amp; video</v>
      </c>
      <c r="T230" s="7" t="str">
        <f t="shared" si="23"/>
        <v>drama</v>
      </c>
    </row>
    <row r="231" spans="1:20" ht="80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17">
        <f t="shared" si="18"/>
        <v>42383.933993055558</v>
      </c>
      <c r="L231" s="17">
        <f t="shared" si="19"/>
        <v>42413.933993055558</v>
      </c>
      <c r="M231" s="2" t="b">
        <v>0</v>
      </c>
      <c r="N231" s="2">
        <v>0</v>
      </c>
      <c r="O231" s="2" t="b">
        <v>0</v>
      </c>
      <c r="P231" s="4">
        <f t="shared" si="20"/>
        <v>0</v>
      </c>
      <c r="Q231" s="5" t="e">
        <f t="shared" si="21"/>
        <v>#DIV/0!</v>
      </c>
      <c r="R231" s="2" t="s">
        <v>8268</v>
      </c>
      <c r="S231" s="7" t="str">
        <f t="shared" si="22"/>
        <v>film &amp; video</v>
      </c>
      <c r="T231" s="7" t="str">
        <f t="shared" si="23"/>
        <v>drama</v>
      </c>
    </row>
    <row r="232" spans="1:20" ht="80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17">
        <f t="shared" si="18"/>
        <v>42129.777210648142</v>
      </c>
      <c r="L232" s="17">
        <f t="shared" si="19"/>
        <v>42159.777210648142</v>
      </c>
      <c r="M232" s="2" t="b">
        <v>0</v>
      </c>
      <c r="N232" s="2">
        <v>2</v>
      </c>
      <c r="O232" s="2" t="b">
        <v>0</v>
      </c>
      <c r="P232" s="4">
        <f t="shared" si="20"/>
        <v>0.4</v>
      </c>
      <c r="Q232" s="5">
        <f t="shared" si="21"/>
        <v>30</v>
      </c>
      <c r="R232" s="2" t="s">
        <v>8268</v>
      </c>
      <c r="S232" s="7" t="str">
        <f t="shared" si="22"/>
        <v>film &amp; video</v>
      </c>
      <c r="T232" s="7" t="str">
        <f t="shared" si="23"/>
        <v>drama</v>
      </c>
    </row>
    <row r="233" spans="1:20" ht="80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17">
        <f t="shared" si="18"/>
        <v>42341.958923611113</v>
      </c>
      <c r="L233" s="17">
        <f t="shared" si="19"/>
        <v>42371.958923611113</v>
      </c>
      <c r="M233" s="2" t="b">
        <v>0</v>
      </c>
      <c r="N233" s="2">
        <v>0</v>
      </c>
      <c r="O233" s="2" t="b">
        <v>0</v>
      </c>
      <c r="P233" s="4">
        <f t="shared" si="20"/>
        <v>0</v>
      </c>
      <c r="Q233" s="5" t="e">
        <f t="shared" si="21"/>
        <v>#DIV/0!</v>
      </c>
      <c r="R233" s="2" t="s">
        <v>8268</v>
      </c>
      <c r="S233" s="7" t="str">
        <f t="shared" si="22"/>
        <v>film &amp; video</v>
      </c>
      <c r="T233" s="7" t="str">
        <f t="shared" si="23"/>
        <v>drama</v>
      </c>
    </row>
    <row r="234" spans="1:20" ht="80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17">
        <f t="shared" si="18"/>
        <v>42032.82576388889</v>
      </c>
      <c r="L234" s="17">
        <f t="shared" si="19"/>
        <v>42062.82576388889</v>
      </c>
      <c r="M234" s="2" t="b">
        <v>0</v>
      </c>
      <c r="N234" s="2">
        <v>7</v>
      </c>
      <c r="O234" s="2" t="b">
        <v>0</v>
      </c>
      <c r="P234" s="4">
        <f t="shared" si="20"/>
        <v>2.75</v>
      </c>
      <c r="Q234" s="5">
        <f t="shared" si="21"/>
        <v>15.714285714285714</v>
      </c>
      <c r="R234" s="2" t="s">
        <v>8268</v>
      </c>
      <c r="S234" s="7" t="str">
        <f t="shared" si="22"/>
        <v>film &amp; video</v>
      </c>
      <c r="T234" s="7" t="str">
        <f t="shared" si="23"/>
        <v>drama</v>
      </c>
    </row>
    <row r="235" spans="1:20" ht="80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17">
        <f t="shared" si="18"/>
        <v>42612.911712962959</v>
      </c>
      <c r="L235" s="17">
        <f t="shared" si="19"/>
        <v>42642.911712962959</v>
      </c>
      <c r="M235" s="2" t="b">
        <v>0</v>
      </c>
      <c r="N235" s="2">
        <v>0</v>
      </c>
      <c r="O235" s="2" t="b">
        <v>0</v>
      </c>
      <c r="P235" s="4">
        <f t="shared" si="20"/>
        <v>0</v>
      </c>
      <c r="Q235" s="5" t="e">
        <f t="shared" si="21"/>
        <v>#DIV/0!</v>
      </c>
      <c r="R235" s="2" t="s">
        <v>8268</v>
      </c>
      <c r="S235" s="7" t="str">
        <f t="shared" si="22"/>
        <v>film &amp; video</v>
      </c>
      <c r="T235" s="7" t="str">
        <f t="shared" si="23"/>
        <v>drama</v>
      </c>
    </row>
    <row r="236" spans="1:20" ht="80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17">
        <f t="shared" si="18"/>
        <v>42136.035405092596</v>
      </c>
      <c r="L236" s="17">
        <f t="shared" si="19"/>
        <v>42176.035405092596</v>
      </c>
      <c r="M236" s="2" t="b">
        <v>0</v>
      </c>
      <c r="N236" s="2">
        <v>5</v>
      </c>
      <c r="O236" s="2" t="b">
        <v>0</v>
      </c>
      <c r="P236" s="4">
        <f t="shared" si="20"/>
        <v>40.1</v>
      </c>
      <c r="Q236" s="5">
        <f t="shared" si="21"/>
        <v>80.2</v>
      </c>
      <c r="R236" s="2" t="s">
        <v>8268</v>
      </c>
      <c r="S236" s="7" t="str">
        <f t="shared" si="22"/>
        <v>film &amp; video</v>
      </c>
      <c r="T236" s="7" t="str">
        <f t="shared" si="23"/>
        <v>drama</v>
      </c>
    </row>
    <row r="237" spans="1:20" ht="60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17">
        <f t="shared" si="18"/>
        <v>42164.908530092594</v>
      </c>
      <c r="L237" s="17">
        <f t="shared" si="19"/>
        <v>42194.908530092594</v>
      </c>
      <c r="M237" s="2" t="b">
        <v>0</v>
      </c>
      <c r="N237" s="2">
        <v>0</v>
      </c>
      <c r="O237" s="2" t="b">
        <v>0</v>
      </c>
      <c r="P237" s="4">
        <f t="shared" si="20"/>
        <v>0</v>
      </c>
      <c r="Q237" s="5" t="e">
        <f t="shared" si="21"/>
        <v>#DIV/0!</v>
      </c>
      <c r="R237" s="2" t="s">
        <v>8268</v>
      </c>
      <c r="S237" s="7" t="str">
        <f t="shared" si="22"/>
        <v>film &amp; video</v>
      </c>
      <c r="T237" s="7" t="str">
        <f t="shared" si="23"/>
        <v>drama</v>
      </c>
    </row>
    <row r="238" spans="1:20" ht="80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17">
        <f t="shared" si="18"/>
        <v>42321.08447916666</v>
      </c>
      <c r="L238" s="17">
        <f t="shared" si="19"/>
        <v>42374</v>
      </c>
      <c r="M238" s="2" t="b">
        <v>0</v>
      </c>
      <c r="N238" s="2">
        <v>0</v>
      </c>
      <c r="O238" s="2" t="b">
        <v>0</v>
      </c>
      <c r="P238" s="4">
        <f t="shared" si="20"/>
        <v>0</v>
      </c>
      <c r="Q238" s="5" t="e">
        <f t="shared" si="21"/>
        <v>#DIV/0!</v>
      </c>
      <c r="R238" s="2" t="s">
        <v>8268</v>
      </c>
      <c r="S238" s="7" t="str">
        <f t="shared" si="22"/>
        <v>film &amp; video</v>
      </c>
      <c r="T238" s="7" t="str">
        <f t="shared" si="23"/>
        <v>drama</v>
      </c>
    </row>
    <row r="239" spans="1:20" ht="40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17">
        <f t="shared" si="18"/>
        <v>42377.577187499999</v>
      </c>
      <c r="L239" s="17">
        <f t="shared" si="19"/>
        <v>42437.577187499999</v>
      </c>
      <c r="M239" s="2" t="b">
        <v>0</v>
      </c>
      <c r="N239" s="2">
        <v>1</v>
      </c>
      <c r="O239" s="2" t="b">
        <v>0</v>
      </c>
      <c r="P239" s="4">
        <f t="shared" si="20"/>
        <v>0.33333333333333337</v>
      </c>
      <c r="Q239" s="5">
        <f t="shared" si="21"/>
        <v>50</v>
      </c>
      <c r="R239" s="2" t="s">
        <v>8268</v>
      </c>
      <c r="S239" s="7" t="str">
        <f t="shared" si="22"/>
        <v>film &amp; video</v>
      </c>
      <c r="T239" s="7" t="str">
        <f t="shared" si="23"/>
        <v>drama</v>
      </c>
    </row>
    <row r="240" spans="1:20" ht="80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17">
        <f t="shared" si="18"/>
        <v>42713.962499999994</v>
      </c>
      <c r="L240" s="17">
        <f t="shared" si="19"/>
        <v>42734.375</v>
      </c>
      <c r="M240" s="2" t="b">
        <v>0</v>
      </c>
      <c r="N240" s="2">
        <v>0</v>
      </c>
      <c r="O240" s="2" t="b">
        <v>0</v>
      </c>
      <c r="P240" s="4">
        <f t="shared" si="20"/>
        <v>0</v>
      </c>
      <c r="Q240" s="5" t="e">
        <f t="shared" si="21"/>
        <v>#DIV/0!</v>
      </c>
      <c r="R240" s="2" t="s">
        <v>8268</v>
      </c>
      <c r="S240" s="7" t="str">
        <f t="shared" si="22"/>
        <v>film &amp; video</v>
      </c>
      <c r="T240" s="7" t="str">
        <f t="shared" si="23"/>
        <v>drama</v>
      </c>
    </row>
    <row r="241" spans="1:20" ht="80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17">
        <f t="shared" si="18"/>
        <v>42297.110300925924</v>
      </c>
      <c r="L241" s="17">
        <f t="shared" si="19"/>
        <v>42316.5</v>
      </c>
      <c r="M241" s="2" t="b">
        <v>0</v>
      </c>
      <c r="N241" s="2">
        <v>5</v>
      </c>
      <c r="O241" s="2" t="b">
        <v>0</v>
      </c>
      <c r="P241" s="4">
        <f t="shared" si="20"/>
        <v>25</v>
      </c>
      <c r="Q241" s="5">
        <f t="shared" si="21"/>
        <v>50</v>
      </c>
      <c r="R241" s="2" t="s">
        <v>8268</v>
      </c>
      <c r="S241" s="7" t="str">
        <f t="shared" si="22"/>
        <v>film &amp; video</v>
      </c>
      <c r="T241" s="7" t="str">
        <f t="shared" si="23"/>
        <v>drama</v>
      </c>
    </row>
    <row r="242" spans="1:20" ht="80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17">
        <f t="shared" si="18"/>
        <v>41354.708460648151</v>
      </c>
      <c r="L242" s="17">
        <f t="shared" si="19"/>
        <v>41399.708460648151</v>
      </c>
      <c r="M242" s="2" t="b">
        <v>1</v>
      </c>
      <c r="N242" s="2">
        <v>137</v>
      </c>
      <c r="O242" s="2" t="b">
        <v>1</v>
      </c>
      <c r="P242" s="4">
        <f t="shared" si="20"/>
        <v>107.63413333333334</v>
      </c>
      <c r="Q242" s="5">
        <f t="shared" si="21"/>
        <v>117.84759124087591</v>
      </c>
      <c r="R242" s="2" t="s">
        <v>8269</v>
      </c>
      <c r="S242" s="7" t="str">
        <f t="shared" si="22"/>
        <v>film &amp; video</v>
      </c>
      <c r="T242" s="7" t="str">
        <f t="shared" si="23"/>
        <v>documentary</v>
      </c>
    </row>
    <row r="243" spans="1:20" ht="80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17">
        <f t="shared" si="18"/>
        <v>41949.697962962964</v>
      </c>
      <c r="L243" s="17">
        <f t="shared" si="19"/>
        <v>41994.697962962964</v>
      </c>
      <c r="M243" s="2" t="b">
        <v>1</v>
      </c>
      <c r="N243" s="2">
        <v>376</v>
      </c>
      <c r="O243" s="2" t="b">
        <v>1</v>
      </c>
      <c r="P243" s="4">
        <f t="shared" si="20"/>
        <v>112.63736263736264</v>
      </c>
      <c r="Q243" s="5">
        <f t="shared" si="21"/>
        <v>109.04255319148936</v>
      </c>
      <c r="R243" s="2" t="s">
        <v>8269</v>
      </c>
      <c r="S243" s="7" t="str">
        <f t="shared" si="22"/>
        <v>film &amp; video</v>
      </c>
      <c r="T243" s="7" t="str">
        <f t="shared" si="23"/>
        <v>documentary</v>
      </c>
    </row>
    <row r="244" spans="1:20" ht="80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17">
        <f t="shared" si="18"/>
        <v>40862.492939814816</v>
      </c>
      <c r="L244" s="17">
        <f t="shared" si="19"/>
        <v>40897.492939814816</v>
      </c>
      <c r="M244" s="2" t="b">
        <v>1</v>
      </c>
      <c r="N244" s="2">
        <v>202</v>
      </c>
      <c r="O244" s="2" t="b">
        <v>1</v>
      </c>
      <c r="P244" s="4">
        <f t="shared" si="20"/>
        <v>113.46153846153845</v>
      </c>
      <c r="Q244" s="5">
        <f t="shared" si="21"/>
        <v>73.019801980198025</v>
      </c>
      <c r="R244" s="2" t="s">
        <v>8269</v>
      </c>
      <c r="S244" s="7" t="str">
        <f t="shared" si="22"/>
        <v>film &amp; video</v>
      </c>
      <c r="T244" s="7" t="str">
        <f t="shared" si="23"/>
        <v>documentary</v>
      </c>
    </row>
    <row r="245" spans="1:20" ht="80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17">
        <f t="shared" si="18"/>
        <v>41662.047500000001</v>
      </c>
      <c r="L245" s="17">
        <f t="shared" si="19"/>
        <v>41692.047500000001</v>
      </c>
      <c r="M245" s="2" t="b">
        <v>1</v>
      </c>
      <c r="N245" s="2">
        <v>328</v>
      </c>
      <c r="O245" s="2" t="b">
        <v>1</v>
      </c>
      <c r="P245" s="4">
        <f t="shared" si="20"/>
        <v>102.592</v>
      </c>
      <c r="Q245" s="5">
        <f t="shared" si="21"/>
        <v>78.195121951219505</v>
      </c>
      <c r="R245" s="2" t="s">
        <v>8269</v>
      </c>
      <c r="S245" s="7" t="str">
        <f t="shared" si="22"/>
        <v>film &amp; video</v>
      </c>
      <c r="T245" s="7" t="str">
        <f t="shared" si="23"/>
        <v>documentary</v>
      </c>
    </row>
    <row r="246" spans="1:20" ht="80">
      <c r="A246" s="2">
        <v>244</v>
      </c>
      <c r="B246" s="6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17">
        <f t="shared" si="18"/>
        <v>40213.323599537034</v>
      </c>
      <c r="L246" s="17">
        <f t="shared" si="19"/>
        <v>40253.29583333333</v>
      </c>
      <c r="M246" s="2" t="b">
        <v>1</v>
      </c>
      <c r="N246" s="2">
        <v>84</v>
      </c>
      <c r="O246" s="2" t="b">
        <v>1</v>
      </c>
      <c r="P246" s="4">
        <f t="shared" si="20"/>
        <v>113.75714285714287</v>
      </c>
      <c r="Q246" s="5">
        <f t="shared" si="21"/>
        <v>47.398809523809526</v>
      </c>
      <c r="R246" s="2" t="s">
        <v>8269</v>
      </c>
      <c r="S246" s="7" t="str">
        <f t="shared" si="22"/>
        <v>film &amp; video</v>
      </c>
      <c r="T246" s="7" t="str">
        <f t="shared" si="23"/>
        <v>documentary</v>
      </c>
    </row>
    <row r="247" spans="1:20" ht="80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17">
        <f t="shared" si="18"/>
        <v>41107.053067129629</v>
      </c>
      <c r="L247" s="17">
        <f t="shared" si="19"/>
        <v>41137.053067129629</v>
      </c>
      <c r="M247" s="2" t="b">
        <v>1</v>
      </c>
      <c r="N247" s="2">
        <v>96</v>
      </c>
      <c r="O247" s="2" t="b">
        <v>1</v>
      </c>
      <c r="P247" s="4">
        <f t="shared" si="20"/>
        <v>103.71999999999998</v>
      </c>
      <c r="Q247" s="5">
        <f t="shared" si="21"/>
        <v>54.020833333333336</v>
      </c>
      <c r="R247" s="2" t="s">
        <v>8269</v>
      </c>
      <c r="S247" s="7" t="str">
        <f t="shared" si="22"/>
        <v>film &amp; video</v>
      </c>
      <c r="T247" s="7" t="str">
        <f t="shared" si="23"/>
        <v>documentary</v>
      </c>
    </row>
    <row r="248" spans="1:20" ht="60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17">
        <f t="shared" si="18"/>
        <v>40480.363483796296</v>
      </c>
      <c r="L248" s="17">
        <f t="shared" si="19"/>
        <v>40530.405150462961</v>
      </c>
      <c r="M248" s="2" t="b">
        <v>1</v>
      </c>
      <c r="N248" s="2">
        <v>223</v>
      </c>
      <c r="O248" s="2" t="b">
        <v>1</v>
      </c>
      <c r="P248" s="4">
        <f t="shared" si="20"/>
        <v>305.46000000000004</v>
      </c>
      <c r="Q248" s="5">
        <f t="shared" si="21"/>
        <v>68.488789237668158</v>
      </c>
      <c r="R248" s="2" t="s">
        <v>8269</v>
      </c>
      <c r="S248" s="7" t="str">
        <f t="shared" si="22"/>
        <v>film &amp; video</v>
      </c>
      <c r="T248" s="7" t="str">
        <f t="shared" si="23"/>
        <v>documentary</v>
      </c>
    </row>
    <row r="249" spans="1:20" ht="80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17">
        <f t="shared" si="18"/>
        <v>40430.604328703703</v>
      </c>
      <c r="L249" s="17">
        <f t="shared" si="19"/>
        <v>40467.152083333334</v>
      </c>
      <c r="M249" s="2" t="b">
        <v>1</v>
      </c>
      <c r="N249" s="2">
        <v>62</v>
      </c>
      <c r="O249" s="2" t="b">
        <v>1</v>
      </c>
      <c r="P249" s="4">
        <f t="shared" si="20"/>
        <v>134.1</v>
      </c>
      <c r="Q249" s="5">
        <f t="shared" si="21"/>
        <v>108.14516129032258</v>
      </c>
      <c r="R249" s="2" t="s">
        <v>8269</v>
      </c>
      <c r="S249" s="7" t="str">
        <f t="shared" si="22"/>
        <v>film &amp; video</v>
      </c>
      <c r="T249" s="7" t="str">
        <f t="shared" si="23"/>
        <v>documentary</v>
      </c>
    </row>
    <row r="250" spans="1:20" ht="80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17">
        <f t="shared" si="18"/>
        <v>40870.774409722224</v>
      </c>
      <c r="L250" s="17">
        <f t="shared" si="19"/>
        <v>40915.774409722224</v>
      </c>
      <c r="M250" s="2" t="b">
        <v>1</v>
      </c>
      <c r="N250" s="2">
        <v>146</v>
      </c>
      <c r="O250" s="2" t="b">
        <v>1</v>
      </c>
      <c r="P250" s="4">
        <f t="shared" si="20"/>
        <v>101.33294117647058</v>
      </c>
      <c r="Q250" s="5">
        <f t="shared" si="21"/>
        <v>589.95205479452056</v>
      </c>
      <c r="R250" s="2" t="s">
        <v>8269</v>
      </c>
      <c r="S250" s="7" t="str">
        <f t="shared" si="22"/>
        <v>film &amp; video</v>
      </c>
      <c r="T250" s="7" t="str">
        <f t="shared" si="23"/>
        <v>documentary</v>
      </c>
    </row>
    <row r="251" spans="1:20" ht="100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17">
        <f t="shared" si="18"/>
        <v>40332.923842592594</v>
      </c>
      <c r="L251" s="17">
        <f t="shared" si="19"/>
        <v>40412.736111111109</v>
      </c>
      <c r="M251" s="2" t="b">
        <v>1</v>
      </c>
      <c r="N251" s="2">
        <v>235</v>
      </c>
      <c r="O251" s="2" t="b">
        <v>1</v>
      </c>
      <c r="P251" s="4">
        <f t="shared" si="20"/>
        <v>112.92</v>
      </c>
      <c r="Q251" s="5">
        <f t="shared" si="21"/>
        <v>48.051063829787232</v>
      </c>
      <c r="R251" s="2" t="s">
        <v>8269</v>
      </c>
      <c r="S251" s="7" t="str">
        <f t="shared" si="22"/>
        <v>film &amp; video</v>
      </c>
      <c r="T251" s="7" t="str">
        <f t="shared" si="23"/>
        <v>documentary</v>
      </c>
    </row>
    <row r="252" spans="1:20" ht="80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17">
        <f t="shared" si="18"/>
        <v>41401.565868055557</v>
      </c>
      <c r="L252" s="17">
        <f t="shared" si="19"/>
        <v>41431.565868055557</v>
      </c>
      <c r="M252" s="2" t="b">
        <v>1</v>
      </c>
      <c r="N252" s="2">
        <v>437</v>
      </c>
      <c r="O252" s="2" t="b">
        <v>1</v>
      </c>
      <c r="P252" s="4">
        <f t="shared" si="20"/>
        <v>105.58333333333334</v>
      </c>
      <c r="Q252" s="5">
        <f t="shared" si="21"/>
        <v>72.482837528604122</v>
      </c>
      <c r="R252" s="2" t="s">
        <v>8269</v>
      </c>
      <c r="S252" s="7" t="str">
        <f t="shared" si="22"/>
        <v>film &amp; video</v>
      </c>
      <c r="T252" s="7" t="str">
        <f t="shared" si="23"/>
        <v>documentary</v>
      </c>
    </row>
    <row r="253" spans="1:20" ht="80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17">
        <f t="shared" si="18"/>
        <v>41013.787569444445</v>
      </c>
      <c r="L253" s="17">
        <f t="shared" si="19"/>
        <v>41045.791666666664</v>
      </c>
      <c r="M253" s="2" t="b">
        <v>1</v>
      </c>
      <c r="N253" s="2">
        <v>77</v>
      </c>
      <c r="O253" s="2" t="b">
        <v>1</v>
      </c>
      <c r="P253" s="4">
        <f t="shared" si="20"/>
        <v>125.57142857142858</v>
      </c>
      <c r="Q253" s="5">
        <f t="shared" si="21"/>
        <v>57.077922077922075</v>
      </c>
      <c r="R253" s="2" t="s">
        <v>8269</v>
      </c>
      <c r="S253" s="7" t="str">
        <f t="shared" si="22"/>
        <v>film &amp; video</v>
      </c>
      <c r="T253" s="7" t="str">
        <f t="shared" si="23"/>
        <v>documentary</v>
      </c>
    </row>
    <row r="254" spans="1:20" ht="60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17">
        <f t="shared" si="18"/>
        <v>40266.662708333337</v>
      </c>
      <c r="L254" s="17">
        <f t="shared" si="19"/>
        <v>40330.165972222225</v>
      </c>
      <c r="M254" s="2" t="b">
        <v>1</v>
      </c>
      <c r="N254" s="2">
        <v>108</v>
      </c>
      <c r="O254" s="2" t="b">
        <v>1</v>
      </c>
      <c r="P254" s="4">
        <f t="shared" si="20"/>
        <v>184.56</v>
      </c>
      <c r="Q254" s="5">
        <f t="shared" si="21"/>
        <v>85.444444444444443</v>
      </c>
      <c r="R254" s="2" t="s">
        <v>8269</v>
      </c>
      <c r="S254" s="7" t="str">
        <f t="shared" si="22"/>
        <v>film &amp; video</v>
      </c>
      <c r="T254" s="7" t="str">
        <f t="shared" si="23"/>
        <v>documentary</v>
      </c>
    </row>
    <row r="255" spans="1:20" ht="80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17">
        <f t="shared" si="18"/>
        <v>40924.650868055556</v>
      </c>
      <c r="L255" s="17">
        <f t="shared" si="19"/>
        <v>40954.650868055556</v>
      </c>
      <c r="M255" s="2" t="b">
        <v>1</v>
      </c>
      <c r="N255" s="2">
        <v>7</v>
      </c>
      <c r="O255" s="2" t="b">
        <v>1</v>
      </c>
      <c r="P255" s="4">
        <f t="shared" si="20"/>
        <v>100.73333333333335</v>
      </c>
      <c r="Q255" s="5">
        <f t="shared" si="21"/>
        <v>215.85714285714286</v>
      </c>
      <c r="R255" s="2" t="s">
        <v>8269</v>
      </c>
      <c r="S255" s="7" t="str">
        <f t="shared" si="22"/>
        <v>film &amp; video</v>
      </c>
      <c r="T255" s="7" t="str">
        <f t="shared" si="23"/>
        <v>documentary</v>
      </c>
    </row>
    <row r="256" spans="1:20" ht="60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17">
        <f t="shared" si="18"/>
        <v>42263.952662037031</v>
      </c>
      <c r="L256" s="17">
        <f t="shared" si="19"/>
        <v>42294.083333333328</v>
      </c>
      <c r="M256" s="2" t="b">
        <v>1</v>
      </c>
      <c r="N256" s="2">
        <v>314</v>
      </c>
      <c r="O256" s="2" t="b">
        <v>1</v>
      </c>
      <c r="P256" s="4">
        <f t="shared" si="20"/>
        <v>116.94725</v>
      </c>
      <c r="Q256" s="5">
        <f t="shared" si="21"/>
        <v>89.38643312101911</v>
      </c>
      <c r="R256" s="2" t="s">
        <v>8269</v>
      </c>
      <c r="S256" s="7" t="str">
        <f t="shared" si="22"/>
        <v>film &amp; video</v>
      </c>
      <c r="T256" s="7" t="str">
        <f t="shared" si="23"/>
        <v>documentary</v>
      </c>
    </row>
    <row r="257" spans="1:20" ht="40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17">
        <f t="shared" si="18"/>
        <v>40588.526412037041</v>
      </c>
      <c r="L257" s="17">
        <f t="shared" si="19"/>
        <v>40618.48474537037</v>
      </c>
      <c r="M257" s="2" t="b">
        <v>1</v>
      </c>
      <c r="N257" s="2">
        <v>188</v>
      </c>
      <c r="O257" s="2" t="b">
        <v>1</v>
      </c>
      <c r="P257" s="4">
        <f t="shared" si="20"/>
        <v>106.73325</v>
      </c>
      <c r="Q257" s="5">
        <f t="shared" si="21"/>
        <v>45.418404255319146</v>
      </c>
      <c r="R257" s="2" t="s">
        <v>8269</v>
      </c>
      <c r="S257" s="7" t="str">
        <f t="shared" si="22"/>
        <v>film &amp; video</v>
      </c>
      <c r="T257" s="7" t="str">
        <f t="shared" si="23"/>
        <v>documentary</v>
      </c>
    </row>
    <row r="258" spans="1:20" ht="80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17">
        <f t="shared" si="18"/>
        <v>41319.769293981481</v>
      </c>
      <c r="L258" s="17">
        <f t="shared" si="19"/>
        <v>41349.769293981481</v>
      </c>
      <c r="M258" s="2" t="b">
        <v>1</v>
      </c>
      <c r="N258" s="2">
        <v>275</v>
      </c>
      <c r="O258" s="2" t="b">
        <v>1</v>
      </c>
      <c r="P258" s="4">
        <f t="shared" si="20"/>
        <v>139.1</v>
      </c>
      <c r="Q258" s="5">
        <f t="shared" si="21"/>
        <v>65.756363636363631</v>
      </c>
      <c r="R258" s="2" t="s">
        <v>8269</v>
      </c>
      <c r="S258" s="7" t="str">
        <f t="shared" si="22"/>
        <v>film &amp; video</v>
      </c>
      <c r="T258" s="7" t="str">
        <f t="shared" si="23"/>
        <v>documentary</v>
      </c>
    </row>
    <row r="259" spans="1:20" ht="80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17">
        <f t="shared" ref="K259:K322" si="24">(((J259/60)/60)/24)+DATE(1970,1,1)</f>
        <v>42479.626875000002</v>
      </c>
      <c r="L259" s="17">
        <f t="shared" ref="L259:L322" si="25">(((I259/60)/60)/24)+DATE(1970,1,1)</f>
        <v>42509.626875000002</v>
      </c>
      <c r="M259" s="2" t="b">
        <v>1</v>
      </c>
      <c r="N259" s="2">
        <v>560</v>
      </c>
      <c r="O259" s="2" t="b">
        <v>1</v>
      </c>
      <c r="P259" s="4">
        <f t="shared" ref="P259:P322" si="26">E259/D259*100</f>
        <v>106.72648571428572</v>
      </c>
      <c r="Q259" s="5">
        <f t="shared" ref="Q259:Q322" si="27">E259/N259</f>
        <v>66.70405357142856</v>
      </c>
      <c r="R259" s="2" t="s">
        <v>8269</v>
      </c>
      <c r="S259" s="7" t="str">
        <f t="shared" ref="S259:S322" si="28">LEFT(R259, SEARCH("/",R259, 1)-1)</f>
        <v>film &amp; video</v>
      </c>
      <c r="T259" s="7" t="str">
        <f t="shared" ref="T259:T322" si="29">RIGHT(R259,LEN(R259)-SEARCH("/",R259,1))</f>
        <v>documentary</v>
      </c>
    </row>
    <row r="260" spans="1:20" ht="80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17">
        <f t="shared" si="24"/>
        <v>40682.051689814813</v>
      </c>
      <c r="L260" s="17">
        <f t="shared" si="25"/>
        <v>40712.051689814813</v>
      </c>
      <c r="M260" s="2" t="b">
        <v>1</v>
      </c>
      <c r="N260" s="2">
        <v>688</v>
      </c>
      <c r="O260" s="2" t="b">
        <v>1</v>
      </c>
      <c r="P260" s="4">
        <f t="shared" si="26"/>
        <v>191.14</v>
      </c>
      <c r="Q260" s="5">
        <f t="shared" si="27"/>
        <v>83.345930232558146</v>
      </c>
      <c r="R260" s="2" t="s">
        <v>8269</v>
      </c>
      <c r="S260" s="7" t="str">
        <f t="shared" si="28"/>
        <v>film &amp; video</v>
      </c>
      <c r="T260" s="7" t="str">
        <f t="shared" si="29"/>
        <v>documentary</v>
      </c>
    </row>
    <row r="261" spans="1:20" ht="80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17">
        <f t="shared" si="24"/>
        <v>42072.738067129627</v>
      </c>
      <c r="L261" s="17">
        <f t="shared" si="25"/>
        <v>42102.738067129627</v>
      </c>
      <c r="M261" s="2" t="b">
        <v>1</v>
      </c>
      <c r="N261" s="2">
        <v>942</v>
      </c>
      <c r="O261" s="2" t="b">
        <v>1</v>
      </c>
      <c r="P261" s="4">
        <f t="shared" si="26"/>
        <v>131.93789333333334</v>
      </c>
      <c r="Q261" s="5">
        <f t="shared" si="27"/>
        <v>105.04609341825902</v>
      </c>
      <c r="R261" s="2" t="s">
        <v>8269</v>
      </c>
      <c r="S261" s="7" t="str">
        <f t="shared" si="28"/>
        <v>film &amp; video</v>
      </c>
      <c r="T261" s="7" t="str">
        <f t="shared" si="29"/>
        <v>documentary</v>
      </c>
    </row>
    <row r="262" spans="1:20" ht="60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17">
        <f t="shared" si="24"/>
        <v>40330.755543981482</v>
      </c>
      <c r="L262" s="17">
        <f t="shared" si="25"/>
        <v>40376.415972222225</v>
      </c>
      <c r="M262" s="2" t="b">
        <v>1</v>
      </c>
      <c r="N262" s="2">
        <v>88</v>
      </c>
      <c r="O262" s="2" t="b">
        <v>1</v>
      </c>
      <c r="P262" s="4">
        <f t="shared" si="26"/>
        <v>106.4</v>
      </c>
      <c r="Q262" s="5">
        <f t="shared" si="27"/>
        <v>120.90909090909091</v>
      </c>
      <c r="R262" s="2" t="s">
        <v>8269</v>
      </c>
      <c r="S262" s="7" t="str">
        <f t="shared" si="28"/>
        <v>film &amp; video</v>
      </c>
      <c r="T262" s="7" t="str">
        <f t="shared" si="29"/>
        <v>documentary</v>
      </c>
    </row>
    <row r="263" spans="1:20" ht="60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17">
        <f t="shared" si="24"/>
        <v>41017.885462962964</v>
      </c>
      <c r="L263" s="17">
        <f t="shared" si="25"/>
        <v>41067.621527777781</v>
      </c>
      <c r="M263" s="2" t="b">
        <v>1</v>
      </c>
      <c r="N263" s="2">
        <v>220</v>
      </c>
      <c r="O263" s="2" t="b">
        <v>1</v>
      </c>
      <c r="P263" s="4">
        <f t="shared" si="26"/>
        <v>107.4</v>
      </c>
      <c r="Q263" s="5">
        <f t="shared" si="27"/>
        <v>97.63636363636364</v>
      </c>
      <c r="R263" s="2" t="s">
        <v>8269</v>
      </c>
      <c r="S263" s="7" t="str">
        <f t="shared" si="28"/>
        <v>film &amp; video</v>
      </c>
      <c r="T263" s="7" t="str">
        <f t="shared" si="29"/>
        <v>documentary</v>
      </c>
    </row>
    <row r="264" spans="1:20" ht="60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17">
        <f t="shared" si="24"/>
        <v>40555.24800925926</v>
      </c>
      <c r="L264" s="17">
        <f t="shared" si="25"/>
        <v>40600.24800925926</v>
      </c>
      <c r="M264" s="2" t="b">
        <v>1</v>
      </c>
      <c r="N264" s="2">
        <v>145</v>
      </c>
      <c r="O264" s="2" t="b">
        <v>1</v>
      </c>
      <c r="P264" s="4">
        <f t="shared" si="26"/>
        <v>240</v>
      </c>
      <c r="Q264" s="5">
        <f t="shared" si="27"/>
        <v>41.379310344827587</v>
      </c>
      <c r="R264" s="2" t="s">
        <v>8269</v>
      </c>
      <c r="S264" s="7" t="str">
        <f t="shared" si="28"/>
        <v>film &amp; video</v>
      </c>
      <c r="T264" s="7" t="str">
        <f t="shared" si="29"/>
        <v>documentary</v>
      </c>
    </row>
    <row r="265" spans="1:20" ht="80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17">
        <f t="shared" si="24"/>
        <v>41149.954791666663</v>
      </c>
      <c r="L265" s="17">
        <f t="shared" si="25"/>
        <v>41179.954791666663</v>
      </c>
      <c r="M265" s="2" t="b">
        <v>1</v>
      </c>
      <c r="N265" s="2">
        <v>963</v>
      </c>
      <c r="O265" s="2" t="b">
        <v>1</v>
      </c>
      <c r="P265" s="4">
        <f t="shared" si="26"/>
        <v>118.08108</v>
      </c>
      <c r="Q265" s="5">
        <f t="shared" si="27"/>
        <v>30.654485981308412</v>
      </c>
      <c r="R265" s="2" t="s">
        <v>8269</v>
      </c>
      <c r="S265" s="7" t="str">
        <f t="shared" si="28"/>
        <v>film &amp; video</v>
      </c>
      <c r="T265" s="7" t="str">
        <f t="shared" si="29"/>
        <v>documentary</v>
      </c>
    </row>
    <row r="266" spans="1:20" ht="80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17">
        <f t="shared" si="24"/>
        <v>41010.620312500003</v>
      </c>
      <c r="L266" s="17">
        <f t="shared" si="25"/>
        <v>41040.620312500003</v>
      </c>
      <c r="M266" s="2" t="b">
        <v>1</v>
      </c>
      <c r="N266" s="2">
        <v>91</v>
      </c>
      <c r="O266" s="2" t="b">
        <v>1</v>
      </c>
      <c r="P266" s="4">
        <f t="shared" si="26"/>
        <v>118.19999999999999</v>
      </c>
      <c r="Q266" s="5">
        <f t="shared" si="27"/>
        <v>64.945054945054949</v>
      </c>
      <c r="R266" s="2" t="s">
        <v>8269</v>
      </c>
      <c r="S266" s="7" t="str">
        <f t="shared" si="28"/>
        <v>film &amp; video</v>
      </c>
      <c r="T266" s="7" t="str">
        <f t="shared" si="29"/>
        <v>documentary</v>
      </c>
    </row>
    <row r="267" spans="1:20" ht="80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17">
        <f t="shared" si="24"/>
        <v>40267.245717592588</v>
      </c>
      <c r="L267" s="17">
        <f t="shared" si="25"/>
        <v>40308.844444444447</v>
      </c>
      <c r="M267" s="2" t="b">
        <v>1</v>
      </c>
      <c r="N267" s="2">
        <v>58</v>
      </c>
      <c r="O267" s="2" t="b">
        <v>1</v>
      </c>
      <c r="P267" s="4">
        <f t="shared" si="26"/>
        <v>111.1</v>
      </c>
      <c r="Q267" s="5">
        <f t="shared" si="27"/>
        <v>95.775862068965523</v>
      </c>
      <c r="R267" s="2" t="s">
        <v>8269</v>
      </c>
      <c r="S267" s="7" t="str">
        <f t="shared" si="28"/>
        <v>film &amp; video</v>
      </c>
      <c r="T267" s="7" t="str">
        <f t="shared" si="29"/>
        <v>documentary</v>
      </c>
    </row>
    <row r="268" spans="1:20" ht="80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17">
        <f t="shared" si="24"/>
        <v>40205.174849537041</v>
      </c>
      <c r="L268" s="17">
        <f t="shared" si="25"/>
        <v>40291.160416666666</v>
      </c>
      <c r="M268" s="2" t="b">
        <v>1</v>
      </c>
      <c r="N268" s="2">
        <v>36</v>
      </c>
      <c r="O268" s="2" t="b">
        <v>1</v>
      </c>
      <c r="P268" s="4">
        <f t="shared" si="26"/>
        <v>145.5</v>
      </c>
      <c r="Q268" s="5">
        <f t="shared" si="27"/>
        <v>40.416666666666664</v>
      </c>
      <c r="R268" s="2" t="s">
        <v>8269</v>
      </c>
      <c r="S268" s="7" t="str">
        <f t="shared" si="28"/>
        <v>film &amp; video</v>
      </c>
      <c r="T268" s="7" t="str">
        <f t="shared" si="29"/>
        <v>documentary</v>
      </c>
    </row>
    <row r="269" spans="1:20" ht="80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17">
        <f t="shared" si="24"/>
        <v>41785.452534722222</v>
      </c>
      <c r="L269" s="17">
        <f t="shared" si="25"/>
        <v>41815.452534722222</v>
      </c>
      <c r="M269" s="2" t="b">
        <v>1</v>
      </c>
      <c r="N269" s="2">
        <v>165</v>
      </c>
      <c r="O269" s="2" t="b">
        <v>1</v>
      </c>
      <c r="P269" s="4">
        <f t="shared" si="26"/>
        <v>131.62883248730967</v>
      </c>
      <c r="Q269" s="5">
        <f t="shared" si="27"/>
        <v>78.578424242424248</v>
      </c>
      <c r="R269" s="2" t="s">
        <v>8269</v>
      </c>
      <c r="S269" s="7" t="str">
        <f t="shared" si="28"/>
        <v>film &amp; video</v>
      </c>
      <c r="T269" s="7" t="str">
        <f t="shared" si="29"/>
        <v>documentary</v>
      </c>
    </row>
    <row r="270" spans="1:20" ht="80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17">
        <f t="shared" si="24"/>
        <v>40809.15252314815</v>
      </c>
      <c r="L270" s="17">
        <f t="shared" si="25"/>
        <v>40854.194189814814</v>
      </c>
      <c r="M270" s="2" t="b">
        <v>1</v>
      </c>
      <c r="N270" s="2">
        <v>111</v>
      </c>
      <c r="O270" s="2" t="b">
        <v>1</v>
      </c>
      <c r="P270" s="4">
        <f t="shared" si="26"/>
        <v>111.4</v>
      </c>
      <c r="Q270" s="5">
        <f t="shared" si="27"/>
        <v>50.18018018018018</v>
      </c>
      <c r="R270" s="2" t="s">
        <v>8269</v>
      </c>
      <c r="S270" s="7" t="str">
        <f t="shared" si="28"/>
        <v>film &amp; video</v>
      </c>
      <c r="T270" s="7" t="str">
        <f t="shared" si="29"/>
        <v>documentary</v>
      </c>
    </row>
    <row r="271" spans="1:20" ht="80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17">
        <f t="shared" si="24"/>
        <v>42758.197013888886</v>
      </c>
      <c r="L271" s="17">
        <f t="shared" si="25"/>
        <v>42788.197013888886</v>
      </c>
      <c r="M271" s="2" t="b">
        <v>1</v>
      </c>
      <c r="N271" s="2">
        <v>1596</v>
      </c>
      <c r="O271" s="2" t="b">
        <v>1</v>
      </c>
      <c r="P271" s="4">
        <f t="shared" si="26"/>
        <v>147.23376999999999</v>
      </c>
      <c r="Q271" s="5">
        <f t="shared" si="27"/>
        <v>92.251735588972423</v>
      </c>
      <c r="R271" s="2" t="s">
        <v>8269</v>
      </c>
      <c r="S271" s="7" t="str">
        <f t="shared" si="28"/>
        <v>film &amp; video</v>
      </c>
      <c r="T271" s="7" t="str">
        <f t="shared" si="29"/>
        <v>documentary</v>
      </c>
    </row>
    <row r="272" spans="1:20" ht="60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17">
        <f t="shared" si="24"/>
        <v>40637.866550925923</v>
      </c>
      <c r="L272" s="17">
        <f t="shared" si="25"/>
        <v>40688.166666666664</v>
      </c>
      <c r="M272" s="2" t="b">
        <v>1</v>
      </c>
      <c r="N272" s="2">
        <v>61</v>
      </c>
      <c r="O272" s="2" t="b">
        <v>1</v>
      </c>
      <c r="P272" s="4">
        <f t="shared" si="26"/>
        <v>152.60869565217391</v>
      </c>
      <c r="Q272" s="5">
        <f t="shared" si="27"/>
        <v>57.540983606557376</v>
      </c>
      <c r="R272" s="2" t="s">
        <v>8269</v>
      </c>
      <c r="S272" s="7" t="str">
        <f t="shared" si="28"/>
        <v>film &amp; video</v>
      </c>
      <c r="T272" s="7" t="str">
        <f t="shared" si="29"/>
        <v>documentary</v>
      </c>
    </row>
    <row r="273" spans="1:20" ht="80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17">
        <f t="shared" si="24"/>
        <v>41612.10024305556</v>
      </c>
      <c r="L273" s="17">
        <f t="shared" si="25"/>
        <v>41641.333333333336</v>
      </c>
      <c r="M273" s="2" t="b">
        <v>1</v>
      </c>
      <c r="N273" s="2">
        <v>287</v>
      </c>
      <c r="O273" s="2" t="b">
        <v>1</v>
      </c>
      <c r="P273" s="4">
        <f t="shared" si="26"/>
        <v>104.67999999999999</v>
      </c>
      <c r="Q273" s="5">
        <f t="shared" si="27"/>
        <v>109.42160278745645</v>
      </c>
      <c r="R273" s="2" t="s">
        <v>8269</v>
      </c>
      <c r="S273" s="7" t="str">
        <f t="shared" si="28"/>
        <v>film &amp; video</v>
      </c>
      <c r="T273" s="7" t="str">
        <f t="shared" si="29"/>
        <v>documentary</v>
      </c>
    </row>
    <row r="274" spans="1:20" ht="80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17">
        <f t="shared" si="24"/>
        <v>40235.900358796294</v>
      </c>
      <c r="L274" s="17">
        <f t="shared" si="25"/>
        <v>40296.78402777778</v>
      </c>
      <c r="M274" s="2" t="b">
        <v>1</v>
      </c>
      <c r="N274" s="2">
        <v>65</v>
      </c>
      <c r="O274" s="2" t="b">
        <v>1</v>
      </c>
      <c r="P274" s="4">
        <f t="shared" si="26"/>
        <v>177.43366666666668</v>
      </c>
      <c r="Q274" s="5">
        <f t="shared" si="27"/>
        <v>81.892461538461546</v>
      </c>
      <c r="R274" s="2" t="s">
        <v>8269</v>
      </c>
      <c r="S274" s="7" t="str">
        <f t="shared" si="28"/>
        <v>film &amp; video</v>
      </c>
      <c r="T274" s="7" t="str">
        <f t="shared" si="29"/>
        <v>documentary</v>
      </c>
    </row>
    <row r="275" spans="1:20" ht="80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17">
        <f t="shared" si="24"/>
        <v>40697.498449074075</v>
      </c>
      <c r="L275" s="17">
        <f t="shared" si="25"/>
        <v>40727.498449074075</v>
      </c>
      <c r="M275" s="2" t="b">
        <v>1</v>
      </c>
      <c r="N275" s="2">
        <v>118</v>
      </c>
      <c r="O275" s="2" t="b">
        <v>1</v>
      </c>
      <c r="P275" s="4">
        <f t="shared" si="26"/>
        <v>107.7758</v>
      </c>
      <c r="Q275" s="5">
        <f t="shared" si="27"/>
        <v>45.667711864406776</v>
      </c>
      <c r="R275" s="2" t="s">
        <v>8269</v>
      </c>
      <c r="S275" s="7" t="str">
        <f t="shared" si="28"/>
        <v>film &amp; video</v>
      </c>
      <c r="T275" s="7" t="str">
        <f t="shared" si="29"/>
        <v>documentary</v>
      </c>
    </row>
    <row r="276" spans="1:20" ht="80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17">
        <f t="shared" si="24"/>
        <v>40969.912372685183</v>
      </c>
      <c r="L276" s="17">
        <f t="shared" si="25"/>
        <v>41004.290972222225</v>
      </c>
      <c r="M276" s="2" t="b">
        <v>1</v>
      </c>
      <c r="N276" s="2">
        <v>113</v>
      </c>
      <c r="O276" s="2" t="b">
        <v>1</v>
      </c>
      <c r="P276" s="4">
        <f t="shared" si="26"/>
        <v>156</v>
      </c>
      <c r="Q276" s="5">
        <f t="shared" si="27"/>
        <v>55.221238938053098</v>
      </c>
      <c r="R276" s="2" t="s">
        <v>8269</v>
      </c>
      <c r="S276" s="7" t="str">
        <f t="shared" si="28"/>
        <v>film &amp; video</v>
      </c>
      <c r="T276" s="7" t="str">
        <f t="shared" si="29"/>
        <v>documentary</v>
      </c>
    </row>
    <row r="277" spans="1:20" ht="80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17">
        <f t="shared" si="24"/>
        <v>41193.032013888893</v>
      </c>
      <c r="L277" s="17">
        <f t="shared" si="25"/>
        <v>41223.073680555557</v>
      </c>
      <c r="M277" s="2" t="b">
        <v>1</v>
      </c>
      <c r="N277" s="2">
        <v>332</v>
      </c>
      <c r="O277" s="2" t="b">
        <v>1</v>
      </c>
      <c r="P277" s="4">
        <f t="shared" si="26"/>
        <v>108.395</v>
      </c>
      <c r="Q277" s="5">
        <f t="shared" si="27"/>
        <v>65.298192771084331</v>
      </c>
      <c r="R277" s="2" t="s">
        <v>8269</v>
      </c>
      <c r="S277" s="7" t="str">
        <f t="shared" si="28"/>
        <v>film &amp; video</v>
      </c>
      <c r="T277" s="7" t="str">
        <f t="shared" si="29"/>
        <v>documentary</v>
      </c>
    </row>
    <row r="278" spans="1:20" ht="80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17">
        <f t="shared" si="24"/>
        <v>40967.081874999996</v>
      </c>
      <c r="L278" s="17">
        <f t="shared" si="25"/>
        <v>41027.040208333332</v>
      </c>
      <c r="M278" s="2" t="b">
        <v>1</v>
      </c>
      <c r="N278" s="2">
        <v>62</v>
      </c>
      <c r="O278" s="2" t="b">
        <v>1</v>
      </c>
      <c r="P278" s="4">
        <f t="shared" si="26"/>
        <v>147.6</v>
      </c>
      <c r="Q278" s="5">
        <f t="shared" si="27"/>
        <v>95.225806451612897</v>
      </c>
      <c r="R278" s="2" t="s">
        <v>8269</v>
      </c>
      <c r="S278" s="7" t="str">
        <f t="shared" si="28"/>
        <v>film &amp; video</v>
      </c>
      <c r="T278" s="7" t="str">
        <f t="shared" si="29"/>
        <v>documentary</v>
      </c>
    </row>
    <row r="279" spans="1:20" ht="80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17">
        <f t="shared" si="24"/>
        <v>42117.891423611116</v>
      </c>
      <c r="L279" s="17">
        <f t="shared" si="25"/>
        <v>42147.891423611116</v>
      </c>
      <c r="M279" s="2" t="b">
        <v>1</v>
      </c>
      <c r="N279" s="2">
        <v>951</v>
      </c>
      <c r="O279" s="2" t="b">
        <v>1</v>
      </c>
      <c r="P279" s="4">
        <f t="shared" si="26"/>
        <v>110.38153846153847</v>
      </c>
      <c r="Q279" s="5">
        <f t="shared" si="27"/>
        <v>75.444794952681391</v>
      </c>
      <c r="R279" s="2" t="s">
        <v>8269</v>
      </c>
      <c r="S279" s="7" t="str">
        <f t="shared" si="28"/>
        <v>film &amp; video</v>
      </c>
      <c r="T279" s="7" t="str">
        <f t="shared" si="29"/>
        <v>documentary</v>
      </c>
    </row>
    <row r="280" spans="1:20" ht="60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17">
        <f t="shared" si="24"/>
        <v>41164.040960648148</v>
      </c>
      <c r="L280" s="17">
        <f t="shared" si="25"/>
        <v>41194.040960648148</v>
      </c>
      <c r="M280" s="2" t="b">
        <v>1</v>
      </c>
      <c r="N280" s="2">
        <v>415</v>
      </c>
      <c r="O280" s="2" t="b">
        <v>1</v>
      </c>
      <c r="P280" s="4">
        <f t="shared" si="26"/>
        <v>150.34814814814814</v>
      </c>
      <c r="Q280" s="5">
        <f t="shared" si="27"/>
        <v>97.816867469879512</v>
      </c>
      <c r="R280" s="2" t="s">
        <v>8269</v>
      </c>
      <c r="S280" s="7" t="str">
        <f t="shared" si="28"/>
        <v>film &amp; video</v>
      </c>
      <c r="T280" s="7" t="str">
        <f t="shared" si="29"/>
        <v>documentary</v>
      </c>
    </row>
    <row r="281" spans="1:20" ht="80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17">
        <f t="shared" si="24"/>
        <v>42759.244166666671</v>
      </c>
      <c r="L281" s="17">
        <f t="shared" si="25"/>
        <v>42793.084027777775</v>
      </c>
      <c r="M281" s="2" t="b">
        <v>1</v>
      </c>
      <c r="N281" s="2">
        <v>305</v>
      </c>
      <c r="O281" s="2" t="b">
        <v>1</v>
      </c>
      <c r="P281" s="4">
        <f t="shared" si="26"/>
        <v>157.31829411764707</v>
      </c>
      <c r="Q281" s="5">
        <f t="shared" si="27"/>
        <v>87.685606557377056</v>
      </c>
      <c r="R281" s="2" t="s">
        <v>8269</v>
      </c>
      <c r="S281" s="7" t="str">
        <f t="shared" si="28"/>
        <v>film &amp; video</v>
      </c>
      <c r="T281" s="7" t="str">
        <f t="shared" si="29"/>
        <v>documentary</v>
      </c>
    </row>
    <row r="282" spans="1:20" ht="80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17">
        <f t="shared" si="24"/>
        <v>41744.590682870366</v>
      </c>
      <c r="L282" s="17">
        <f t="shared" si="25"/>
        <v>41789.590682870366</v>
      </c>
      <c r="M282" s="2" t="b">
        <v>1</v>
      </c>
      <c r="N282" s="2">
        <v>2139</v>
      </c>
      <c r="O282" s="2" t="b">
        <v>1</v>
      </c>
      <c r="P282" s="4">
        <f t="shared" si="26"/>
        <v>156.14400000000001</v>
      </c>
      <c r="Q282" s="5">
        <f t="shared" si="27"/>
        <v>54.748948106591868</v>
      </c>
      <c r="R282" s="2" t="s">
        <v>8269</v>
      </c>
      <c r="S282" s="7" t="str">
        <f t="shared" si="28"/>
        <v>film &amp; video</v>
      </c>
      <c r="T282" s="7" t="str">
        <f t="shared" si="29"/>
        <v>documentary</v>
      </c>
    </row>
    <row r="283" spans="1:20" ht="80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17">
        <f t="shared" si="24"/>
        <v>39950.163344907407</v>
      </c>
      <c r="L283" s="17">
        <f t="shared" si="25"/>
        <v>40035.80972222222</v>
      </c>
      <c r="M283" s="2" t="b">
        <v>1</v>
      </c>
      <c r="N283" s="2">
        <v>79</v>
      </c>
      <c r="O283" s="2" t="b">
        <v>1</v>
      </c>
      <c r="P283" s="4">
        <f t="shared" si="26"/>
        <v>120.58763636363636</v>
      </c>
      <c r="Q283" s="5">
        <f t="shared" si="27"/>
        <v>83.953417721518989</v>
      </c>
      <c r="R283" s="2" t="s">
        <v>8269</v>
      </c>
      <c r="S283" s="7" t="str">
        <f t="shared" si="28"/>
        <v>film &amp; video</v>
      </c>
      <c r="T283" s="7" t="str">
        <f t="shared" si="29"/>
        <v>documentary</v>
      </c>
    </row>
    <row r="284" spans="1:20" ht="60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17">
        <f t="shared" si="24"/>
        <v>40194.920046296298</v>
      </c>
      <c r="L284" s="17">
        <f t="shared" si="25"/>
        <v>40231.916666666664</v>
      </c>
      <c r="M284" s="2" t="b">
        <v>1</v>
      </c>
      <c r="N284" s="2">
        <v>179</v>
      </c>
      <c r="O284" s="2" t="b">
        <v>1</v>
      </c>
      <c r="P284" s="4">
        <f t="shared" si="26"/>
        <v>101.18888888888888</v>
      </c>
      <c r="Q284" s="5">
        <f t="shared" si="27"/>
        <v>254.38547486033519</v>
      </c>
      <c r="R284" s="2" t="s">
        <v>8269</v>
      </c>
      <c r="S284" s="7" t="str">
        <f t="shared" si="28"/>
        <v>film &amp; video</v>
      </c>
      <c r="T284" s="7" t="str">
        <f t="shared" si="29"/>
        <v>documentary</v>
      </c>
    </row>
    <row r="285" spans="1:20" ht="40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17">
        <f t="shared" si="24"/>
        <v>40675.71</v>
      </c>
      <c r="L285" s="17">
        <f t="shared" si="25"/>
        <v>40695.207638888889</v>
      </c>
      <c r="M285" s="2" t="b">
        <v>1</v>
      </c>
      <c r="N285" s="2">
        <v>202</v>
      </c>
      <c r="O285" s="2" t="b">
        <v>1</v>
      </c>
      <c r="P285" s="4">
        <f t="shared" si="26"/>
        <v>114.27249999999999</v>
      </c>
      <c r="Q285" s="5">
        <f t="shared" si="27"/>
        <v>101.8269801980198</v>
      </c>
      <c r="R285" s="2" t="s">
        <v>8269</v>
      </c>
      <c r="S285" s="7" t="str">
        <f t="shared" si="28"/>
        <v>film &amp; video</v>
      </c>
      <c r="T285" s="7" t="str">
        <f t="shared" si="29"/>
        <v>documentary</v>
      </c>
    </row>
    <row r="286" spans="1:20" ht="80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17">
        <f t="shared" si="24"/>
        <v>40904.738194444442</v>
      </c>
      <c r="L286" s="17">
        <f t="shared" si="25"/>
        <v>40929.738194444442</v>
      </c>
      <c r="M286" s="2" t="b">
        <v>1</v>
      </c>
      <c r="N286" s="2">
        <v>760</v>
      </c>
      <c r="O286" s="2" t="b">
        <v>1</v>
      </c>
      <c r="P286" s="4">
        <f t="shared" si="26"/>
        <v>104.62615</v>
      </c>
      <c r="Q286" s="5">
        <f t="shared" si="27"/>
        <v>55.066394736842106</v>
      </c>
      <c r="R286" s="2" t="s">
        <v>8269</v>
      </c>
      <c r="S286" s="7" t="str">
        <f t="shared" si="28"/>
        <v>film &amp; video</v>
      </c>
      <c r="T286" s="7" t="str">
        <f t="shared" si="29"/>
        <v>documentary</v>
      </c>
    </row>
    <row r="287" spans="1:20" ht="80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17">
        <f t="shared" si="24"/>
        <v>41506.756111111114</v>
      </c>
      <c r="L287" s="17">
        <f t="shared" si="25"/>
        <v>41536.756111111114</v>
      </c>
      <c r="M287" s="2" t="b">
        <v>1</v>
      </c>
      <c r="N287" s="2">
        <v>563</v>
      </c>
      <c r="O287" s="2" t="b">
        <v>1</v>
      </c>
      <c r="P287" s="4">
        <f t="shared" si="26"/>
        <v>228.82507142857142</v>
      </c>
      <c r="Q287" s="5">
        <f t="shared" si="27"/>
        <v>56.901438721136763</v>
      </c>
      <c r="R287" s="2" t="s">
        <v>8269</v>
      </c>
      <c r="S287" s="7" t="str">
        <f t="shared" si="28"/>
        <v>film &amp; video</v>
      </c>
      <c r="T287" s="7" t="str">
        <f t="shared" si="29"/>
        <v>documentary</v>
      </c>
    </row>
    <row r="288" spans="1:20" ht="80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17">
        <f t="shared" si="24"/>
        <v>41313.816249999996</v>
      </c>
      <c r="L288" s="17">
        <f t="shared" si="25"/>
        <v>41358.774583333332</v>
      </c>
      <c r="M288" s="2" t="b">
        <v>1</v>
      </c>
      <c r="N288" s="2">
        <v>135</v>
      </c>
      <c r="O288" s="2" t="b">
        <v>1</v>
      </c>
      <c r="P288" s="4">
        <f t="shared" si="26"/>
        <v>109.15333333333332</v>
      </c>
      <c r="Q288" s="5">
        <f t="shared" si="27"/>
        <v>121.28148148148148</v>
      </c>
      <c r="R288" s="2" t="s">
        <v>8269</v>
      </c>
      <c r="S288" s="7" t="str">
        <f t="shared" si="28"/>
        <v>film &amp; video</v>
      </c>
      <c r="T288" s="7" t="str">
        <f t="shared" si="29"/>
        <v>documentary</v>
      </c>
    </row>
    <row r="289" spans="1:20" ht="40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17">
        <f t="shared" si="24"/>
        <v>41184.277986111112</v>
      </c>
      <c r="L289" s="17">
        <f t="shared" si="25"/>
        <v>41215.166666666664</v>
      </c>
      <c r="M289" s="2" t="b">
        <v>1</v>
      </c>
      <c r="N289" s="2">
        <v>290</v>
      </c>
      <c r="O289" s="2" t="b">
        <v>1</v>
      </c>
      <c r="P289" s="4">
        <f t="shared" si="26"/>
        <v>176.29999999999998</v>
      </c>
      <c r="Q289" s="5">
        <f t="shared" si="27"/>
        <v>91.189655172413794</v>
      </c>
      <c r="R289" s="2" t="s">
        <v>8269</v>
      </c>
      <c r="S289" s="7" t="str">
        <f t="shared" si="28"/>
        <v>film &amp; video</v>
      </c>
      <c r="T289" s="7" t="str">
        <f t="shared" si="29"/>
        <v>documentary</v>
      </c>
    </row>
    <row r="290" spans="1:20" ht="80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17">
        <f t="shared" si="24"/>
        <v>41051.168900462959</v>
      </c>
      <c r="L290" s="17">
        <f t="shared" si="25"/>
        <v>41086.168900462959</v>
      </c>
      <c r="M290" s="2" t="b">
        <v>1</v>
      </c>
      <c r="N290" s="2">
        <v>447</v>
      </c>
      <c r="O290" s="2" t="b">
        <v>1</v>
      </c>
      <c r="P290" s="4">
        <f t="shared" si="26"/>
        <v>103.21061999999999</v>
      </c>
      <c r="Q290" s="5">
        <f t="shared" si="27"/>
        <v>115.44812080536913</v>
      </c>
      <c r="R290" s="2" t="s">
        <v>8269</v>
      </c>
      <c r="S290" s="7" t="str">
        <f t="shared" si="28"/>
        <v>film &amp; video</v>
      </c>
      <c r="T290" s="7" t="str">
        <f t="shared" si="29"/>
        <v>documentary</v>
      </c>
    </row>
    <row r="291" spans="1:20" ht="80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17">
        <f t="shared" si="24"/>
        <v>41550.456412037034</v>
      </c>
      <c r="L291" s="17">
        <f t="shared" si="25"/>
        <v>41580.456412037034</v>
      </c>
      <c r="M291" s="2" t="b">
        <v>1</v>
      </c>
      <c r="N291" s="2">
        <v>232</v>
      </c>
      <c r="O291" s="2" t="b">
        <v>1</v>
      </c>
      <c r="P291" s="4">
        <f t="shared" si="26"/>
        <v>104.82000000000001</v>
      </c>
      <c r="Q291" s="5">
        <f t="shared" si="27"/>
        <v>67.771551724137936</v>
      </c>
      <c r="R291" s="2" t="s">
        <v>8269</v>
      </c>
      <c r="S291" s="7" t="str">
        <f t="shared" si="28"/>
        <v>film &amp; video</v>
      </c>
      <c r="T291" s="7" t="str">
        <f t="shared" si="29"/>
        <v>documentary</v>
      </c>
    </row>
    <row r="292" spans="1:20" ht="60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17">
        <f t="shared" si="24"/>
        <v>40526.36917824074</v>
      </c>
      <c r="L292" s="17">
        <f t="shared" si="25"/>
        <v>40576.332638888889</v>
      </c>
      <c r="M292" s="2" t="b">
        <v>1</v>
      </c>
      <c r="N292" s="2">
        <v>168</v>
      </c>
      <c r="O292" s="2" t="b">
        <v>1</v>
      </c>
      <c r="P292" s="4">
        <f t="shared" si="26"/>
        <v>106.68444444444445</v>
      </c>
      <c r="Q292" s="5">
        <f t="shared" si="27"/>
        <v>28.576190476190476</v>
      </c>
      <c r="R292" s="2" t="s">
        <v>8269</v>
      </c>
      <c r="S292" s="7" t="str">
        <f t="shared" si="28"/>
        <v>film &amp; video</v>
      </c>
      <c r="T292" s="7" t="str">
        <f t="shared" si="29"/>
        <v>documentary</v>
      </c>
    </row>
    <row r="293" spans="1:20" ht="80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17">
        <f t="shared" si="24"/>
        <v>41376.769050925926</v>
      </c>
      <c r="L293" s="17">
        <f t="shared" si="25"/>
        <v>41395.000694444447</v>
      </c>
      <c r="M293" s="2" t="b">
        <v>1</v>
      </c>
      <c r="N293" s="2">
        <v>128</v>
      </c>
      <c r="O293" s="2" t="b">
        <v>1</v>
      </c>
      <c r="P293" s="4">
        <f t="shared" si="26"/>
        <v>120.02</v>
      </c>
      <c r="Q293" s="5">
        <f t="shared" si="27"/>
        <v>46.8828125</v>
      </c>
      <c r="R293" s="2" t="s">
        <v>8269</v>
      </c>
      <c r="S293" s="7" t="str">
        <f t="shared" si="28"/>
        <v>film &amp; video</v>
      </c>
      <c r="T293" s="7" t="str">
        <f t="shared" si="29"/>
        <v>documentary</v>
      </c>
    </row>
    <row r="294" spans="1:20" ht="80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17">
        <f t="shared" si="24"/>
        <v>40812.803229166668</v>
      </c>
      <c r="L294" s="17">
        <f t="shared" si="25"/>
        <v>40845.165972222225</v>
      </c>
      <c r="M294" s="2" t="b">
        <v>1</v>
      </c>
      <c r="N294" s="2">
        <v>493</v>
      </c>
      <c r="O294" s="2" t="b">
        <v>1</v>
      </c>
      <c r="P294" s="4">
        <f t="shared" si="26"/>
        <v>101.50693333333334</v>
      </c>
      <c r="Q294" s="5">
        <f t="shared" si="27"/>
        <v>154.42231237322514</v>
      </c>
      <c r="R294" s="2" t="s">
        <v>8269</v>
      </c>
      <c r="S294" s="7" t="str">
        <f t="shared" si="28"/>
        <v>film &amp; video</v>
      </c>
      <c r="T294" s="7" t="str">
        <f t="shared" si="29"/>
        <v>documentary</v>
      </c>
    </row>
    <row r="295" spans="1:20" ht="80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17">
        <f t="shared" si="24"/>
        <v>41719.667986111112</v>
      </c>
      <c r="L295" s="17">
        <f t="shared" si="25"/>
        <v>41749.667986111112</v>
      </c>
      <c r="M295" s="2" t="b">
        <v>1</v>
      </c>
      <c r="N295" s="2">
        <v>131</v>
      </c>
      <c r="O295" s="2" t="b">
        <v>1</v>
      </c>
      <c r="P295" s="4">
        <f t="shared" si="26"/>
        <v>101.38461538461539</v>
      </c>
      <c r="Q295" s="5">
        <f t="shared" si="27"/>
        <v>201.22137404580153</v>
      </c>
      <c r="R295" s="2" t="s">
        <v>8269</v>
      </c>
      <c r="S295" s="7" t="str">
        <f t="shared" si="28"/>
        <v>film &amp; video</v>
      </c>
      <c r="T295" s="7" t="str">
        <f t="shared" si="29"/>
        <v>documentary</v>
      </c>
    </row>
    <row r="296" spans="1:20" ht="120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17">
        <f t="shared" si="24"/>
        <v>40343.084421296298</v>
      </c>
      <c r="L296" s="17">
        <f t="shared" si="25"/>
        <v>40378.666666666664</v>
      </c>
      <c r="M296" s="2" t="b">
        <v>1</v>
      </c>
      <c r="N296" s="2">
        <v>50</v>
      </c>
      <c r="O296" s="2" t="b">
        <v>1</v>
      </c>
      <c r="P296" s="4">
        <f t="shared" si="26"/>
        <v>100</v>
      </c>
      <c r="Q296" s="5">
        <f t="shared" si="27"/>
        <v>100</v>
      </c>
      <c r="R296" s="2" t="s">
        <v>8269</v>
      </c>
      <c r="S296" s="7" t="str">
        <f t="shared" si="28"/>
        <v>film &amp; video</v>
      </c>
      <c r="T296" s="7" t="str">
        <f t="shared" si="29"/>
        <v>documentary</v>
      </c>
    </row>
    <row r="297" spans="1:20" ht="80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17">
        <f t="shared" si="24"/>
        <v>41519.004733796297</v>
      </c>
      <c r="L297" s="17">
        <f t="shared" si="25"/>
        <v>41579</v>
      </c>
      <c r="M297" s="2" t="b">
        <v>1</v>
      </c>
      <c r="N297" s="2">
        <v>665</v>
      </c>
      <c r="O297" s="2" t="b">
        <v>1</v>
      </c>
      <c r="P297" s="4">
        <f t="shared" si="26"/>
        <v>133.10911999999999</v>
      </c>
      <c r="Q297" s="5">
        <f t="shared" si="27"/>
        <v>100.08204511278196</v>
      </c>
      <c r="R297" s="2" t="s">
        <v>8269</v>
      </c>
      <c r="S297" s="7" t="str">
        <f t="shared" si="28"/>
        <v>film &amp; video</v>
      </c>
      <c r="T297" s="7" t="str">
        <f t="shared" si="29"/>
        <v>documentary</v>
      </c>
    </row>
    <row r="298" spans="1:20" ht="60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17">
        <f t="shared" si="24"/>
        <v>41134.475497685184</v>
      </c>
      <c r="L298" s="17">
        <f t="shared" si="25"/>
        <v>41159.475497685184</v>
      </c>
      <c r="M298" s="2" t="b">
        <v>1</v>
      </c>
      <c r="N298" s="2">
        <v>129</v>
      </c>
      <c r="O298" s="2" t="b">
        <v>1</v>
      </c>
      <c r="P298" s="4">
        <f t="shared" si="26"/>
        <v>118.72620000000001</v>
      </c>
      <c r="Q298" s="5">
        <f t="shared" si="27"/>
        <v>230.08953488372092</v>
      </c>
      <c r="R298" s="2" t="s">
        <v>8269</v>
      </c>
      <c r="S298" s="7" t="str">
        <f t="shared" si="28"/>
        <v>film &amp; video</v>
      </c>
      <c r="T298" s="7" t="str">
        <f t="shared" si="29"/>
        <v>documentary</v>
      </c>
    </row>
    <row r="299" spans="1:20" ht="80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17">
        <f t="shared" si="24"/>
        <v>42089.72802083334</v>
      </c>
      <c r="L299" s="17">
        <f t="shared" si="25"/>
        <v>42125.165972222225</v>
      </c>
      <c r="M299" s="2" t="b">
        <v>1</v>
      </c>
      <c r="N299" s="2">
        <v>142</v>
      </c>
      <c r="O299" s="2" t="b">
        <v>1</v>
      </c>
      <c r="P299" s="4">
        <f t="shared" si="26"/>
        <v>100.64</v>
      </c>
      <c r="Q299" s="5">
        <f t="shared" si="27"/>
        <v>141.74647887323943</v>
      </c>
      <c r="R299" s="2" t="s">
        <v>8269</v>
      </c>
      <c r="S299" s="7" t="str">
        <f t="shared" si="28"/>
        <v>film &amp; video</v>
      </c>
      <c r="T299" s="7" t="str">
        <f t="shared" si="29"/>
        <v>documentary</v>
      </c>
    </row>
    <row r="300" spans="1:20" ht="40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17">
        <f t="shared" si="24"/>
        <v>41709.463518518518</v>
      </c>
      <c r="L300" s="17">
        <f t="shared" si="25"/>
        <v>41768.875</v>
      </c>
      <c r="M300" s="2" t="b">
        <v>1</v>
      </c>
      <c r="N300" s="2">
        <v>2436</v>
      </c>
      <c r="O300" s="2" t="b">
        <v>1</v>
      </c>
      <c r="P300" s="4">
        <f t="shared" si="26"/>
        <v>108.93241269841269</v>
      </c>
      <c r="Q300" s="5">
        <f t="shared" si="27"/>
        <v>56.344351395730705</v>
      </c>
      <c r="R300" s="2" t="s">
        <v>8269</v>
      </c>
      <c r="S300" s="7" t="str">
        <f t="shared" si="28"/>
        <v>film &amp; video</v>
      </c>
      <c r="T300" s="7" t="str">
        <f t="shared" si="29"/>
        <v>documentary</v>
      </c>
    </row>
    <row r="301" spans="1:20" ht="80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17">
        <f t="shared" si="24"/>
        <v>40469.225231481483</v>
      </c>
      <c r="L301" s="17">
        <f t="shared" si="25"/>
        <v>40499.266898148147</v>
      </c>
      <c r="M301" s="2" t="b">
        <v>1</v>
      </c>
      <c r="N301" s="2">
        <v>244</v>
      </c>
      <c r="O301" s="2" t="b">
        <v>1</v>
      </c>
      <c r="P301" s="4">
        <f t="shared" si="26"/>
        <v>178.95250000000001</v>
      </c>
      <c r="Q301" s="5">
        <f t="shared" si="27"/>
        <v>73.341188524590166</v>
      </c>
      <c r="R301" s="2" t="s">
        <v>8269</v>
      </c>
      <c r="S301" s="7" t="str">
        <f t="shared" si="28"/>
        <v>film &amp; video</v>
      </c>
      <c r="T301" s="7" t="str">
        <f t="shared" si="29"/>
        <v>documentary</v>
      </c>
    </row>
    <row r="302" spans="1:20" ht="80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17">
        <f t="shared" si="24"/>
        <v>40626.959930555553</v>
      </c>
      <c r="L302" s="17">
        <f t="shared" si="25"/>
        <v>40657.959930555553</v>
      </c>
      <c r="M302" s="2" t="b">
        <v>1</v>
      </c>
      <c r="N302" s="2">
        <v>298</v>
      </c>
      <c r="O302" s="2" t="b">
        <v>1</v>
      </c>
      <c r="P302" s="4">
        <f t="shared" si="26"/>
        <v>101.72264</v>
      </c>
      <c r="Q302" s="5">
        <f t="shared" si="27"/>
        <v>85.337785234899329</v>
      </c>
      <c r="R302" s="2" t="s">
        <v>8269</v>
      </c>
      <c r="S302" s="7" t="str">
        <f t="shared" si="28"/>
        <v>film &amp; video</v>
      </c>
      <c r="T302" s="7" t="str">
        <f t="shared" si="29"/>
        <v>documentary</v>
      </c>
    </row>
    <row r="303" spans="1:20" ht="80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17">
        <f t="shared" si="24"/>
        <v>41312.737673611111</v>
      </c>
      <c r="L303" s="17">
        <f t="shared" si="25"/>
        <v>41352.696006944447</v>
      </c>
      <c r="M303" s="2" t="b">
        <v>1</v>
      </c>
      <c r="N303" s="2">
        <v>251</v>
      </c>
      <c r="O303" s="2" t="b">
        <v>1</v>
      </c>
      <c r="P303" s="4">
        <f t="shared" si="26"/>
        <v>118.73499999999999</v>
      </c>
      <c r="Q303" s="5">
        <f t="shared" si="27"/>
        <v>61.496215139442228</v>
      </c>
      <c r="R303" s="2" t="s">
        <v>8269</v>
      </c>
      <c r="S303" s="7" t="str">
        <f t="shared" si="28"/>
        <v>film &amp; video</v>
      </c>
      <c r="T303" s="7" t="str">
        <f t="shared" si="29"/>
        <v>documentary</v>
      </c>
    </row>
    <row r="304" spans="1:20" ht="80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17">
        <f t="shared" si="24"/>
        <v>40933.856921296298</v>
      </c>
      <c r="L304" s="17">
        <f t="shared" si="25"/>
        <v>40963.856921296298</v>
      </c>
      <c r="M304" s="2" t="b">
        <v>1</v>
      </c>
      <c r="N304" s="2">
        <v>108</v>
      </c>
      <c r="O304" s="2" t="b">
        <v>1</v>
      </c>
      <c r="P304" s="4">
        <f t="shared" si="26"/>
        <v>100.46</v>
      </c>
      <c r="Q304" s="5">
        <f t="shared" si="27"/>
        <v>93.018518518518519</v>
      </c>
      <c r="R304" s="2" t="s">
        <v>8269</v>
      </c>
      <c r="S304" s="7" t="str">
        <f t="shared" si="28"/>
        <v>film &amp; video</v>
      </c>
      <c r="T304" s="7" t="str">
        <f t="shared" si="29"/>
        <v>documentary</v>
      </c>
    </row>
    <row r="305" spans="1:20" ht="80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17">
        <f t="shared" si="24"/>
        <v>41032.071134259262</v>
      </c>
      <c r="L305" s="17">
        <f t="shared" si="25"/>
        <v>41062.071134259262</v>
      </c>
      <c r="M305" s="2" t="b">
        <v>1</v>
      </c>
      <c r="N305" s="2">
        <v>82</v>
      </c>
      <c r="O305" s="2" t="b">
        <v>1</v>
      </c>
      <c r="P305" s="4">
        <f t="shared" si="26"/>
        <v>137.46666666666667</v>
      </c>
      <c r="Q305" s="5">
        <f t="shared" si="27"/>
        <v>50.292682926829265</v>
      </c>
      <c r="R305" s="2" t="s">
        <v>8269</v>
      </c>
      <c r="S305" s="7" t="str">
        <f t="shared" si="28"/>
        <v>film &amp; video</v>
      </c>
      <c r="T305" s="7" t="str">
        <f t="shared" si="29"/>
        <v>documentary</v>
      </c>
    </row>
    <row r="306" spans="1:20" ht="60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17">
        <f t="shared" si="24"/>
        <v>41114.094872685186</v>
      </c>
      <c r="L306" s="17">
        <f t="shared" si="25"/>
        <v>41153.083333333336</v>
      </c>
      <c r="M306" s="2" t="b">
        <v>1</v>
      </c>
      <c r="N306" s="2">
        <v>74</v>
      </c>
      <c r="O306" s="2" t="b">
        <v>1</v>
      </c>
      <c r="P306" s="4">
        <f t="shared" si="26"/>
        <v>231.64705882352939</v>
      </c>
      <c r="Q306" s="5">
        <f t="shared" si="27"/>
        <v>106.43243243243244</v>
      </c>
      <c r="R306" s="2" t="s">
        <v>8269</v>
      </c>
      <c r="S306" s="7" t="str">
        <f t="shared" si="28"/>
        <v>film &amp; video</v>
      </c>
      <c r="T306" s="7" t="str">
        <f t="shared" si="29"/>
        <v>documentary</v>
      </c>
    </row>
    <row r="307" spans="1:20" ht="60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17">
        <f t="shared" si="24"/>
        <v>40948.630196759259</v>
      </c>
      <c r="L307" s="17">
        <f t="shared" si="25"/>
        <v>40978.630196759259</v>
      </c>
      <c r="M307" s="2" t="b">
        <v>1</v>
      </c>
      <c r="N307" s="2">
        <v>189</v>
      </c>
      <c r="O307" s="2" t="b">
        <v>1</v>
      </c>
      <c r="P307" s="4">
        <f t="shared" si="26"/>
        <v>130.33333333333331</v>
      </c>
      <c r="Q307" s="5">
        <f t="shared" si="27"/>
        <v>51.719576719576722</v>
      </c>
      <c r="R307" s="2" t="s">
        <v>8269</v>
      </c>
      <c r="S307" s="7" t="str">
        <f t="shared" si="28"/>
        <v>film &amp; video</v>
      </c>
      <c r="T307" s="7" t="str">
        <f t="shared" si="29"/>
        <v>documentary</v>
      </c>
    </row>
    <row r="308" spans="1:20" ht="60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17">
        <f t="shared" si="24"/>
        <v>41333.837187500001</v>
      </c>
      <c r="L308" s="17">
        <f t="shared" si="25"/>
        <v>41353.795520833337</v>
      </c>
      <c r="M308" s="2" t="b">
        <v>1</v>
      </c>
      <c r="N308" s="2">
        <v>80</v>
      </c>
      <c r="O308" s="2" t="b">
        <v>1</v>
      </c>
      <c r="P308" s="4">
        <f t="shared" si="26"/>
        <v>292.89999999999998</v>
      </c>
      <c r="Q308" s="5">
        <f t="shared" si="27"/>
        <v>36.612499999999997</v>
      </c>
      <c r="R308" s="2" t="s">
        <v>8269</v>
      </c>
      <c r="S308" s="7" t="str">
        <f t="shared" si="28"/>
        <v>film &amp; video</v>
      </c>
      <c r="T308" s="7" t="str">
        <f t="shared" si="29"/>
        <v>documentary</v>
      </c>
    </row>
    <row r="309" spans="1:20" ht="49" customHeight="1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17">
        <f t="shared" si="24"/>
        <v>41282.944456018515</v>
      </c>
      <c r="L309" s="17">
        <f t="shared" si="25"/>
        <v>41312.944456018515</v>
      </c>
      <c r="M309" s="2" t="b">
        <v>1</v>
      </c>
      <c r="N309" s="2">
        <v>576</v>
      </c>
      <c r="O309" s="2" t="b">
        <v>1</v>
      </c>
      <c r="P309" s="4">
        <f t="shared" si="26"/>
        <v>111.31818181818183</v>
      </c>
      <c r="Q309" s="5">
        <f t="shared" si="27"/>
        <v>42.517361111111114</v>
      </c>
      <c r="R309" s="2" t="s">
        <v>8269</v>
      </c>
      <c r="S309" s="7" t="str">
        <f t="shared" si="28"/>
        <v>film &amp; video</v>
      </c>
      <c r="T309" s="7" t="str">
        <f t="shared" si="29"/>
        <v>documentary</v>
      </c>
    </row>
    <row r="310" spans="1:20" ht="80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17">
        <f t="shared" si="24"/>
        <v>40567.694560185184</v>
      </c>
      <c r="L310" s="17">
        <f t="shared" si="25"/>
        <v>40612.694560185184</v>
      </c>
      <c r="M310" s="2" t="b">
        <v>1</v>
      </c>
      <c r="N310" s="2">
        <v>202</v>
      </c>
      <c r="O310" s="2" t="b">
        <v>1</v>
      </c>
      <c r="P310" s="4">
        <f t="shared" si="26"/>
        <v>105.56666666666668</v>
      </c>
      <c r="Q310" s="5">
        <f t="shared" si="27"/>
        <v>62.712871287128714</v>
      </c>
      <c r="R310" s="2" t="s">
        <v>8269</v>
      </c>
      <c r="S310" s="7" t="str">
        <f t="shared" si="28"/>
        <v>film &amp; video</v>
      </c>
      <c r="T310" s="7" t="str">
        <f t="shared" si="29"/>
        <v>documentary</v>
      </c>
    </row>
    <row r="311" spans="1:20" ht="80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17">
        <f t="shared" si="24"/>
        <v>41134.751550925925</v>
      </c>
      <c r="L311" s="17">
        <f t="shared" si="25"/>
        <v>41155.751550925925</v>
      </c>
      <c r="M311" s="2" t="b">
        <v>1</v>
      </c>
      <c r="N311" s="2">
        <v>238</v>
      </c>
      <c r="O311" s="2" t="b">
        <v>1</v>
      </c>
      <c r="P311" s="4">
        <f t="shared" si="26"/>
        <v>118.94444444444446</v>
      </c>
      <c r="Q311" s="5">
        <f t="shared" si="27"/>
        <v>89.957983193277315</v>
      </c>
      <c r="R311" s="2" t="s">
        <v>8269</v>
      </c>
      <c r="S311" s="7" t="str">
        <f t="shared" si="28"/>
        <v>film &amp; video</v>
      </c>
      <c r="T311" s="7" t="str">
        <f t="shared" si="29"/>
        <v>documentary</v>
      </c>
    </row>
    <row r="312" spans="1:20" ht="80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17">
        <f t="shared" si="24"/>
        <v>40821.183136574073</v>
      </c>
      <c r="L312" s="17">
        <f t="shared" si="25"/>
        <v>40836.083333333336</v>
      </c>
      <c r="M312" s="2" t="b">
        <v>1</v>
      </c>
      <c r="N312" s="2">
        <v>36</v>
      </c>
      <c r="O312" s="2" t="b">
        <v>1</v>
      </c>
      <c r="P312" s="4">
        <f t="shared" si="26"/>
        <v>104.129</v>
      </c>
      <c r="Q312" s="5">
        <f t="shared" si="27"/>
        <v>28.924722222222222</v>
      </c>
      <c r="R312" s="2" t="s">
        <v>8269</v>
      </c>
      <c r="S312" s="7" t="str">
        <f t="shared" si="28"/>
        <v>film &amp; video</v>
      </c>
      <c r="T312" s="7" t="str">
        <f t="shared" si="29"/>
        <v>documentary</v>
      </c>
    </row>
    <row r="313" spans="1:20" ht="60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17">
        <f t="shared" si="24"/>
        <v>40868.219814814816</v>
      </c>
      <c r="L313" s="17">
        <f t="shared" si="25"/>
        <v>40909.332638888889</v>
      </c>
      <c r="M313" s="2" t="b">
        <v>1</v>
      </c>
      <c r="N313" s="2">
        <v>150</v>
      </c>
      <c r="O313" s="2" t="b">
        <v>1</v>
      </c>
      <c r="P313" s="4">
        <f t="shared" si="26"/>
        <v>104.10165000000001</v>
      </c>
      <c r="Q313" s="5">
        <f t="shared" si="27"/>
        <v>138.8022</v>
      </c>
      <c r="R313" s="2" t="s">
        <v>8269</v>
      </c>
      <c r="S313" s="7" t="str">
        <f t="shared" si="28"/>
        <v>film &amp; video</v>
      </c>
      <c r="T313" s="7" t="str">
        <f t="shared" si="29"/>
        <v>documentary</v>
      </c>
    </row>
    <row r="314" spans="1:20" ht="80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17">
        <f t="shared" si="24"/>
        <v>41348.877685185187</v>
      </c>
      <c r="L314" s="17">
        <f t="shared" si="25"/>
        <v>41378.877685185187</v>
      </c>
      <c r="M314" s="2" t="b">
        <v>1</v>
      </c>
      <c r="N314" s="2">
        <v>146</v>
      </c>
      <c r="O314" s="2" t="b">
        <v>1</v>
      </c>
      <c r="P314" s="4">
        <f t="shared" si="26"/>
        <v>111.87499999999999</v>
      </c>
      <c r="Q314" s="5">
        <f t="shared" si="27"/>
        <v>61.301369863013697</v>
      </c>
      <c r="R314" s="2" t="s">
        <v>8269</v>
      </c>
      <c r="S314" s="7" t="str">
        <f t="shared" si="28"/>
        <v>film &amp; video</v>
      </c>
      <c r="T314" s="7" t="str">
        <f t="shared" si="29"/>
        <v>documentary</v>
      </c>
    </row>
    <row r="315" spans="1:20" ht="80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17">
        <f t="shared" si="24"/>
        <v>40357.227939814817</v>
      </c>
      <c r="L315" s="17">
        <f t="shared" si="25"/>
        <v>40401.665972222225</v>
      </c>
      <c r="M315" s="2" t="b">
        <v>1</v>
      </c>
      <c r="N315" s="2">
        <v>222</v>
      </c>
      <c r="O315" s="2" t="b">
        <v>1</v>
      </c>
      <c r="P315" s="4">
        <f t="shared" si="26"/>
        <v>104.73529411764706</v>
      </c>
      <c r="Q315" s="5">
        <f t="shared" si="27"/>
        <v>80.202702702702709</v>
      </c>
      <c r="R315" s="2" t="s">
        <v>8269</v>
      </c>
      <c r="S315" s="7" t="str">
        <f t="shared" si="28"/>
        <v>film &amp; video</v>
      </c>
      <c r="T315" s="7" t="str">
        <f t="shared" si="29"/>
        <v>documentary</v>
      </c>
    </row>
    <row r="316" spans="1:20" ht="80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17">
        <f t="shared" si="24"/>
        <v>41304.833194444444</v>
      </c>
      <c r="L316" s="17">
        <f t="shared" si="25"/>
        <v>41334.833194444444</v>
      </c>
      <c r="M316" s="2" t="b">
        <v>1</v>
      </c>
      <c r="N316" s="2">
        <v>120</v>
      </c>
      <c r="O316" s="2" t="b">
        <v>1</v>
      </c>
      <c r="P316" s="4">
        <f t="shared" si="26"/>
        <v>385.15000000000003</v>
      </c>
      <c r="Q316" s="5">
        <f t="shared" si="27"/>
        <v>32.095833333333331</v>
      </c>
      <c r="R316" s="2" t="s">
        <v>8269</v>
      </c>
      <c r="S316" s="7" t="str">
        <f t="shared" si="28"/>
        <v>film &amp; video</v>
      </c>
      <c r="T316" s="7" t="str">
        <f t="shared" si="29"/>
        <v>documentary</v>
      </c>
    </row>
    <row r="317" spans="1:20" ht="80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17">
        <f t="shared" si="24"/>
        <v>41113.77238425926</v>
      </c>
      <c r="L317" s="17">
        <f t="shared" si="25"/>
        <v>41143.77238425926</v>
      </c>
      <c r="M317" s="2" t="b">
        <v>1</v>
      </c>
      <c r="N317" s="2">
        <v>126</v>
      </c>
      <c r="O317" s="2" t="b">
        <v>1</v>
      </c>
      <c r="P317" s="4">
        <f t="shared" si="26"/>
        <v>101.248</v>
      </c>
      <c r="Q317" s="5">
        <f t="shared" si="27"/>
        <v>200.88888888888889</v>
      </c>
      <c r="R317" s="2" t="s">
        <v>8269</v>
      </c>
      <c r="S317" s="7" t="str">
        <f t="shared" si="28"/>
        <v>film &amp; video</v>
      </c>
      <c r="T317" s="7" t="str">
        <f t="shared" si="29"/>
        <v>documentary</v>
      </c>
    </row>
    <row r="318" spans="1:20" ht="60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17">
        <f t="shared" si="24"/>
        <v>41950.923576388886</v>
      </c>
      <c r="L318" s="17">
        <f t="shared" si="25"/>
        <v>41984.207638888889</v>
      </c>
      <c r="M318" s="2" t="b">
        <v>1</v>
      </c>
      <c r="N318" s="2">
        <v>158</v>
      </c>
      <c r="O318" s="2" t="b">
        <v>1</v>
      </c>
      <c r="P318" s="4">
        <f t="shared" si="26"/>
        <v>113.77333333333333</v>
      </c>
      <c r="Q318" s="5">
        <f t="shared" si="27"/>
        <v>108.01265822784811</v>
      </c>
      <c r="R318" s="2" t="s">
        <v>8269</v>
      </c>
      <c r="S318" s="7" t="str">
        <f t="shared" si="28"/>
        <v>film &amp; video</v>
      </c>
      <c r="T318" s="7" t="str">
        <f t="shared" si="29"/>
        <v>documentary</v>
      </c>
    </row>
    <row r="319" spans="1:20" ht="60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17">
        <f t="shared" si="24"/>
        <v>41589.676886574074</v>
      </c>
      <c r="L319" s="17">
        <f t="shared" si="25"/>
        <v>41619.676886574074</v>
      </c>
      <c r="M319" s="2" t="b">
        <v>1</v>
      </c>
      <c r="N319" s="2">
        <v>316</v>
      </c>
      <c r="O319" s="2" t="b">
        <v>1</v>
      </c>
      <c r="P319" s="4">
        <f t="shared" si="26"/>
        <v>100.80333333333333</v>
      </c>
      <c r="Q319" s="5">
        <f t="shared" si="27"/>
        <v>95.699367088607602</v>
      </c>
      <c r="R319" s="2" t="s">
        <v>8269</v>
      </c>
      <c r="S319" s="7" t="str">
        <f t="shared" si="28"/>
        <v>film &amp; video</v>
      </c>
      <c r="T319" s="7" t="str">
        <f t="shared" si="29"/>
        <v>documentary</v>
      </c>
    </row>
    <row r="320" spans="1:20" ht="60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17">
        <f t="shared" si="24"/>
        <v>41330.038784722223</v>
      </c>
      <c r="L320" s="17">
        <f t="shared" si="25"/>
        <v>41359.997118055559</v>
      </c>
      <c r="M320" s="2" t="b">
        <v>1</v>
      </c>
      <c r="N320" s="2">
        <v>284</v>
      </c>
      <c r="O320" s="2" t="b">
        <v>1</v>
      </c>
      <c r="P320" s="4">
        <f t="shared" si="26"/>
        <v>283.32</v>
      </c>
      <c r="Q320" s="5">
        <f t="shared" si="27"/>
        <v>49.880281690140848</v>
      </c>
      <c r="R320" s="2" t="s">
        <v>8269</v>
      </c>
      <c r="S320" s="7" t="str">
        <f t="shared" si="28"/>
        <v>film &amp; video</v>
      </c>
      <c r="T320" s="7" t="str">
        <f t="shared" si="29"/>
        <v>documentary</v>
      </c>
    </row>
    <row r="321" spans="1:20" ht="80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17">
        <f t="shared" si="24"/>
        <v>40123.83829861111</v>
      </c>
      <c r="L321" s="17">
        <f t="shared" si="25"/>
        <v>40211.332638888889</v>
      </c>
      <c r="M321" s="2" t="b">
        <v>1</v>
      </c>
      <c r="N321" s="2">
        <v>51</v>
      </c>
      <c r="O321" s="2" t="b">
        <v>1</v>
      </c>
      <c r="P321" s="4">
        <f t="shared" si="26"/>
        <v>112.68</v>
      </c>
      <c r="Q321" s="5">
        <f t="shared" si="27"/>
        <v>110.47058823529412</v>
      </c>
      <c r="R321" s="2" t="s">
        <v>8269</v>
      </c>
      <c r="S321" s="7" t="str">
        <f t="shared" si="28"/>
        <v>film &amp; video</v>
      </c>
      <c r="T321" s="7" t="str">
        <f t="shared" si="29"/>
        <v>documentary</v>
      </c>
    </row>
    <row r="322" spans="1:20" ht="80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17">
        <f t="shared" si="24"/>
        <v>42331.551307870366</v>
      </c>
      <c r="L322" s="17">
        <f t="shared" si="25"/>
        <v>42360.958333333328</v>
      </c>
      <c r="M322" s="2" t="b">
        <v>1</v>
      </c>
      <c r="N322" s="2">
        <v>158</v>
      </c>
      <c r="O322" s="2" t="b">
        <v>1</v>
      </c>
      <c r="P322" s="4">
        <f t="shared" si="26"/>
        <v>106.58000000000001</v>
      </c>
      <c r="Q322" s="5">
        <f t="shared" si="27"/>
        <v>134.91139240506328</v>
      </c>
      <c r="R322" s="2" t="s">
        <v>8269</v>
      </c>
      <c r="S322" s="7" t="str">
        <f t="shared" si="28"/>
        <v>film &amp; video</v>
      </c>
      <c r="T322" s="7" t="str">
        <f t="shared" si="29"/>
        <v>documentary</v>
      </c>
    </row>
    <row r="323" spans="1:20" ht="80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17">
        <f t="shared" ref="K323:K386" si="30">(((J323/60)/60)/24)+DATE(1970,1,1)</f>
        <v>42647.446597222224</v>
      </c>
      <c r="L323" s="17">
        <f t="shared" ref="L323:L386" si="31">(((I323/60)/60)/24)+DATE(1970,1,1)</f>
        <v>42682.488263888896</v>
      </c>
      <c r="M323" s="2" t="b">
        <v>1</v>
      </c>
      <c r="N323" s="2">
        <v>337</v>
      </c>
      <c r="O323" s="2" t="b">
        <v>1</v>
      </c>
      <c r="P323" s="4">
        <f t="shared" ref="P323:P386" si="32">E323/D323*100</f>
        <v>102.66285714285715</v>
      </c>
      <c r="Q323" s="5">
        <f t="shared" ref="Q323:Q386" si="33">E323/N323</f>
        <v>106.62314540059347</v>
      </c>
      <c r="R323" s="2" t="s">
        <v>8269</v>
      </c>
      <c r="S323" s="7" t="str">
        <f t="shared" ref="S323:S386" si="34">LEFT(R323, SEARCH("/",R323, 1)-1)</f>
        <v>film &amp; video</v>
      </c>
      <c r="T323" s="7" t="str">
        <f t="shared" ref="T323:T386" si="35">RIGHT(R323,LEN(R323)-SEARCH("/",R323,1))</f>
        <v>documentary</v>
      </c>
    </row>
    <row r="324" spans="1:20" ht="60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17">
        <f t="shared" si="30"/>
        <v>42473.57</v>
      </c>
      <c r="L324" s="17">
        <f t="shared" si="31"/>
        <v>42503.57</v>
      </c>
      <c r="M324" s="2" t="b">
        <v>1</v>
      </c>
      <c r="N324" s="2">
        <v>186</v>
      </c>
      <c r="O324" s="2" t="b">
        <v>1</v>
      </c>
      <c r="P324" s="4">
        <f t="shared" si="32"/>
        <v>107.91200000000001</v>
      </c>
      <c r="Q324" s="5">
        <f t="shared" si="33"/>
        <v>145.04301075268816</v>
      </c>
      <c r="R324" s="2" t="s">
        <v>8269</v>
      </c>
      <c r="S324" s="7" t="str">
        <f t="shared" si="34"/>
        <v>film &amp; video</v>
      </c>
      <c r="T324" s="7" t="str">
        <f t="shared" si="35"/>
        <v>documentary</v>
      </c>
    </row>
    <row r="325" spans="1:20" ht="80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17">
        <f t="shared" si="30"/>
        <v>42697.32136574074</v>
      </c>
      <c r="L325" s="17">
        <f t="shared" si="31"/>
        <v>42725.332638888889</v>
      </c>
      <c r="M325" s="2" t="b">
        <v>1</v>
      </c>
      <c r="N325" s="2">
        <v>58</v>
      </c>
      <c r="O325" s="2" t="b">
        <v>1</v>
      </c>
      <c r="P325" s="4">
        <f t="shared" si="32"/>
        <v>123.07407407407408</v>
      </c>
      <c r="Q325" s="5">
        <f t="shared" si="33"/>
        <v>114.58620689655173</v>
      </c>
      <c r="R325" s="2" t="s">
        <v>8269</v>
      </c>
      <c r="S325" s="7" t="str">
        <f t="shared" si="34"/>
        <v>film &amp; video</v>
      </c>
      <c r="T325" s="7" t="str">
        <f t="shared" si="35"/>
        <v>documentary</v>
      </c>
    </row>
    <row r="326" spans="1:20" ht="60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17">
        <f t="shared" si="30"/>
        <v>42184.626250000001</v>
      </c>
      <c r="L326" s="17">
        <f t="shared" si="31"/>
        <v>42217.626250000001</v>
      </c>
      <c r="M326" s="2" t="b">
        <v>1</v>
      </c>
      <c r="N326" s="2">
        <v>82</v>
      </c>
      <c r="O326" s="2" t="b">
        <v>1</v>
      </c>
      <c r="P326" s="4">
        <f t="shared" si="32"/>
        <v>101.6</v>
      </c>
      <c r="Q326" s="5">
        <f t="shared" si="33"/>
        <v>105.3170731707317</v>
      </c>
      <c r="R326" s="2" t="s">
        <v>8269</v>
      </c>
      <c r="S326" s="7" t="str">
        <f t="shared" si="34"/>
        <v>film &amp; video</v>
      </c>
      <c r="T326" s="7" t="str">
        <f t="shared" si="35"/>
        <v>documentary</v>
      </c>
    </row>
    <row r="327" spans="1:20" ht="80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17">
        <f t="shared" si="30"/>
        <v>42689.187881944439</v>
      </c>
      <c r="L327" s="17">
        <f t="shared" si="31"/>
        <v>42724.187881944439</v>
      </c>
      <c r="M327" s="2" t="b">
        <v>1</v>
      </c>
      <c r="N327" s="2">
        <v>736</v>
      </c>
      <c r="O327" s="2" t="b">
        <v>1</v>
      </c>
      <c r="P327" s="4">
        <f t="shared" si="32"/>
        <v>104.396</v>
      </c>
      <c r="Q327" s="5">
        <f t="shared" si="33"/>
        <v>70.921195652173907</v>
      </c>
      <c r="R327" s="2" t="s">
        <v>8269</v>
      </c>
      <c r="S327" s="7" t="str">
        <f t="shared" si="34"/>
        <v>film &amp; video</v>
      </c>
      <c r="T327" s="7" t="str">
        <f t="shared" si="35"/>
        <v>documentary</v>
      </c>
    </row>
    <row r="328" spans="1:20" ht="80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17">
        <f t="shared" si="30"/>
        <v>42775.314884259264</v>
      </c>
      <c r="L328" s="17">
        <f t="shared" si="31"/>
        <v>42808.956250000003</v>
      </c>
      <c r="M328" s="2" t="b">
        <v>1</v>
      </c>
      <c r="N328" s="2">
        <v>1151</v>
      </c>
      <c r="O328" s="2" t="b">
        <v>1</v>
      </c>
      <c r="P328" s="4">
        <f t="shared" si="32"/>
        <v>112.92973333333333</v>
      </c>
      <c r="Q328" s="5">
        <f t="shared" si="33"/>
        <v>147.17167680278018</v>
      </c>
      <c r="R328" s="2" t="s">
        <v>8269</v>
      </c>
      <c r="S328" s="7" t="str">
        <f t="shared" si="34"/>
        <v>film &amp; video</v>
      </c>
      <c r="T328" s="7" t="str">
        <f t="shared" si="35"/>
        <v>documentary</v>
      </c>
    </row>
    <row r="329" spans="1:20" ht="80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17">
        <f t="shared" si="30"/>
        <v>42058.235289351855</v>
      </c>
      <c r="L329" s="17">
        <f t="shared" si="31"/>
        <v>42085.333333333328</v>
      </c>
      <c r="M329" s="2" t="b">
        <v>1</v>
      </c>
      <c r="N329" s="2">
        <v>34</v>
      </c>
      <c r="O329" s="2" t="b">
        <v>1</v>
      </c>
      <c r="P329" s="4">
        <f t="shared" si="32"/>
        <v>136.4</v>
      </c>
      <c r="Q329" s="5">
        <f t="shared" si="33"/>
        <v>160.47058823529412</v>
      </c>
      <c r="R329" s="2" t="s">
        <v>8269</v>
      </c>
      <c r="S329" s="7" t="str">
        <f t="shared" si="34"/>
        <v>film &amp; video</v>
      </c>
      <c r="T329" s="7" t="str">
        <f t="shared" si="35"/>
        <v>documentary</v>
      </c>
    </row>
    <row r="330" spans="1:20" ht="80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17">
        <f t="shared" si="30"/>
        <v>42278.946620370371</v>
      </c>
      <c r="L330" s="17">
        <f t="shared" si="31"/>
        <v>42309.166666666672</v>
      </c>
      <c r="M330" s="2" t="b">
        <v>1</v>
      </c>
      <c r="N330" s="2">
        <v>498</v>
      </c>
      <c r="O330" s="2" t="b">
        <v>1</v>
      </c>
      <c r="P330" s="4">
        <f t="shared" si="32"/>
        <v>103.61439999999999</v>
      </c>
      <c r="Q330" s="5">
        <f t="shared" si="33"/>
        <v>156.04578313253012</v>
      </c>
      <c r="R330" s="2" t="s">
        <v>8269</v>
      </c>
      <c r="S330" s="7" t="str">
        <f t="shared" si="34"/>
        <v>film &amp; video</v>
      </c>
      <c r="T330" s="7" t="str">
        <f t="shared" si="35"/>
        <v>documentary</v>
      </c>
    </row>
    <row r="331" spans="1:20" ht="60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17">
        <f t="shared" si="30"/>
        <v>42291.46674768519</v>
      </c>
      <c r="L331" s="17">
        <f t="shared" si="31"/>
        <v>42315.166666666672</v>
      </c>
      <c r="M331" s="2" t="b">
        <v>1</v>
      </c>
      <c r="N331" s="2">
        <v>167</v>
      </c>
      <c r="O331" s="2" t="b">
        <v>1</v>
      </c>
      <c r="P331" s="4">
        <f t="shared" si="32"/>
        <v>105.5</v>
      </c>
      <c r="Q331" s="5">
        <f t="shared" si="33"/>
        <v>63.17365269461078</v>
      </c>
      <c r="R331" s="2" t="s">
        <v>8269</v>
      </c>
      <c r="S331" s="7" t="str">
        <f t="shared" si="34"/>
        <v>film &amp; video</v>
      </c>
      <c r="T331" s="7" t="str">
        <f t="shared" si="35"/>
        <v>documentary</v>
      </c>
    </row>
    <row r="332" spans="1:20" ht="80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17">
        <f t="shared" si="30"/>
        <v>41379.515775462962</v>
      </c>
      <c r="L332" s="17">
        <f t="shared" si="31"/>
        <v>41411.165972222225</v>
      </c>
      <c r="M332" s="2" t="b">
        <v>1</v>
      </c>
      <c r="N332" s="2">
        <v>340</v>
      </c>
      <c r="O332" s="2" t="b">
        <v>1</v>
      </c>
      <c r="P332" s="4">
        <f t="shared" si="32"/>
        <v>101.82857142857142</v>
      </c>
      <c r="Q332" s="5">
        <f t="shared" si="33"/>
        <v>104.82352941176471</v>
      </c>
      <c r="R332" s="2" t="s">
        <v>8269</v>
      </c>
      <c r="S332" s="7" t="str">
        <f t="shared" si="34"/>
        <v>film &amp; video</v>
      </c>
      <c r="T332" s="7" t="str">
        <f t="shared" si="35"/>
        <v>documentary</v>
      </c>
    </row>
    <row r="333" spans="1:20" ht="80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17">
        <f t="shared" si="30"/>
        <v>42507.581412037034</v>
      </c>
      <c r="L333" s="17">
        <f t="shared" si="31"/>
        <v>42538.581412037034</v>
      </c>
      <c r="M333" s="2" t="b">
        <v>1</v>
      </c>
      <c r="N333" s="2">
        <v>438</v>
      </c>
      <c r="O333" s="2" t="b">
        <v>1</v>
      </c>
      <c r="P333" s="4">
        <f t="shared" si="32"/>
        <v>106.60499999999999</v>
      </c>
      <c r="Q333" s="5">
        <f t="shared" si="33"/>
        <v>97.356164383561648</v>
      </c>
      <c r="R333" s="2" t="s">
        <v>8269</v>
      </c>
      <c r="S333" s="7" t="str">
        <f t="shared" si="34"/>
        <v>film &amp; video</v>
      </c>
      <c r="T333" s="7" t="str">
        <f t="shared" si="35"/>
        <v>documentary</v>
      </c>
    </row>
    <row r="334" spans="1:20" ht="80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17">
        <f t="shared" si="30"/>
        <v>42263.680289351847</v>
      </c>
      <c r="L334" s="17">
        <f t="shared" si="31"/>
        <v>42305.333333333328</v>
      </c>
      <c r="M334" s="2" t="b">
        <v>1</v>
      </c>
      <c r="N334" s="2">
        <v>555</v>
      </c>
      <c r="O334" s="2" t="b">
        <v>1</v>
      </c>
      <c r="P334" s="4">
        <f t="shared" si="32"/>
        <v>113.015</v>
      </c>
      <c r="Q334" s="5">
        <f t="shared" si="33"/>
        <v>203.63063063063063</v>
      </c>
      <c r="R334" s="2" t="s">
        <v>8269</v>
      </c>
      <c r="S334" s="7" t="str">
        <f t="shared" si="34"/>
        <v>film &amp; video</v>
      </c>
      <c r="T334" s="7" t="str">
        <f t="shared" si="35"/>
        <v>documentary</v>
      </c>
    </row>
    <row r="335" spans="1:20" ht="80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17">
        <f t="shared" si="30"/>
        <v>42437.636469907404</v>
      </c>
      <c r="L335" s="17">
        <f t="shared" si="31"/>
        <v>42467.59480324074</v>
      </c>
      <c r="M335" s="2" t="b">
        <v>1</v>
      </c>
      <c r="N335" s="2">
        <v>266</v>
      </c>
      <c r="O335" s="2" t="b">
        <v>1</v>
      </c>
      <c r="P335" s="4">
        <f t="shared" si="32"/>
        <v>125.22750000000001</v>
      </c>
      <c r="Q335" s="5">
        <f t="shared" si="33"/>
        <v>188.31203007518798</v>
      </c>
      <c r="R335" s="2" t="s">
        <v>8269</v>
      </c>
      <c r="S335" s="7" t="str">
        <f t="shared" si="34"/>
        <v>film &amp; video</v>
      </c>
      <c r="T335" s="7" t="str">
        <f t="shared" si="35"/>
        <v>documentary</v>
      </c>
    </row>
    <row r="336" spans="1:20" ht="80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17">
        <f t="shared" si="30"/>
        <v>42101.682372685187</v>
      </c>
      <c r="L336" s="17">
        <f t="shared" si="31"/>
        <v>42139.791666666672</v>
      </c>
      <c r="M336" s="2" t="b">
        <v>1</v>
      </c>
      <c r="N336" s="2">
        <v>69</v>
      </c>
      <c r="O336" s="2" t="b">
        <v>1</v>
      </c>
      <c r="P336" s="4">
        <f t="shared" si="32"/>
        <v>101.19</v>
      </c>
      <c r="Q336" s="5">
        <f t="shared" si="33"/>
        <v>146.65217391304347</v>
      </c>
      <c r="R336" s="2" t="s">
        <v>8269</v>
      </c>
      <c r="S336" s="7" t="str">
        <f t="shared" si="34"/>
        <v>film &amp; video</v>
      </c>
      <c r="T336" s="7" t="str">
        <f t="shared" si="35"/>
        <v>documentary</v>
      </c>
    </row>
    <row r="337" spans="1:20" ht="80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17">
        <f t="shared" si="30"/>
        <v>42101.737442129626</v>
      </c>
      <c r="L337" s="17">
        <f t="shared" si="31"/>
        <v>42132.916666666672</v>
      </c>
      <c r="M337" s="2" t="b">
        <v>1</v>
      </c>
      <c r="N337" s="2">
        <v>80</v>
      </c>
      <c r="O337" s="2" t="b">
        <v>1</v>
      </c>
      <c r="P337" s="4">
        <f t="shared" si="32"/>
        <v>102.76470588235294</v>
      </c>
      <c r="Q337" s="5">
        <f t="shared" si="33"/>
        <v>109.1875</v>
      </c>
      <c r="R337" s="2" t="s">
        <v>8269</v>
      </c>
      <c r="S337" s="7" t="str">
        <f t="shared" si="34"/>
        <v>film &amp; video</v>
      </c>
      <c r="T337" s="7" t="str">
        <f t="shared" si="35"/>
        <v>documentary</v>
      </c>
    </row>
    <row r="338" spans="1:20" ht="80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17">
        <f t="shared" si="30"/>
        <v>42291.596273148149</v>
      </c>
      <c r="L338" s="17">
        <f t="shared" si="31"/>
        <v>42321.637939814813</v>
      </c>
      <c r="M338" s="2" t="b">
        <v>1</v>
      </c>
      <c r="N338" s="2">
        <v>493</v>
      </c>
      <c r="O338" s="2" t="b">
        <v>1</v>
      </c>
      <c r="P338" s="4">
        <f t="shared" si="32"/>
        <v>116.83911999999998</v>
      </c>
      <c r="Q338" s="5">
        <f t="shared" si="33"/>
        <v>59.249046653144013</v>
      </c>
      <c r="R338" s="2" t="s">
        <v>8269</v>
      </c>
      <c r="S338" s="7" t="str">
        <f t="shared" si="34"/>
        <v>film &amp; video</v>
      </c>
      <c r="T338" s="7" t="str">
        <f t="shared" si="35"/>
        <v>documentary</v>
      </c>
    </row>
    <row r="339" spans="1:20" ht="80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17">
        <f t="shared" si="30"/>
        <v>42047.128564814819</v>
      </c>
      <c r="L339" s="17">
        <f t="shared" si="31"/>
        <v>42077.086898148147</v>
      </c>
      <c r="M339" s="2" t="b">
        <v>1</v>
      </c>
      <c r="N339" s="2">
        <v>31</v>
      </c>
      <c r="O339" s="2" t="b">
        <v>1</v>
      </c>
      <c r="P339" s="4">
        <f t="shared" si="32"/>
        <v>101.16833333333335</v>
      </c>
      <c r="Q339" s="5">
        <f t="shared" si="33"/>
        <v>97.904838709677421</v>
      </c>
      <c r="R339" s="2" t="s">
        <v>8269</v>
      </c>
      <c r="S339" s="7" t="str">
        <f t="shared" si="34"/>
        <v>film &amp; video</v>
      </c>
      <c r="T339" s="7" t="str">
        <f t="shared" si="35"/>
        <v>documentary</v>
      </c>
    </row>
    <row r="340" spans="1:20" ht="80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17">
        <f t="shared" si="30"/>
        <v>42559.755671296298</v>
      </c>
      <c r="L340" s="17">
        <f t="shared" si="31"/>
        <v>42616.041666666672</v>
      </c>
      <c r="M340" s="2" t="b">
        <v>1</v>
      </c>
      <c r="N340" s="2">
        <v>236</v>
      </c>
      <c r="O340" s="2" t="b">
        <v>1</v>
      </c>
      <c r="P340" s="4">
        <f t="shared" si="32"/>
        <v>110.13360000000002</v>
      </c>
      <c r="Q340" s="5">
        <f t="shared" si="33"/>
        <v>70.000169491525426</v>
      </c>
      <c r="R340" s="2" t="s">
        <v>8269</v>
      </c>
      <c r="S340" s="7" t="str">
        <f t="shared" si="34"/>
        <v>film &amp; video</v>
      </c>
      <c r="T340" s="7" t="str">
        <f t="shared" si="35"/>
        <v>documentary</v>
      </c>
    </row>
    <row r="341" spans="1:20" ht="80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17">
        <f t="shared" si="30"/>
        <v>42093.760046296295</v>
      </c>
      <c r="L341" s="17">
        <f t="shared" si="31"/>
        <v>42123.760046296295</v>
      </c>
      <c r="M341" s="2" t="b">
        <v>1</v>
      </c>
      <c r="N341" s="2">
        <v>89</v>
      </c>
      <c r="O341" s="2" t="b">
        <v>1</v>
      </c>
      <c r="P341" s="4">
        <f t="shared" si="32"/>
        <v>108.08333333333333</v>
      </c>
      <c r="Q341" s="5">
        <f t="shared" si="33"/>
        <v>72.865168539325836</v>
      </c>
      <c r="R341" s="2" t="s">
        <v>8269</v>
      </c>
      <c r="S341" s="7" t="str">
        <f t="shared" si="34"/>
        <v>film &amp; video</v>
      </c>
      <c r="T341" s="7" t="str">
        <f t="shared" si="35"/>
        <v>documentary</v>
      </c>
    </row>
    <row r="342" spans="1:20" ht="60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17">
        <f t="shared" si="30"/>
        <v>42772.669062500005</v>
      </c>
      <c r="L342" s="17">
        <f t="shared" si="31"/>
        <v>42802.875</v>
      </c>
      <c r="M342" s="2" t="b">
        <v>1</v>
      </c>
      <c r="N342" s="2">
        <v>299</v>
      </c>
      <c r="O342" s="2" t="b">
        <v>1</v>
      </c>
      <c r="P342" s="4">
        <f t="shared" si="32"/>
        <v>125.02285714285715</v>
      </c>
      <c r="Q342" s="5">
        <f t="shared" si="33"/>
        <v>146.34782608695653</v>
      </c>
      <c r="R342" s="2" t="s">
        <v>8269</v>
      </c>
      <c r="S342" s="7" t="str">
        <f t="shared" si="34"/>
        <v>film &amp; video</v>
      </c>
      <c r="T342" s="7" t="str">
        <f t="shared" si="35"/>
        <v>documentary</v>
      </c>
    </row>
    <row r="343" spans="1:20" ht="80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17">
        <f t="shared" si="30"/>
        <v>41894.879606481481</v>
      </c>
      <c r="L343" s="17">
        <f t="shared" si="31"/>
        <v>41913.165972222225</v>
      </c>
      <c r="M343" s="2" t="b">
        <v>1</v>
      </c>
      <c r="N343" s="2">
        <v>55</v>
      </c>
      <c r="O343" s="2" t="b">
        <v>1</v>
      </c>
      <c r="P343" s="4">
        <f t="shared" si="32"/>
        <v>106.71428571428572</v>
      </c>
      <c r="Q343" s="5">
        <f t="shared" si="33"/>
        <v>67.909090909090907</v>
      </c>
      <c r="R343" s="2" t="s">
        <v>8269</v>
      </c>
      <c r="S343" s="7" t="str">
        <f t="shared" si="34"/>
        <v>film &amp; video</v>
      </c>
      <c r="T343" s="7" t="str">
        <f t="shared" si="35"/>
        <v>documentary</v>
      </c>
    </row>
    <row r="344" spans="1:20" ht="40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17">
        <f t="shared" si="30"/>
        <v>42459.780844907407</v>
      </c>
      <c r="L344" s="17">
        <f t="shared" si="31"/>
        <v>42489.780844907407</v>
      </c>
      <c r="M344" s="2" t="b">
        <v>1</v>
      </c>
      <c r="N344" s="2">
        <v>325</v>
      </c>
      <c r="O344" s="2" t="b">
        <v>1</v>
      </c>
      <c r="P344" s="4">
        <f t="shared" si="32"/>
        <v>100.36639999999998</v>
      </c>
      <c r="Q344" s="5">
        <f t="shared" si="33"/>
        <v>169.85083076923075</v>
      </c>
      <c r="R344" s="2" t="s">
        <v>8269</v>
      </c>
      <c r="S344" s="7" t="str">
        <f t="shared" si="34"/>
        <v>film &amp; video</v>
      </c>
      <c r="T344" s="7" t="str">
        <f t="shared" si="35"/>
        <v>documentary</v>
      </c>
    </row>
    <row r="345" spans="1:20" ht="80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17">
        <f t="shared" si="30"/>
        <v>41926.73778935185</v>
      </c>
      <c r="L345" s="17">
        <f t="shared" si="31"/>
        <v>41957.125</v>
      </c>
      <c r="M345" s="2" t="b">
        <v>1</v>
      </c>
      <c r="N345" s="2">
        <v>524</v>
      </c>
      <c r="O345" s="2" t="b">
        <v>1</v>
      </c>
      <c r="P345" s="4">
        <f t="shared" si="32"/>
        <v>102.02863333333335</v>
      </c>
      <c r="Q345" s="5">
        <f t="shared" si="33"/>
        <v>58.413339694656486</v>
      </c>
      <c r="R345" s="2" t="s">
        <v>8269</v>
      </c>
      <c r="S345" s="7" t="str">
        <f t="shared" si="34"/>
        <v>film &amp; video</v>
      </c>
      <c r="T345" s="7" t="str">
        <f t="shared" si="35"/>
        <v>documentary</v>
      </c>
    </row>
    <row r="346" spans="1:20" ht="80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17">
        <f t="shared" si="30"/>
        <v>42111.970995370371</v>
      </c>
      <c r="L346" s="17">
        <f t="shared" si="31"/>
        <v>42156.097222222219</v>
      </c>
      <c r="M346" s="2" t="b">
        <v>1</v>
      </c>
      <c r="N346" s="2">
        <v>285</v>
      </c>
      <c r="O346" s="2" t="b">
        <v>1</v>
      </c>
      <c r="P346" s="4">
        <f t="shared" si="32"/>
        <v>102.08358208955224</v>
      </c>
      <c r="Q346" s="5">
        <f t="shared" si="33"/>
        <v>119.99298245614035</v>
      </c>
      <c r="R346" s="2" t="s">
        <v>8269</v>
      </c>
      <c r="S346" s="7" t="str">
        <f t="shared" si="34"/>
        <v>film &amp; video</v>
      </c>
      <c r="T346" s="7" t="str">
        <f t="shared" si="35"/>
        <v>documentary</v>
      </c>
    </row>
    <row r="347" spans="1:20" ht="60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17">
        <f t="shared" si="30"/>
        <v>42114.944328703699</v>
      </c>
      <c r="L347" s="17">
        <f t="shared" si="31"/>
        <v>42144.944328703699</v>
      </c>
      <c r="M347" s="2" t="b">
        <v>1</v>
      </c>
      <c r="N347" s="2">
        <v>179</v>
      </c>
      <c r="O347" s="2" t="b">
        <v>1</v>
      </c>
      <c r="P347" s="4">
        <f t="shared" si="32"/>
        <v>123.27586206896552</v>
      </c>
      <c r="Q347" s="5">
        <f t="shared" si="33"/>
        <v>99.860335195530723</v>
      </c>
      <c r="R347" s="2" t="s">
        <v>8269</v>
      </c>
      <c r="S347" s="7" t="str">
        <f t="shared" si="34"/>
        <v>film &amp; video</v>
      </c>
      <c r="T347" s="7" t="str">
        <f t="shared" si="35"/>
        <v>documentary</v>
      </c>
    </row>
    <row r="348" spans="1:20" ht="80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17">
        <f t="shared" si="30"/>
        <v>42261.500243055561</v>
      </c>
      <c r="L348" s="17">
        <f t="shared" si="31"/>
        <v>42291.500243055561</v>
      </c>
      <c r="M348" s="2" t="b">
        <v>1</v>
      </c>
      <c r="N348" s="2">
        <v>188</v>
      </c>
      <c r="O348" s="2" t="b">
        <v>1</v>
      </c>
      <c r="P348" s="4">
        <f t="shared" si="32"/>
        <v>170.28880000000001</v>
      </c>
      <c r="Q348" s="5">
        <f t="shared" si="33"/>
        <v>90.579148936170213</v>
      </c>
      <c r="R348" s="2" t="s">
        <v>8269</v>
      </c>
      <c r="S348" s="7" t="str">
        <f t="shared" si="34"/>
        <v>film &amp; video</v>
      </c>
      <c r="T348" s="7" t="str">
        <f t="shared" si="35"/>
        <v>documentary</v>
      </c>
    </row>
    <row r="349" spans="1:20" ht="80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17">
        <f t="shared" si="30"/>
        <v>42292.495474537034</v>
      </c>
      <c r="L349" s="17">
        <f t="shared" si="31"/>
        <v>42322.537141203706</v>
      </c>
      <c r="M349" s="2" t="b">
        <v>1</v>
      </c>
      <c r="N349" s="2">
        <v>379</v>
      </c>
      <c r="O349" s="2" t="b">
        <v>1</v>
      </c>
      <c r="P349" s="4">
        <f t="shared" si="32"/>
        <v>111.59049999999999</v>
      </c>
      <c r="Q349" s="5">
        <f t="shared" si="33"/>
        <v>117.77361477572559</v>
      </c>
      <c r="R349" s="2" t="s">
        <v>8269</v>
      </c>
      <c r="S349" s="7" t="str">
        <f t="shared" si="34"/>
        <v>film &amp; video</v>
      </c>
      <c r="T349" s="7" t="str">
        <f t="shared" si="35"/>
        <v>documentary</v>
      </c>
    </row>
    <row r="350" spans="1:20" ht="80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17">
        <f t="shared" si="30"/>
        <v>42207.58699074074</v>
      </c>
      <c r="L350" s="17">
        <f t="shared" si="31"/>
        <v>42237.58699074074</v>
      </c>
      <c r="M350" s="2" t="b">
        <v>1</v>
      </c>
      <c r="N350" s="2">
        <v>119</v>
      </c>
      <c r="O350" s="2" t="b">
        <v>1</v>
      </c>
      <c r="P350" s="4">
        <f t="shared" si="32"/>
        <v>103</v>
      </c>
      <c r="Q350" s="5">
        <f t="shared" si="33"/>
        <v>86.554621848739501</v>
      </c>
      <c r="R350" s="2" t="s">
        <v>8269</v>
      </c>
      <c r="S350" s="7" t="str">
        <f t="shared" si="34"/>
        <v>film &amp; video</v>
      </c>
      <c r="T350" s="7" t="str">
        <f t="shared" si="35"/>
        <v>documentary</v>
      </c>
    </row>
    <row r="351" spans="1:20" ht="60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17">
        <f t="shared" si="30"/>
        <v>42760.498935185184</v>
      </c>
      <c r="L351" s="17">
        <f t="shared" si="31"/>
        <v>42790.498935185184</v>
      </c>
      <c r="M351" s="2" t="b">
        <v>1</v>
      </c>
      <c r="N351" s="2">
        <v>167</v>
      </c>
      <c r="O351" s="2" t="b">
        <v>1</v>
      </c>
      <c r="P351" s="4">
        <f t="shared" si="32"/>
        <v>106.63570159857905</v>
      </c>
      <c r="Q351" s="5">
        <f t="shared" si="33"/>
        <v>71.899281437125751</v>
      </c>
      <c r="R351" s="2" t="s">
        <v>8269</v>
      </c>
      <c r="S351" s="7" t="str">
        <f t="shared" si="34"/>
        <v>film &amp; video</v>
      </c>
      <c r="T351" s="7" t="str">
        <f t="shared" si="35"/>
        <v>documentary</v>
      </c>
    </row>
    <row r="352" spans="1:20" ht="80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17">
        <f t="shared" si="30"/>
        <v>42586.066076388888</v>
      </c>
      <c r="L352" s="17">
        <f t="shared" si="31"/>
        <v>42624.165972222225</v>
      </c>
      <c r="M352" s="2" t="b">
        <v>1</v>
      </c>
      <c r="N352" s="2">
        <v>221</v>
      </c>
      <c r="O352" s="2" t="b">
        <v>1</v>
      </c>
      <c r="P352" s="4">
        <f t="shared" si="32"/>
        <v>114.75999999999999</v>
      </c>
      <c r="Q352" s="5">
        <f t="shared" si="33"/>
        <v>129.81900452488688</v>
      </c>
      <c r="R352" s="2" t="s">
        <v>8269</v>
      </c>
      <c r="S352" s="7" t="str">
        <f t="shared" si="34"/>
        <v>film &amp; video</v>
      </c>
      <c r="T352" s="7" t="str">
        <f t="shared" si="35"/>
        <v>documentary</v>
      </c>
    </row>
    <row r="353" spans="1:20" ht="80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17">
        <f t="shared" si="30"/>
        <v>42427.964745370366</v>
      </c>
      <c r="L353" s="17">
        <f t="shared" si="31"/>
        <v>42467.923078703709</v>
      </c>
      <c r="M353" s="2" t="b">
        <v>1</v>
      </c>
      <c r="N353" s="2">
        <v>964</v>
      </c>
      <c r="O353" s="2" t="b">
        <v>1</v>
      </c>
      <c r="P353" s="4">
        <f t="shared" si="32"/>
        <v>127.34117647058822</v>
      </c>
      <c r="Q353" s="5">
        <f t="shared" si="33"/>
        <v>44.912863070539416</v>
      </c>
      <c r="R353" s="2" t="s">
        <v>8269</v>
      </c>
      <c r="S353" s="7" t="str">
        <f t="shared" si="34"/>
        <v>film &amp; video</v>
      </c>
      <c r="T353" s="7" t="str">
        <f t="shared" si="35"/>
        <v>documentary</v>
      </c>
    </row>
    <row r="354" spans="1:20" ht="80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17">
        <f t="shared" si="30"/>
        <v>41890.167453703703</v>
      </c>
      <c r="L354" s="17">
        <f t="shared" si="31"/>
        <v>41920.167453703703</v>
      </c>
      <c r="M354" s="2" t="b">
        <v>1</v>
      </c>
      <c r="N354" s="2">
        <v>286</v>
      </c>
      <c r="O354" s="2" t="b">
        <v>1</v>
      </c>
      <c r="P354" s="4">
        <f t="shared" si="32"/>
        <v>116.56</v>
      </c>
      <c r="Q354" s="5">
        <f t="shared" si="33"/>
        <v>40.755244755244753</v>
      </c>
      <c r="R354" s="2" t="s">
        <v>8269</v>
      </c>
      <c r="S354" s="7" t="str">
        <f t="shared" si="34"/>
        <v>film &amp; video</v>
      </c>
      <c r="T354" s="7" t="str">
        <f t="shared" si="35"/>
        <v>documentary</v>
      </c>
    </row>
    <row r="355" spans="1:20" ht="80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17">
        <f t="shared" si="30"/>
        <v>42297.791886574079</v>
      </c>
      <c r="L355" s="17">
        <f t="shared" si="31"/>
        <v>42327.833553240736</v>
      </c>
      <c r="M355" s="2" t="b">
        <v>1</v>
      </c>
      <c r="N355" s="2">
        <v>613</v>
      </c>
      <c r="O355" s="2" t="b">
        <v>1</v>
      </c>
      <c r="P355" s="4">
        <f t="shared" si="32"/>
        <v>108.61819426615318</v>
      </c>
      <c r="Q355" s="5">
        <f t="shared" si="33"/>
        <v>103.52394779771615</v>
      </c>
      <c r="R355" s="2" t="s">
        <v>8269</v>
      </c>
      <c r="S355" s="7" t="str">
        <f t="shared" si="34"/>
        <v>film &amp; video</v>
      </c>
      <c r="T355" s="7" t="str">
        <f t="shared" si="35"/>
        <v>documentary</v>
      </c>
    </row>
    <row r="356" spans="1:20" ht="80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17">
        <f t="shared" si="30"/>
        <v>42438.827789351853</v>
      </c>
      <c r="L356" s="17">
        <f t="shared" si="31"/>
        <v>42468.786122685182</v>
      </c>
      <c r="M356" s="2" t="b">
        <v>1</v>
      </c>
      <c r="N356" s="2">
        <v>29</v>
      </c>
      <c r="O356" s="2" t="b">
        <v>1</v>
      </c>
      <c r="P356" s="4">
        <f t="shared" si="32"/>
        <v>103.94285714285714</v>
      </c>
      <c r="Q356" s="5">
        <f t="shared" si="33"/>
        <v>125.44827586206897</v>
      </c>
      <c r="R356" s="2" t="s">
        <v>8269</v>
      </c>
      <c r="S356" s="7" t="str">
        <f t="shared" si="34"/>
        <v>film &amp; video</v>
      </c>
      <c r="T356" s="7" t="str">
        <f t="shared" si="35"/>
        <v>documentary</v>
      </c>
    </row>
    <row r="357" spans="1:20" ht="60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17">
        <f t="shared" si="30"/>
        <v>41943.293912037036</v>
      </c>
      <c r="L357" s="17">
        <f t="shared" si="31"/>
        <v>41974.3355787037</v>
      </c>
      <c r="M357" s="2" t="b">
        <v>1</v>
      </c>
      <c r="N357" s="2">
        <v>165</v>
      </c>
      <c r="O357" s="2" t="b">
        <v>1</v>
      </c>
      <c r="P357" s="4">
        <f t="shared" si="32"/>
        <v>116.25714285714285</v>
      </c>
      <c r="Q357" s="5">
        <f t="shared" si="33"/>
        <v>246.60606060606059</v>
      </c>
      <c r="R357" s="2" t="s">
        <v>8269</v>
      </c>
      <c r="S357" s="7" t="str">
        <f t="shared" si="34"/>
        <v>film &amp; video</v>
      </c>
      <c r="T357" s="7" t="str">
        <f t="shared" si="35"/>
        <v>documentary</v>
      </c>
    </row>
    <row r="358" spans="1:20" ht="60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17">
        <f t="shared" si="30"/>
        <v>42415.803159722222</v>
      </c>
      <c r="L358" s="17">
        <f t="shared" si="31"/>
        <v>42445.761493055557</v>
      </c>
      <c r="M358" s="2" t="b">
        <v>1</v>
      </c>
      <c r="N358" s="2">
        <v>97</v>
      </c>
      <c r="O358" s="2" t="b">
        <v>1</v>
      </c>
      <c r="P358" s="4">
        <f t="shared" si="32"/>
        <v>102.69239999999999</v>
      </c>
      <c r="Q358" s="5">
        <f t="shared" si="33"/>
        <v>79.401340206185566</v>
      </c>
      <c r="R358" s="2" t="s">
        <v>8269</v>
      </c>
      <c r="S358" s="7" t="str">
        <f t="shared" si="34"/>
        <v>film &amp; video</v>
      </c>
      <c r="T358" s="7" t="str">
        <f t="shared" si="35"/>
        <v>documentary</v>
      </c>
    </row>
    <row r="359" spans="1:20" ht="80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17">
        <f t="shared" si="30"/>
        <v>42078.222187499996</v>
      </c>
      <c r="L359" s="17">
        <f t="shared" si="31"/>
        <v>42118.222187499996</v>
      </c>
      <c r="M359" s="2" t="b">
        <v>1</v>
      </c>
      <c r="N359" s="2">
        <v>303</v>
      </c>
      <c r="O359" s="2" t="b">
        <v>1</v>
      </c>
      <c r="P359" s="4">
        <f t="shared" si="32"/>
        <v>174</v>
      </c>
      <c r="Q359" s="5">
        <f t="shared" si="33"/>
        <v>86.138613861386133</v>
      </c>
      <c r="R359" s="2" t="s">
        <v>8269</v>
      </c>
      <c r="S359" s="7" t="str">
        <f t="shared" si="34"/>
        <v>film &amp; video</v>
      </c>
      <c r="T359" s="7" t="str">
        <f t="shared" si="35"/>
        <v>documentary</v>
      </c>
    </row>
    <row r="360" spans="1:20" ht="60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17">
        <f t="shared" si="30"/>
        <v>42507.860196759255</v>
      </c>
      <c r="L360" s="17">
        <f t="shared" si="31"/>
        <v>42536.625</v>
      </c>
      <c r="M360" s="2" t="b">
        <v>1</v>
      </c>
      <c r="N360" s="2">
        <v>267</v>
      </c>
      <c r="O360" s="2" t="b">
        <v>1</v>
      </c>
      <c r="P360" s="4">
        <f t="shared" si="32"/>
        <v>103.08800000000001</v>
      </c>
      <c r="Q360" s="5">
        <f t="shared" si="33"/>
        <v>193.04868913857678</v>
      </c>
      <c r="R360" s="2" t="s">
        <v>8269</v>
      </c>
      <c r="S360" s="7" t="str">
        <f t="shared" si="34"/>
        <v>film &amp; video</v>
      </c>
      <c r="T360" s="7" t="str">
        <f t="shared" si="35"/>
        <v>documentary</v>
      </c>
    </row>
    <row r="361" spans="1:20" ht="60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17">
        <f t="shared" si="30"/>
        <v>41935.070486111108</v>
      </c>
      <c r="L361" s="17">
        <f t="shared" si="31"/>
        <v>41957.216666666667</v>
      </c>
      <c r="M361" s="2" t="b">
        <v>1</v>
      </c>
      <c r="N361" s="2">
        <v>302</v>
      </c>
      <c r="O361" s="2" t="b">
        <v>1</v>
      </c>
      <c r="P361" s="4">
        <f t="shared" si="32"/>
        <v>104.85537190082646</v>
      </c>
      <c r="Q361" s="5">
        <f t="shared" si="33"/>
        <v>84.023178807947019</v>
      </c>
      <c r="R361" s="2" t="s">
        <v>8269</v>
      </c>
      <c r="S361" s="7" t="str">
        <f t="shared" si="34"/>
        <v>film &amp; video</v>
      </c>
      <c r="T361" s="7" t="str">
        <f t="shared" si="35"/>
        <v>documentary</v>
      </c>
    </row>
    <row r="362" spans="1:20" ht="80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17">
        <f t="shared" si="30"/>
        <v>42163.897916666669</v>
      </c>
      <c r="L362" s="17">
        <f t="shared" si="31"/>
        <v>42208.132638888885</v>
      </c>
      <c r="M362" s="2" t="b">
        <v>0</v>
      </c>
      <c r="N362" s="2">
        <v>87</v>
      </c>
      <c r="O362" s="2" t="b">
        <v>1</v>
      </c>
      <c r="P362" s="4">
        <f t="shared" si="32"/>
        <v>101.375</v>
      </c>
      <c r="Q362" s="5">
        <f t="shared" si="33"/>
        <v>139.82758620689654</v>
      </c>
      <c r="R362" s="2" t="s">
        <v>8269</v>
      </c>
      <c r="S362" s="7" t="str">
        <f t="shared" si="34"/>
        <v>film &amp; video</v>
      </c>
      <c r="T362" s="7" t="str">
        <f t="shared" si="35"/>
        <v>documentary</v>
      </c>
    </row>
    <row r="363" spans="1:20" ht="80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17">
        <f t="shared" si="30"/>
        <v>41936.001226851848</v>
      </c>
      <c r="L363" s="17">
        <f t="shared" si="31"/>
        <v>41966.042893518519</v>
      </c>
      <c r="M363" s="2" t="b">
        <v>0</v>
      </c>
      <c r="N363" s="2">
        <v>354</v>
      </c>
      <c r="O363" s="2" t="b">
        <v>1</v>
      </c>
      <c r="P363" s="4">
        <f t="shared" si="32"/>
        <v>111.07699999999998</v>
      </c>
      <c r="Q363" s="5">
        <f t="shared" si="33"/>
        <v>109.82189265536722</v>
      </c>
      <c r="R363" s="2" t="s">
        <v>8269</v>
      </c>
      <c r="S363" s="7" t="str">
        <f t="shared" si="34"/>
        <v>film &amp; video</v>
      </c>
      <c r="T363" s="7" t="str">
        <f t="shared" si="35"/>
        <v>documentary</v>
      </c>
    </row>
    <row r="364" spans="1:20" ht="80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17">
        <f t="shared" si="30"/>
        <v>41837.210543981484</v>
      </c>
      <c r="L364" s="17">
        <f t="shared" si="31"/>
        <v>41859</v>
      </c>
      <c r="M364" s="2" t="b">
        <v>0</v>
      </c>
      <c r="N364" s="2">
        <v>86</v>
      </c>
      <c r="O364" s="2" t="b">
        <v>1</v>
      </c>
      <c r="P364" s="4">
        <f t="shared" si="32"/>
        <v>124.15933781686496</v>
      </c>
      <c r="Q364" s="5">
        <f t="shared" si="33"/>
        <v>139.53488372093022</v>
      </c>
      <c r="R364" s="2" t="s">
        <v>8269</v>
      </c>
      <c r="S364" s="7" t="str">
        <f t="shared" si="34"/>
        <v>film &amp; video</v>
      </c>
      <c r="T364" s="7" t="str">
        <f t="shared" si="35"/>
        <v>documentary</v>
      </c>
    </row>
    <row r="365" spans="1:20" ht="80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17">
        <f t="shared" si="30"/>
        <v>40255.744629629626</v>
      </c>
      <c r="L365" s="17">
        <f t="shared" si="31"/>
        <v>40300.806944444441</v>
      </c>
      <c r="M365" s="2" t="b">
        <v>0</v>
      </c>
      <c r="N365" s="2">
        <v>26</v>
      </c>
      <c r="O365" s="2" t="b">
        <v>1</v>
      </c>
      <c r="P365" s="4">
        <f t="shared" si="32"/>
        <v>101.33333333333334</v>
      </c>
      <c r="Q365" s="5">
        <f t="shared" si="33"/>
        <v>347.84615384615387</v>
      </c>
      <c r="R365" s="2" t="s">
        <v>8269</v>
      </c>
      <c r="S365" s="7" t="str">
        <f t="shared" si="34"/>
        <v>film &amp; video</v>
      </c>
      <c r="T365" s="7" t="str">
        <f t="shared" si="35"/>
        <v>documentary</v>
      </c>
    </row>
    <row r="366" spans="1:20" ht="80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17">
        <f t="shared" si="30"/>
        <v>41780.859629629631</v>
      </c>
      <c r="L366" s="17">
        <f t="shared" si="31"/>
        <v>41811.165972222225</v>
      </c>
      <c r="M366" s="2" t="b">
        <v>0</v>
      </c>
      <c r="N366" s="2">
        <v>113</v>
      </c>
      <c r="O366" s="2" t="b">
        <v>1</v>
      </c>
      <c r="P366" s="4">
        <f t="shared" si="32"/>
        <v>110.16142857142856</v>
      </c>
      <c r="Q366" s="5">
        <f t="shared" si="33"/>
        <v>68.24159292035398</v>
      </c>
      <c r="R366" s="2" t="s">
        <v>8269</v>
      </c>
      <c r="S366" s="7" t="str">
        <f t="shared" si="34"/>
        <v>film &amp; video</v>
      </c>
      <c r="T366" s="7" t="str">
        <f t="shared" si="35"/>
        <v>documentary</v>
      </c>
    </row>
    <row r="367" spans="1:20" ht="80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17">
        <f t="shared" si="30"/>
        <v>41668.606469907405</v>
      </c>
      <c r="L367" s="17">
        <f t="shared" si="31"/>
        <v>41698.606469907405</v>
      </c>
      <c r="M367" s="2" t="b">
        <v>0</v>
      </c>
      <c r="N367" s="2">
        <v>65</v>
      </c>
      <c r="O367" s="2" t="b">
        <v>1</v>
      </c>
      <c r="P367" s="4">
        <f t="shared" si="32"/>
        <v>103.97333333333334</v>
      </c>
      <c r="Q367" s="5">
        <f t="shared" si="33"/>
        <v>239.93846153846152</v>
      </c>
      <c r="R367" s="2" t="s">
        <v>8269</v>
      </c>
      <c r="S367" s="7" t="str">
        <f t="shared" si="34"/>
        <v>film &amp; video</v>
      </c>
      <c r="T367" s="7" t="str">
        <f t="shared" si="35"/>
        <v>documentary</v>
      </c>
    </row>
    <row r="368" spans="1:20" ht="60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17">
        <f t="shared" si="30"/>
        <v>41019.793032407404</v>
      </c>
      <c r="L368" s="17">
        <f t="shared" si="31"/>
        <v>41049.793032407404</v>
      </c>
      <c r="M368" s="2" t="b">
        <v>0</v>
      </c>
      <c r="N368" s="2">
        <v>134</v>
      </c>
      <c r="O368" s="2" t="b">
        <v>1</v>
      </c>
      <c r="P368" s="4">
        <f t="shared" si="32"/>
        <v>101.31578947368421</v>
      </c>
      <c r="Q368" s="5">
        <f t="shared" si="33"/>
        <v>287.31343283582089</v>
      </c>
      <c r="R368" s="2" t="s">
        <v>8269</v>
      </c>
      <c r="S368" s="7" t="str">
        <f t="shared" si="34"/>
        <v>film &amp; video</v>
      </c>
      <c r="T368" s="7" t="str">
        <f t="shared" si="35"/>
        <v>documentary</v>
      </c>
    </row>
    <row r="369" spans="1:20" ht="80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17">
        <f t="shared" si="30"/>
        <v>41355.577291666668</v>
      </c>
      <c r="L369" s="17">
        <f t="shared" si="31"/>
        <v>41395.207638888889</v>
      </c>
      <c r="M369" s="2" t="b">
        <v>0</v>
      </c>
      <c r="N369" s="2">
        <v>119</v>
      </c>
      <c r="O369" s="2" t="b">
        <v>1</v>
      </c>
      <c r="P369" s="4">
        <f t="shared" si="32"/>
        <v>103.3501</v>
      </c>
      <c r="Q369" s="5">
        <f t="shared" si="33"/>
        <v>86.84882352941176</v>
      </c>
      <c r="R369" s="2" t="s">
        <v>8269</v>
      </c>
      <c r="S369" s="7" t="str">
        <f t="shared" si="34"/>
        <v>film &amp; video</v>
      </c>
      <c r="T369" s="7" t="str">
        <f t="shared" si="35"/>
        <v>documentary</v>
      </c>
    </row>
    <row r="370" spans="1:20" ht="80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17">
        <f t="shared" si="30"/>
        <v>42043.605578703704</v>
      </c>
      <c r="L370" s="17">
        <f t="shared" si="31"/>
        <v>42078.563912037032</v>
      </c>
      <c r="M370" s="2" t="b">
        <v>0</v>
      </c>
      <c r="N370" s="2">
        <v>159</v>
      </c>
      <c r="O370" s="2" t="b">
        <v>1</v>
      </c>
      <c r="P370" s="4">
        <f t="shared" si="32"/>
        <v>104.11200000000001</v>
      </c>
      <c r="Q370" s="5">
        <f t="shared" si="33"/>
        <v>81.84905660377359</v>
      </c>
      <c r="R370" s="2" t="s">
        <v>8269</v>
      </c>
      <c r="S370" s="7" t="str">
        <f t="shared" si="34"/>
        <v>film &amp; video</v>
      </c>
      <c r="T370" s="7" t="str">
        <f t="shared" si="35"/>
        <v>documentary</v>
      </c>
    </row>
    <row r="371" spans="1:20" ht="80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17">
        <f t="shared" si="30"/>
        <v>40893.551724537036</v>
      </c>
      <c r="L371" s="17">
        <f t="shared" si="31"/>
        <v>40923.551724537036</v>
      </c>
      <c r="M371" s="2" t="b">
        <v>0</v>
      </c>
      <c r="N371" s="2">
        <v>167</v>
      </c>
      <c r="O371" s="2" t="b">
        <v>1</v>
      </c>
      <c r="P371" s="4">
        <f t="shared" si="32"/>
        <v>110.15569230769231</v>
      </c>
      <c r="Q371" s="5">
        <f t="shared" si="33"/>
        <v>42.874970059880241</v>
      </c>
      <c r="R371" s="2" t="s">
        <v>8269</v>
      </c>
      <c r="S371" s="7" t="str">
        <f t="shared" si="34"/>
        <v>film &amp; video</v>
      </c>
      <c r="T371" s="7" t="str">
        <f t="shared" si="35"/>
        <v>documentary</v>
      </c>
    </row>
    <row r="372" spans="1:20" ht="80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17">
        <f t="shared" si="30"/>
        <v>42711.795138888891</v>
      </c>
      <c r="L372" s="17">
        <f t="shared" si="31"/>
        <v>42741.795138888891</v>
      </c>
      <c r="M372" s="2" t="b">
        <v>0</v>
      </c>
      <c r="N372" s="2">
        <v>43</v>
      </c>
      <c r="O372" s="2" t="b">
        <v>1</v>
      </c>
      <c r="P372" s="4">
        <f t="shared" si="32"/>
        <v>122.02</v>
      </c>
      <c r="Q372" s="5">
        <f t="shared" si="33"/>
        <v>709.41860465116281</v>
      </c>
      <c r="R372" s="2" t="s">
        <v>8269</v>
      </c>
      <c r="S372" s="7" t="str">
        <f t="shared" si="34"/>
        <v>film &amp; video</v>
      </c>
      <c r="T372" s="7" t="str">
        <f t="shared" si="35"/>
        <v>documentary</v>
      </c>
    </row>
    <row r="373" spans="1:20" ht="80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17">
        <f t="shared" si="30"/>
        <v>41261.767812500002</v>
      </c>
      <c r="L373" s="17">
        <f t="shared" si="31"/>
        <v>41306.767812500002</v>
      </c>
      <c r="M373" s="2" t="b">
        <v>0</v>
      </c>
      <c r="N373" s="2">
        <v>1062</v>
      </c>
      <c r="O373" s="2" t="b">
        <v>1</v>
      </c>
      <c r="P373" s="4">
        <f t="shared" si="32"/>
        <v>114.16866666666667</v>
      </c>
      <c r="Q373" s="5">
        <f t="shared" si="33"/>
        <v>161.25517890772127</v>
      </c>
      <c r="R373" s="2" t="s">
        <v>8269</v>
      </c>
      <c r="S373" s="7" t="str">
        <f t="shared" si="34"/>
        <v>film &amp; video</v>
      </c>
      <c r="T373" s="7" t="str">
        <f t="shared" si="35"/>
        <v>documentary</v>
      </c>
    </row>
    <row r="374" spans="1:20" ht="60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17">
        <f t="shared" si="30"/>
        <v>42425.576898148152</v>
      </c>
      <c r="L374" s="17">
        <f t="shared" si="31"/>
        <v>42465.666666666672</v>
      </c>
      <c r="M374" s="2" t="b">
        <v>0</v>
      </c>
      <c r="N374" s="2">
        <v>9</v>
      </c>
      <c r="O374" s="2" t="b">
        <v>1</v>
      </c>
      <c r="P374" s="4">
        <f t="shared" si="32"/>
        <v>125.33333333333334</v>
      </c>
      <c r="Q374" s="5">
        <f t="shared" si="33"/>
        <v>41.777777777777779</v>
      </c>
      <c r="R374" s="2" t="s">
        <v>8269</v>
      </c>
      <c r="S374" s="7" t="str">
        <f t="shared" si="34"/>
        <v>film &amp; video</v>
      </c>
      <c r="T374" s="7" t="str">
        <f t="shared" si="35"/>
        <v>documentary</v>
      </c>
    </row>
    <row r="375" spans="1:20" ht="80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17">
        <f t="shared" si="30"/>
        <v>41078.91201388889</v>
      </c>
      <c r="L375" s="17">
        <f t="shared" si="31"/>
        <v>41108.91201388889</v>
      </c>
      <c r="M375" s="2" t="b">
        <v>0</v>
      </c>
      <c r="N375" s="2">
        <v>89</v>
      </c>
      <c r="O375" s="2" t="b">
        <v>1</v>
      </c>
      <c r="P375" s="4">
        <f t="shared" si="32"/>
        <v>106.66666666666667</v>
      </c>
      <c r="Q375" s="5">
        <f t="shared" si="33"/>
        <v>89.887640449438209</v>
      </c>
      <c r="R375" s="2" t="s">
        <v>8269</v>
      </c>
      <c r="S375" s="7" t="str">
        <f t="shared" si="34"/>
        <v>film &amp; video</v>
      </c>
      <c r="T375" s="7" t="str">
        <f t="shared" si="35"/>
        <v>documentary</v>
      </c>
    </row>
    <row r="376" spans="1:20" ht="80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17">
        <f t="shared" si="30"/>
        <v>40757.889247685183</v>
      </c>
      <c r="L376" s="17">
        <f t="shared" si="31"/>
        <v>40802.889247685183</v>
      </c>
      <c r="M376" s="2" t="b">
        <v>0</v>
      </c>
      <c r="N376" s="2">
        <v>174</v>
      </c>
      <c r="O376" s="2" t="b">
        <v>1</v>
      </c>
      <c r="P376" s="4">
        <f t="shared" si="32"/>
        <v>130.65</v>
      </c>
      <c r="Q376" s="5">
        <f t="shared" si="33"/>
        <v>45.051724137931032</v>
      </c>
      <c r="R376" s="2" t="s">
        <v>8269</v>
      </c>
      <c r="S376" s="7" t="str">
        <f t="shared" si="34"/>
        <v>film &amp; video</v>
      </c>
      <c r="T376" s="7" t="str">
        <f t="shared" si="35"/>
        <v>documentary</v>
      </c>
    </row>
    <row r="377" spans="1:20" ht="80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17">
        <f t="shared" si="30"/>
        <v>41657.985081018516</v>
      </c>
      <c r="L377" s="17">
        <f t="shared" si="31"/>
        <v>41699.720833333333</v>
      </c>
      <c r="M377" s="2" t="b">
        <v>0</v>
      </c>
      <c r="N377" s="2">
        <v>14</v>
      </c>
      <c r="O377" s="2" t="b">
        <v>1</v>
      </c>
      <c r="P377" s="4">
        <f t="shared" si="32"/>
        <v>120</v>
      </c>
      <c r="Q377" s="5">
        <f t="shared" si="33"/>
        <v>42.857142857142854</v>
      </c>
      <c r="R377" s="2" t="s">
        <v>8269</v>
      </c>
      <c r="S377" s="7" t="str">
        <f t="shared" si="34"/>
        <v>film &amp; video</v>
      </c>
      <c r="T377" s="7" t="str">
        <f t="shared" si="35"/>
        <v>documentary</v>
      </c>
    </row>
    <row r="378" spans="1:20" ht="80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17">
        <f t="shared" si="30"/>
        <v>42576.452731481477</v>
      </c>
      <c r="L378" s="17">
        <f t="shared" si="31"/>
        <v>42607.452731481477</v>
      </c>
      <c r="M378" s="2" t="b">
        <v>0</v>
      </c>
      <c r="N378" s="2">
        <v>48</v>
      </c>
      <c r="O378" s="2" t="b">
        <v>1</v>
      </c>
      <c r="P378" s="4">
        <f t="shared" si="32"/>
        <v>105.9591836734694</v>
      </c>
      <c r="Q378" s="5">
        <f t="shared" si="33"/>
        <v>54.083333333333336</v>
      </c>
      <c r="R378" s="2" t="s">
        <v>8269</v>
      </c>
      <c r="S378" s="7" t="str">
        <f t="shared" si="34"/>
        <v>film &amp; video</v>
      </c>
      <c r="T378" s="7" t="str">
        <f t="shared" si="35"/>
        <v>documentary</v>
      </c>
    </row>
    <row r="379" spans="1:20" ht="60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17">
        <f t="shared" si="30"/>
        <v>42292.250787037032</v>
      </c>
      <c r="L379" s="17">
        <f t="shared" si="31"/>
        <v>42322.292361111111</v>
      </c>
      <c r="M379" s="2" t="b">
        <v>0</v>
      </c>
      <c r="N379" s="2">
        <v>133</v>
      </c>
      <c r="O379" s="2" t="b">
        <v>1</v>
      </c>
      <c r="P379" s="4">
        <f t="shared" si="32"/>
        <v>114.39999999999999</v>
      </c>
      <c r="Q379" s="5">
        <f t="shared" si="33"/>
        <v>103.21804511278195</v>
      </c>
      <c r="R379" s="2" t="s">
        <v>8269</v>
      </c>
      <c r="S379" s="7" t="str">
        <f t="shared" si="34"/>
        <v>film &amp; video</v>
      </c>
      <c r="T379" s="7" t="str">
        <f t="shared" si="35"/>
        <v>documentary</v>
      </c>
    </row>
    <row r="380" spans="1:20" ht="80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17">
        <f t="shared" si="30"/>
        <v>42370.571851851855</v>
      </c>
      <c r="L380" s="17">
        <f t="shared" si="31"/>
        <v>42394.994444444441</v>
      </c>
      <c r="M380" s="2" t="b">
        <v>0</v>
      </c>
      <c r="N380" s="2">
        <v>83</v>
      </c>
      <c r="O380" s="2" t="b">
        <v>1</v>
      </c>
      <c r="P380" s="4">
        <f t="shared" si="32"/>
        <v>111.76666666666665</v>
      </c>
      <c r="Q380" s="5">
        <f t="shared" si="33"/>
        <v>40.397590361445786</v>
      </c>
      <c r="R380" s="2" t="s">
        <v>8269</v>
      </c>
      <c r="S380" s="7" t="str">
        <f t="shared" si="34"/>
        <v>film &amp; video</v>
      </c>
      <c r="T380" s="7" t="str">
        <f t="shared" si="35"/>
        <v>documentary</v>
      </c>
    </row>
    <row r="381" spans="1:20" ht="80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17">
        <f t="shared" si="30"/>
        <v>40987.688333333332</v>
      </c>
      <c r="L381" s="17">
        <f t="shared" si="31"/>
        <v>41032.688333333332</v>
      </c>
      <c r="M381" s="2" t="b">
        <v>0</v>
      </c>
      <c r="N381" s="2">
        <v>149</v>
      </c>
      <c r="O381" s="2" t="b">
        <v>1</v>
      </c>
      <c r="P381" s="4">
        <f t="shared" si="32"/>
        <v>116.08000000000001</v>
      </c>
      <c r="Q381" s="5">
        <f t="shared" si="33"/>
        <v>116.85906040268456</v>
      </c>
      <c r="R381" s="2" t="s">
        <v>8269</v>
      </c>
      <c r="S381" s="7" t="str">
        <f t="shared" si="34"/>
        <v>film &amp; video</v>
      </c>
      <c r="T381" s="7" t="str">
        <f t="shared" si="35"/>
        <v>documentary</v>
      </c>
    </row>
    <row r="382" spans="1:20" ht="80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17">
        <f t="shared" si="30"/>
        <v>42367.719814814816</v>
      </c>
      <c r="L382" s="17">
        <f t="shared" si="31"/>
        <v>42392.719814814816</v>
      </c>
      <c r="M382" s="2" t="b">
        <v>0</v>
      </c>
      <c r="N382" s="2">
        <v>49</v>
      </c>
      <c r="O382" s="2" t="b">
        <v>1</v>
      </c>
      <c r="P382" s="4">
        <f t="shared" si="32"/>
        <v>141.5</v>
      </c>
      <c r="Q382" s="5">
        <f t="shared" si="33"/>
        <v>115.51020408163265</v>
      </c>
      <c r="R382" s="2" t="s">
        <v>8269</v>
      </c>
      <c r="S382" s="7" t="str">
        <f t="shared" si="34"/>
        <v>film &amp; video</v>
      </c>
      <c r="T382" s="7" t="str">
        <f t="shared" si="35"/>
        <v>documentary</v>
      </c>
    </row>
    <row r="383" spans="1:20" ht="60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17">
        <f t="shared" si="30"/>
        <v>41085.698113425926</v>
      </c>
      <c r="L383" s="17">
        <f t="shared" si="31"/>
        <v>41120.208333333336</v>
      </c>
      <c r="M383" s="2" t="b">
        <v>0</v>
      </c>
      <c r="N383" s="2">
        <v>251</v>
      </c>
      <c r="O383" s="2" t="b">
        <v>1</v>
      </c>
      <c r="P383" s="4">
        <f t="shared" si="32"/>
        <v>104.72999999999999</v>
      </c>
      <c r="Q383" s="5">
        <f t="shared" si="33"/>
        <v>104.31274900398407</v>
      </c>
      <c r="R383" s="2" t="s">
        <v>8269</v>
      </c>
      <c r="S383" s="7" t="str">
        <f t="shared" si="34"/>
        <v>film &amp; video</v>
      </c>
      <c r="T383" s="7" t="str">
        <f t="shared" si="35"/>
        <v>documentary</v>
      </c>
    </row>
    <row r="384" spans="1:20" ht="80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17">
        <f t="shared" si="30"/>
        <v>41144.709490740745</v>
      </c>
      <c r="L384" s="17">
        <f t="shared" si="31"/>
        <v>41158.709490740745</v>
      </c>
      <c r="M384" s="2" t="b">
        <v>0</v>
      </c>
      <c r="N384" s="2">
        <v>22</v>
      </c>
      <c r="O384" s="2" t="b">
        <v>1</v>
      </c>
      <c r="P384" s="4">
        <f t="shared" si="32"/>
        <v>255.83333333333331</v>
      </c>
      <c r="Q384" s="5">
        <f t="shared" si="33"/>
        <v>69.772727272727266</v>
      </c>
      <c r="R384" s="2" t="s">
        <v>8269</v>
      </c>
      <c r="S384" s="7" t="str">
        <f t="shared" si="34"/>
        <v>film &amp; video</v>
      </c>
      <c r="T384" s="7" t="str">
        <f t="shared" si="35"/>
        <v>documentary</v>
      </c>
    </row>
    <row r="385" spans="1:20" ht="80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17">
        <f t="shared" si="30"/>
        <v>41755.117581018516</v>
      </c>
      <c r="L385" s="17">
        <f t="shared" si="31"/>
        <v>41778.117581018516</v>
      </c>
      <c r="M385" s="2" t="b">
        <v>0</v>
      </c>
      <c r="N385" s="2">
        <v>48</v>
      </c>
      <c r="O385" s="2" t="b">
        <v>1</v>
      </c>
      <c r="P385" s="4">
        <f t="shared" si="32"/>
        <v>206.70670670670671</v>
      </c>
      <c r="Q385" s="5">
        <f t="shared" si="33"/>
        <v>43.020833333333336</v>
      </c>
      <c r="R385" s="2" t="s">
        <v>8269</v>
      </c>
      <c r="S385" s="7" t="str">
        <f t="shared" si="34"/>
        <v>film &amp; video</v>
      </c>
      <c r="T385" s="7" t="str">
        <f t="shared" si="35"/>
        <v>documentary</v>
      </c>
    </row>
    <row r="386" spans="1:20" ht="80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17">
        <f t="shared" si="30"/>
        <v>41980.781793981485</v>
      </c>
      <c r="L386" s="17">
        <f t="shared" si="31"/>
        <v>42010.781793981485</v>
      </c>
      <c r="M386" s="2" t="b">
        <v>0</v>
      </c>
      <c r="N386" s="2">
        <v>383</v>
      </c>
      <c r="O386" s="2" t="b">
        <v>1</v>
      </c>
      <c r="P386" s="4">
        <f t="shared" si="32"/>
        <v>112.105</v>
      </c>
      <c r="Q386" s="5">
        <f t="shared" si="33"/>
        <v>58.540469973890339</v>
      </c>
      <c r="R386" s="2" t="s">
        <v>8269</v>
      </c>
      <c r="S386" s="7" t="str">
        <f t="shared" si="34"/>
        <v>film &amp; video</v>
      </c>
      <c r="T386" s="7" t="str">
        <f t="shared" si="35"/>
        <v>documentary</v>
      </c>
    </row>
    <row r="387" spans="1:20" ht="80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17">
        <f t="shared" ref="K387:K450" si="36">(((J387/60)/60)/24)+DATE(1970,1,1)</f>
        <v>41934.584502314814</v>
      </c>
      <c r="L387" s="17">
        <f t="shared" ref="L387:L450" si="37">(((I387/60)/60)/24)+DATE(1970,1,1)</f>
        <v>41964.626168981486</v>
      </c>
      <c r="M387" s="2" t="b">
        <v>0</v>
      </c>
      <c r="N387" s="2">
        <v>237</v>
      </c>
      <c r="O387" s="2" t="b">
        <v>1</v>
      </c>
      <c r="P387" s="4">
        <f t="shared" ref="P387:P450" si="38">E387/D387*100</f>
        <v>105.982</v>
      </c>
      <c r="Q387" s="5">
        <f t="shared" ref="Q387:Q450" si="39">E387/N387</f>
        <v>111.79535864978902</v>
      </c>
      <c r="R387" s="2" t="s">
        <v>8269</v>
      </c>
      <c r="S387" s="7" t="str">
        <f t="shared" ref="S387:S450" si="40">LEFT(R387, SEARCH("/",R387, 1)-1)</f>
        <v>film &amp; video</v>
      </c>
      <c r="T387" s="7" t="str">
        <f t="shared" ref="T387:T450" si="41">RIGHT(R387,LEN(R387)-SEARCH("/",R387,1))</f>
        <v>documentary</v>
      </c>
    </row>
    <row r="388" spans="1:20" ht="80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17">
        <f t="shared" si="36"/>
        <v>42211.951284722221</v>
      </c>
      <c r="L388" s="17">
        <f t="shared" si="37"/>
        <v>42226.951284722221</v>
      </c>
      <c r="M388" s="2" t="b">
        <v>0</v>
      </c>
      <c r="N388" s="2">
        <v>13</v>
      </c>
      <c r="O388" s="2" t="b">
        <v>1</v>
      </c>
      <c r="P388" s="4">
        <f t="shared" si="38"/>
        <v>100.16666666666667</v>
      </c>
      <c r="Q388" s="5">
        <f t="shared" si="39"/>
        <v>46.230769230769234</v>
      </c>
      <c r="R388" s="2" t="s">
        <v>8269</v>
      </c>
      <c r="S388" s="7" t="str">
        <f t="shared" si="40"/>
        <v>film &amp; video</v>
      </c>
      <c r="T388" s="7" t="str">
        <f t="shared" si="41"/>
        <v>documentary</v>
      </c>
    </row>
    <row r="389" spans="1:20" ht="80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17">
        <f t="shared" si="36"/>
        <v>42200.67659722222</v>
      </c>
      <c r="L389" s="17">
        <f t="shared" si="37"/>
        <v>42231.25</v>
      </c>
      <c r="M389" s="2" t="b">
        <v>0</v>
      </c>
      <c r="N389" s="2">
        <v>562</v>
      </c>
      <c r="O389" s="2" t="b">
        <v>1</v>
      </c>
      <c r="P389" s="4">
        <f t="shared" si="38"/>
        <v>213.98947368421051</v>
      </c>
      <c r="Q389" s="5">
        <f t="shared" si="39"/>
        <v>144.69039145907473</v>
      </c>
      <c r="R389" s="2" t="s">
        <v>8269</v>
      </c>
      <c r="S389" s="7" t="str">
        <f t="shared" si="40"/>
        <v>film &amp; video</v>
      </c>
      <c r="T389" s="7" t="str">
        <f t="shared" si="41"/>
        <v>documentary</v>
      </c>
    </row>
    <row r="390" spans="1:20" ht="80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17">
        <f t="shared" si="36"/>
        <v>42549.076157407413</v>
      </c>
      <c r="L390" s="17">
        <f t="shared" si="37"/>
        <v>42579.076157407413</v>
      </c>
      <c r="M390" s="2" t="b">
        <v>0</v>
      </c>
      <c r="N390" s="2">
        <v>71</v>
      </c>
      <c r="O390" s="2" t="b">
        <v>1</v>
      </c>
      <c r="P390" s="4">
        <f t="shared" si="38"/>
        <v>126.16000000000001</v>
      </c>
      <c r="Q390" s="5">
        <f t="shared" si="39"/>
        <v>88.845070422535215</v>
      </c>
      <c r="R390" s="2" t="s">
        <v>8269</v>
      </c>
      <c r="S390" s="7" t="str">
        <f t="shared" si="40"/>
        <v>film &amp; video</v>
      </c>
      <c r="T390" s="7" t="str">
        <f t="shared" si="41"/>
        <v>documentary</v>
      </c>
    </row>
    <row r="391" spans="1:20" ht="80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17">
        <f t="shared" si="36"/>
        <v>41674.063078703701</v>
      </c>
      <c r="L391" s="17">
        <f t="shared" si="37"/>
        <v>41705.957638888889</v>
      </c>
      <c r="M391" s="2" t="b">
        <v>0</v>
      </c>
      <c r="N391" s="2">
        <v>1510</v>
      </c>
      <c r="O391" s="2" t="b">
        <v>1</v>
      </c>
      <c r="P391" s="4">
        <f t="shared" si="38"/>
        <v>181.53547058823528</v>
      </c>
      <c r="Q391" s="5">
        <f t="shared" si="39"/>
        <v>81.75107284768211</v>
      </c>
      <c r="R391" s="2" t="s">
        <v>8269</v>
      </c>
      <c r="S391" s="7" t="str">
        <f t="shared" si="40"/>
        <v>film &amp; video</v>
      </c>
      <c r="T391" s="7" t="str">
        <f t="shared" si="41"/>
        <v>documentary</v>
      </c>
    </row>
    <row r="392" spans="1:20" ht="80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17">
        <f t="shared" si="36"/>
        <v>42112.036712962959</v>
      </c>
      <c r="L392" s="17">
        <f t="shared" si="37"/>
        <v>42132.036712962959</v>
      </c>
      <c r="M392" s="2" t="b">
        <v>0</v>
      </c>
      <c r="N392" s="2">
        <v>14</v>
      </c>
      <c r="O392" s="2" t="b">
        <v>1</v>
      </c>
      <c r="P392" s="4">
        <f t="shared" si="38"/>
        <v>100</v>
      </c>
      <c r="Q392" s="5">
        <f t="shared" si="39"/>
        <v>71.428571428571431</v>
      </c>
      <c r="R392" s="2" t="s">
        <v>8269</v>
      </c>
      <c r="S392" s="7" t="str">
        <f t="shared" si="40"/>
        <v>film &amp; video</v>
      </c>
      <c r="T392" s="7" t="str">
        <f t="shared" si="41"/>
        <v>documentary</v>
      </c>
    </row>
    <row r="393" spans="1:20" ht="60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17">
        <f t="shared" si="36"/>
        <v>40865.042256944449</v>
      </c>
      <c r="L393" s="17">
        <f t="shared" si="37"/>
        <v>40895.040972222225</v>
      </c>
      <c r="M393" s="2" t="b">
        <v>0</v>
      </c>
      <c r="N393" s="2">
        <v>193</v>
      </c>
      <c r="O393" s="2" t="b">
        <v>1</v>
      </c>
      <c r="P393" s="4">
        <f t="shared" si="38"/>
        <v>100.61</v>
      </c>
      <c r="Q393" s="5">
        <f t="shared" si="39"/>
        <v>104.25906735751295</v>
      </c>
      <c r="R393" s="2" t="s">
        <v>8269</v>
      </c>
      <c r="S393" s="7" t="str">
        <f t="shared" si="40"/>
        <v>film &amp; video</v>
      </c>
      <c r="T393" s="7" t="str">
        <f t="shared" si="41"/>
        <v>documentary</v>
      </c>
    </row>
    <row r="394" spans="1:20" ht="80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17">
        <f t="shared" si="36"/>
        <v>40763.717256944445</v>
      </c>
      <c r="L394" s="17">
        <f t="shared" si="37"/>
        <v>40794.125</v>
      </c>
      <c r="M394" s="2" t="b">
        <v>0</v>
      </c>
      <c r="N394" s="2">
        <v>206</v>
      </c>
      <c r="O394" s="2" t="b">
        <v>1</v>
      </c>
      <c r="P394" s="4">
        <f t="shared" si="38"/>
        <v>100.9027027027027</v>
      </c>
      <c r="Q394" s="5">
        <f t="shared" si="39"/>
        <v>90.616504854368927</v>
      </c>
      <c r="R394" s="2" t="s">
        <v>8269</v>
      </c>
      <c r="S394" s="7" t="str">
        <f t="shared" si="40"/>
        <v>film &amp; video</v>
      </c>
      <c r="T394" s="7" t="str">
        <f t="shared" si="41"/>
        <v>documentary</v>
      </c>
    </row>
    <row r="395" spans="1:20" ht="60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17">
        <f t="shared" si="36"/>
        <v>41526.708935185183</v>
      </c>
      <c r="L395" s="17">
        <f t="shared" si="37"/>
        <v>41557.708935185183</v>
      </c>
      <c r="M395" s="2" t="b">
        <v>0</v>
      </c>
      <c r="N395" s="2">
        <v>351</v>
      </c>
      <c r="O395" s="2" t="b">
        <v>1</v>
      </c>
      <c r="P395" s="4">
        <f t="shared" si="38"/>
        <v>110.446</v>
      </c>
      <c r="Q395" s="5">
        <f t="shared" si="39"/>
        <v>157.33048433048432</v>
      </c>
      <c r="R395" s="2" t="s">
        <v>8269</v>
      </c>
      <c r="S395" s="7" t="str">
        <f t="shared" si="40"/>
        <v>film &amp; video</v>
      </c>
      <c r="T395" s="7" t="str">
        <f t="shared" si="41"/>
        <v>documentary</v>
      </c>
    </row>
    <row r="396" spans="1:20" ht="80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17">
        <f t="shared" si="36"/>
        <v>42417.818078703705</v>
      </c>
      <c r="L396" s="17">
        <f t="shared" si="37"/>
        <v>42477.776412037041</v>
      </c>
      <c r="M396" s="2" t="b">
        <v>0</v>
      </c>
      <c r="N396" s="2">
        <v>50</v>
      </c>
      <c r="O396" s="2" t="b">
        <v>1</v>
      </c>
      <c r="P396" s="4">
        <f t="shared" si="38"/>
        <v>111.8936170212766</v>
      </c>
      <c r="Q396" s="5">
        <f t="shared" si="39"/>
        <v>105.18</v>
      </c>
      <c r="R396" s="2" t="s">
        <v>8269</v>
      </c>
      <c r="S396" s="7" t="str">
        <f t="shared" si="40"/>
        <v>film &amp; video</v>
      </c>
      <c r="T396" s="7" t="str">
        <f t="shared" si="41"/>
        <v>documentary</v>
      </c>
    </row>
    <row r="397" spans="1:20" ht="80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17">
        <f t="shared" si="36"/>
        <v>40990.909259259257</v>
      </c>
      <c r="L397" s="17">
        <f t="shared" si="37"/>
        <v>41026.897222222222</v>
      </c>
      <c r="M397" s="2" t="b">
        <v>0</v>
      </c>
      <c r="N397" s="2">
        <v>184</v>
      </c>
      <c r="O397" s="2" t="b">
        <v>1</v>
      </c>
      <c r="P397" s="4">
        <f t="shared" si="38"/>
        <v>108.04450000000001</v>
      </c>
      <c r="Q397" s="5">
        <f t="shared" si="39"/>
        <v>58.719836956521746</v>
      </c>
      <c r="R397" s="2" t="s">
        <v>8269</v>
      </c>
      <c r="S397" s="7" t="str">
        <f t="shared" si="40"/>
        <v>film &amp; video</v>
      </c>
      <c r="T397" s="7" t="str">
        <f t="shared" si="41"/>
        <v>documentary</v>
      </c>
    </row>
    <row r="398" spans="1:20" ht="80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17">
        <f t="shared" si="36"/>
        <v>41082.564884259256</v>
      </c>
      <c r="L398" s="17">
        <f t="shared" si="37"/>
        <v>41097.564884259256</v>
      </c>
      <c r="M398" s="2" t="b">
        <v>0</v>
      </c>
      <c r="N398" s="2">
        <v>196</v>
      </c>
      <c r="O398" s="2" t="b">
        <v>1</v>
      </c>
      <c r="P398" s="4">
        <f t="shared" si="38"/>
        <v>106.66666666666667</v>
      </c>
      <c r="Q398" s="5">
        <f t="shared" si="39"/>
        <v>81.632653061224488</v>
      </c>
      <c r="R398" s="2" t="s">
        <v>8269</v>
      </c>
      <c r="S398" s="7" t="str">
        <f t="shared" si="40"/>
        <v>film &amp; video</v>
      </c>
      <c r="T398" s="7" t="str">
        <f t="shared" si="41"/>
        <v>documentary</v>
      </c>
    </row>
    <row r="399" spans="1:20" ht="80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17">
        <f t="shared" si="36"/>
        <v>40379.776435185187</v>
      </c>
      <c r="L399" s="17">
        <f t="shared" si="37"/>
        <v>40422.155555555553</v>
      </c>
      <c r="M399" s="2" t="b">
        <v>0</v>
      </c>
      <c r="N399" s="2">
        <v>229</v>
      </c>
      <c r="O399" s="2" t="b">
        <v>1</v>
      </c>
      <c r="P399" s="4">
        <f t="shared" si="38"/>
        <v>103.90027322404372</v>
      </c>
      <c r="Q399" s="5">
        <f t="shared" si="39"/>
        <v>56.460043668122275</v>
      </c>
      <c r="R399" s="2" t="s">
        <v>8269</v>
      </c>
      <c r="S399" s="7" t="str">
        <f t="shared" si="40"/>
        <v>film &amp; video</v>
      </c>
      <c r="T399" s="7" t="str">
        <f t="shared" si="41"/>
        <v>documentary</v>
      </c>
    </row>
    <row r="400" spans="1:20" ht="80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17">
        <f t="shared" si="36"/>
        <v>42078.793124999997</v>
      </c>
      <c r="L400" s="17">
        <f t="shared" si="37"/>
        <v>42123.793124999997</v>
      </c>
      <c r="M400" s="2" t="b">
        <v>0</v>
      </c>
      <c r="N400" s="2">
        <v>67</v>
      </c>
      <c r="O400" s="2" t="b">
        <v>1</v>
      </c>
      <c r="P400" s="4">
        <f t="shared" si="38"/>
        <v>125.16000000000001</v>
      </c>
      <c r="Q400" s="5">
        <f t="shared" si="39"/>
        <v>140.1044776119403</v>
      </c>
      <c r="R400" s="2" t="s">
        <v>8269</v>
      </c>
      <c r="S400" s="7" t="str">
        <f t="shared" si="40"/>
        <v>film &amp; video</v>
      </c>
      <c r="T400" s="7" t="str">
        <f t="shared" si="41"/>
        <v>documentary</v>
      </c>
    </row>
    <row r="401" spans="1:20" ht="80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17">
        <f t="shared" si="36"/>
        <v>42687.875775462962</v>
      </c>
      <c r="L401" s="17">
        <f t="shared" si="37"/>
        <v>42718.5</v>
      </c>
      <c r="M401" s="2" t="b">
        <v>0</v>
      </c>
      <c r="N401" s="2">
        <v>95</v>
      </c>
      <c r="O401" s="2" t="b">
        <v>1</v>
      </c>
      <c r="P401" s="4">
        <f t="shared" si="38"/>
        <v>106.80499999999999</v>
      </c>
      <c r="Q401" s="5">
        <f t="shared" si="39"/>
        <v>224.85263157894738</v>
      </c>
      <c r="R401" s="2" t="s">
        <v>8269</v>
      </c>
      <c r="S401" s="7" t="str">
        <f t="shared" si="40"/>
        <v>film &amp; video</v>
      </c>
      <c r="T401" s="7" t="str">
        <f t="shared" si="41"/>
        <v>documentary</v>
      </c>
    </row>
    <row r="402" spans="1:20" ht="60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17">
        <f t="shared" si="36"/>
        <v>41745.635960648149</v>
      </c>
      <c r="L402" s="17">
        <f t="shared" si="37"/>
        <v>41776.145833333336</v>
      </c>
      <c r="M402" s="2" t="b">
        <v>0</v>
      </c>
      <c r="N402" s="2">
        <v>62</v>
      </c>
      <c r="O402" s="2" t="b">
        <v>1</v>
      </c>
      <c r="P402" s="4">
        <f t="shared" si="38"/>
        <v>112.30249999999999</v>
      </c>
      <c r="Q402" s="5">
        <f t="shared" si="39"/>
        <v>181.13306451612902</v>
      </c>
      <c r="R402" s="2" t="s">
        <v>8269</v>
      </c>
      <c r="S402" s="7" t="str">
        <f t="shared" si="40"/>
        <v>film &amp; video</v>
      </c>
      <c r="T402" s="7" t="str">
        <f t="shared" si="41"/>
        <v>documentary</v>
      </c>
    </row>
    <row r="403" spans="1:20" ht="80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17">
        <f t="shared" si="36"/>
        <v>40732.842245370368</v>
      </c>
      <c r="L403" s="17">
        <f t="shared" si="37"/>
        <v>40762.842245370368</v>
      </c>
      <c r="M403" s="2" t="b">
        <v>0</v>
      </c>
      <c r="N403" s="2">
        <v>73</v>
      </c>
      <c r="O403" s="2" t="b">
        <v>1</v>
      </c>
      <c r="P403" s="4">
        <f t="shared" si="38"/>
        <v>103.812</v>
      </c>
      <c r="Q403" s="5">
        <f t="shared" si="39"/>
        <v>711.04109589041093</v>
      </c>
      <c r="R403" s="2" t="s">
        <v>8269</v>
      </c>
      <c r="S403" s="7" t="str">
        <f t="shared" si="40"/>
        <v>film &amp; video</v>
      </c>
      <c r="T403" s="7" t="str">
        <f t="shared" si="41"/>
        <v>documentary</v>
      </c>
    </row>
    <row r="404" spans="1:20" ht="80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17">
        <f t="shared" si="36"/>
        <v>42292.539548611108</v>
      </c>
      <c r="L404" s="17">
        <f t="shared" si="37"/>
        <v>42313.58121527778</v>
      </c>
      <c r="M404" s="2" t="b">
        <v>0</v>
      </c>
      <c r="N404" s="2">
        <v>43</v>
      </c>
      <c r="O404" s="2" t="b">
        <v>1</v>
      </c>
      <c r="P404" s="4">
        <f t="shared" si="38"/>
        <v>141.65</v>
      </c>
      <c r="Q404" s="5">
        <f t="shared" si="39"/>
        <v>65.883720930232556</v>
      </c>
      <c r="R404" s="2" t="s">
        <v>8269</v>
      </c>
      <c r="S404" s="7" t="str">
        <f t="shared" si="40"/>
        <v>film &amp; video</v>
      </c>
      <c r="T404" s="7" t="str">
        <f t="shared" si="41"/>
        <v>documentary</v>
      </c>
    </row>
    <row r="405" spans="1:20" ht="80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17">
        <f t="shared" si="36"/>
        <v>40718.310659722221</v>
      </c>
      <c r="L405" s="17">
        <f t="shared" si="37"/>
        <v>40765.297222222223</v>
      </c>
      <c r="M405" s="2" t="b">
        <v>0</v>
      </c>
      <c r="N405" s="2">
        <v>70</v>
      </c>
      <c r="O405" s="2" t="b">
        <v>1</v>
      </c>
      <c r="P405" s="4">
        <f t="shared" si="38"/>
        <v>105.25999999999999</v>
      </c>
      <c r="Q405" s="5">
        <f t="shared" si="39"/>
        <v>75.185714285714283</v>
      </c>
      <c r="R405" s="2" t="s">
        <v>8269</v>
      </c>
      <c r="S405" s="7" t="str">
        <f t="shared" si="40"/>
        <v>film &amp; video</v>
      </c>
      <c r="T405" s="7" t="str">
        <f t="shared" si="41"/>
        <v>documentary</v>
      </c>
    </row>
    <row r="406" spans="1:20" ht="60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17">
        <f t="shared" si="36"/>
        <v>41646.628032407411</v>
      </c>
      <c r="L406" s="17">
        <f t="shared" si="37"/>
        <v>41675.961111111108</v>
      </c>
      <c r="M406" s="2" t="b">
        <v>0</v>
      </c>
      <c r="N406" s="2">
        <v>271</v>
      </c>
      <c r="O406" s="2" t="b">
        <v>1</v>
      </c>
      <c r="P406" s="4">
        <f t="shared" si="38"/>
        <v>103.09142857142857</v>
      </c>
      <c r="Q406" s="5">
        <f t="shared" si="39"/>
        <v>133.14391143911439</v>
      </c>
      <c r="R406" s="2" t="s">
        <v>8269</v>
      </c>
      <c r="S406" s="7" t="str">
        <f t="shared" si="40"/>
        <v>film &amp; video</v>
      </c>
      <c r="T406" s="7" t="str">
        <f t="shared" si="41"/>
        <v>documentary</v>
      </c>
    </row>
    <row r="407" spans="1:20" ht="60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17">
        <f t="shared" si="36"/>
        <v>41674.08494212963</v>
      </c>
      <c r="L407" s="17">
        <f t="shared" si="37"/>
        <v>41704.08494212963</v>
      </c>
      <c r="M407" s="2" t="b">
        <v>0</v>
      </c>
      <c r="N407" s="2">
        <v>55</v>
      </c>
      <c r="O407" s="2" t="b">
        <v>1</v>
      </c>
      <c r="P407" s="4">
        <f t="shared" si="38"/>
        <v>107.65957446808511</v>
      </c>
      <c r="Q407" s="5">
        <f t="shared" si="39"/>
        <v>55.2</v>
      </c>
      <c r="R407" s="2" t="s">
        <v>8269</v>
      </c>
      <c r="S407" s="7" t="str">
        <f t="shared" si="40"/>
        <v>film &amp; video</v>
      </c>
      <c r="T407" s="7" t="str">
        <f t="shared" si="41"/>
        <v>documentary</v>
      </c>
    </row>
    <row r="408" spans="1:20" ht="80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17">
        <f t="shared" si="36"/>
        <v>40638.162465277775</v>
      </c>
      <c r="L408" s="17">
        <f t="shared" si="37"/>
        <v>40672.249305555553</v>
      </c>
      <c r="M408" s="2" t="b">
        <v>0</v>
      </c>
      <c r="N408" s="2">
        <v>35</v>
      </c>
      <c r="O408" s="2" t="b">
        <v>1</v>
      </c>
      <c r="P408" s="4">
        <f t="shared" si="38"/>
        <v>107.70464285714286</v>
      </c>
      <c r="Q408" s="5">
        <f t="shared" si="39"/>
        <v>86.163714285714292</v>
      </c>
      <c r="R408" s="2" t="s">
        <v>8269</v>
      </c>
      <c r="S408" s="7" t="str">
        <f t="shared" si="40"/>
        <v>film &amp; video</v>
      </c>
      <c r="T408" s="7" t="str">
        <f t="shared" si="41"/>
        <v>documentary</v>
      </c>
    </row>
    <row r="409" spans="1:20" ht="60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17">
        <f t="shared" si="36"/>
        <v>40806.870949074073</v>
      </c>
      <c r="L409" s="17">
        <f t="shared" si="37"/>
        <v>40866.912615740745</v>
      </c>
      <c r="M409" s="2" t="b">
        <v>0</v>
      </c>
      <c r="N409" s="2">
        <v>22</v>
      </c>
      <c r="O409" s="2" t="b">
        <v>1</v>
      </c>
      <c r="P409" s="4">
        <f t="shared" si="38"/>
        <v>101.55000000000001</v>
      </c>
      <c r="Q409" s="5">
        <f t="shared" si="39"/>
        <v>92.318181818181813</v>
      </c>
      <c r="R409" s="2" t="s">
        <v>8269</v>
      </c>
      <c r="S409" s="7" t="str">
        <f t="shared" si="40"/>
        <v>film &amp; video</v>
      </c>
      <c r="T409" s="7" t="str">
        <f t="shared" si="41"/>
        <v>documentary</v>
      </c>
    </row>
    <row r="410" spans="1:20" ht="80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17">
        <f t="shared" si="36"/>
        <v>41543.735995370371</v>
      </c>
      <c r="L410" s="17">
        <f t="shared" si="37"/>
        <v>41583.777662037035</v>
      </c>
      <c r="M410" s="2" t="b">
        <v>0</v>
      </c>
      <c r="N410" s="2">
        <v>38</v>
      </c>
      <c r="O410" s="2" t="b">
        <v>1</v>
      </c>
      <c r="P410" s="4">
        <f t="shared" si="38"/>
        <v>101.43766666666667</v>
      </c>
      <c r="Q410" s="5">
        <f t="shared" si="39"/>
        <v>160.16473684210527</v>
      </c>
      <c r="R410" s="2" t="s">
        <v>8269</v>
      </c>
      <c r="S410" s="7" t="str">
        <f t="shared" si="40"/>
        <v>film &amp; video</v>
      </c>
      <c r="T410" s="7" t="str">
        <f t="shared" si="41"/>
        <v>documentary</v>
      </c>
    </row>
    <row r="411" spans="1:20" ht="80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17">
        <f t="shared" si="36"/>
        <v>42543.862777777773</v>
      </c>
      <c r="L411" s="17">
        <f t="shared" si="37"/>
        <v>42573.862777777773</v>
      </c>
      <c r="M411" s="2" t="b">
        <v>0</v>
      </c>
      <c r="N411" s="2">
        <v>15</v>
      </c>
      <c r="O411" s="2" t="b">
        <v>1</v>
      </c>
      <c r="P411" s="4">
        <f t="shared" si="38"/>
        <v>136.80000000000001</v>
      </c>
      <c r="Q411" s="5">
        <f t="shared" si="39"/>
        <v>45.6</v>
      </c>
      <c r="R411" s="2" t="s">
        <v>8269</v>
      </c>
      <c r="S411" s="7" t="str">
        <f t="shared" si="40"/>
        <v>film &amp; video</v>
      </c>
      <c r="T411" s="7" t="str">
        <f t="shared" si="41"/>
        <v>documentary</v>
      </c>
    </row>
    <row r="412" spans="1:20" ht="80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17">
        <f t="shared" si="36"/>
        <v>42113.981446759266</v>
      </c>
      <c r="L412" s="17">
        <f t="shared" si="37"/>
        <v>42173.981446759266</v>
      </c>
      <c r="M412" s="2" t="b">
        <v>0</v>
      </c>
      <c r="N412" s="2">
        <v>7</v>
      </c>
      <c r="O412" s="2" t="b">
        <v>1</v>
      </c>
      <c r="P412" s="4">
        <f t="shared" si="38"/>
        <v>128.29999999999998</v>
      </c>
      <c r="Q412" s="5">
        <f t="shared" si="39"/>
        <v>183.28571428571428</v>
      </c>
      <c r="R412" s="2" t="s">
        <v>8269</v>
      </c>
      <c r="S412" s="7" t="str">
        <f t="shared" si="40"/>
        <v>film &amp; video</v>
      </c>
      <c r="T412" s="7" t="str">
        <f t="shared" si="41"/>
        <v>documentary</v>
      </c>
    </row>
    <row r="413" spans="1:20" ht="80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17">
        <f t="shared" si="36"/>
        <v>41598.17597222222</v>
      </c>
      <c r="L413" s="17">
        <f t="shared" si="37"/>
        <v>41630.208333333336</v>
      </c>
      <c r="M413" s="2" t="b">
        <v>0</v>
      </c>
      <c r="N413" s="2">
        <v>241</v>
      </c>
      <c r="O413" s="2" t="b">
        <v>1</v>
      </c>
      <c r="P413" s="4">
        <f t="shared" si="38"/>
        <v>101.05</v>
      </c>
      <c r="Q413" s="5">
        <f t="shared" si="39"/>
        <v>125.78838174273859</v>
      </c>
      <c r="R413" s="2" t="s">
        <v>8269</v>
      </c>
      <c r="S413" s="7" t="str">
        <f t="shared" si="40"/>
        <v>film &amp; video</v>
      </c>
      <c r="T413" s="7" t="str">
        <f t="shared" si="41"/>
        <v>documentary</v>
      </c>
    </row>
    <row r="414" spans="1:20" ht="80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17">
        <f t="shared" si="36"/>
        <v>41099.742800925924</v>
      </c>
      <c r="L414" s="17">
        <f t="shared" si="37"/>
        <v>41115.742800925924</v>
      </c>
      <c r="M414" s="2" t="b">
        <v>0</v>
      </c>
      <c r="N414" s="2">
        <v>55</v>
      </c>
      <c r="O414" s="2" t="b">
        <v>1</v>
      </c>
      <c r="P414" s="4">
        <f t="shared" si="38"/>
        <v>126.84</v>
      </c>
      <c r="Q414" s="5">
        <f t="shared" si="39"/>
        <v>57.654545454545456</v>
      </c>
      <c r="R414" s="2" t="s">
        <v>8269</v>
      </c>
      <c r="S414" s="7" t="str">
        <f t="shared" si="40"/>
        <v>film &amp; video</v>
      </c>
      <c r="T414" s="7" t="str">
        <f t="shared" si="41"/>
        <v>documentary</v>
      </c>
    </row>
    <row r="415" spans="1:20" ht="80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17">
        <f t="shared" si="36"/>
        <v>41079.877442129626</v>
      </c>
      <c r="L415" s="17">
        <f t="shared" si="37"/>
        <v>41109.877442129626</v>
      </c>
      <c r="M415" s="2" t="b">
        <v>0</v>
      </c>
      <c r="N415" s="2">
        <v>171</v>
      </c>
      <c r="O415" s="2" t="b">
        <v>1</v>
      </c>
      <c r="P415" s="4">
        <f t="shared" si="38"/>
        <v>105.0859375</v>
      </c>
      <c r="Q415" s="5">
        <f t="shared" si="39"/>
        <v>78.660818713450297</v>
      </c>
      <c r="R415" s="2" t="s">
        <v>8269</v>
      </c>
      <c r="S415" s="7" t="str">
        <f t="shared" si="40"/>
        <v>film &amp; video</v>
      </c>
      <c r="T415" s="7" t="str">
        <f t="shared" si="41"/>
        <v>documentary</v>
      </c>
    </row>
    <row r="416" spans="1:20" ht="80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17">
        <f t="shared" si="36"/>
        <v>41529.063252314816</v>
      </c>
      <c r="L416" s="17">
        <f t="shared" si="37"/>
        <v>41559.063252314816</v>
      </c>
      <c r="M416" s="2" t="b">
        <v>0</v>
      </c>
      <c r="N416" s="2">
        <v>208</v>
      </c>
      <c r="O416" s="2" t="b">
        <v>1</v>
      </c>
      <c r="P416" s="4">
        <f t="shared" si="38"/>
        <v>102.85405405405406</v>
      </c>
      <c r="Q416" s="5">
        <f t="shared" si="39"/>
        <v>91.480769230769226</v>
      </c>
      <c r="R416" s="2" t="s">
        <v>8269</v>
      </c>
      <c r="S416" s="7" t="str">
        <f t="shared" si="40"/>
        <v>film &amp; video</v>
      </c>
      <c r="T416" s="7" t="str">
        <f t="shared" si="41"/>
        <v>documentary</v>
      </c>
    </row>
    <row r="417" spans="1:20" ht="80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17">
        <f t="shared" si="36"/>
        <v>41904.851875</v>
      </c>
      <c r="L417" s="17">
        <f t="shared" si="37"/>
        <v>41929.5</v>
      </c>
      <c r="M417" s="2" t="b">
        <v>0</v>
      </c>
      <c r="N417" s="2">
        <v>21</v>
      </c>
      <c r="O417" s="2" t="b">
        <v>1</v>
      </c>
      <c r="P417" s="4">
        <f t="shared" si="38"/>
        <v>102.14714285714285</v>
      </c>
      <c r="Q417" s="5">
        <f t="shared" si="39"/>
        <v>68.09809523809524</v>
      </c>
      <c r="R417" s="2" t="s">
        <v>8269</v>
      </c>
      <c r="S417" s="7" t="str">
        <f t="shared" si="40"/>
        <v>film &amp; video</v>
      </c>
      <c r="T417" s="7" t="str">
        <f t="shared" si="41"/>
        <v>documentary</v>
      </c>
    </row>
    <row r="418" spans="1:20" ht="60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17">
        <f t="shared" si="36"/>
        <v>41648.396192129629</v>
      </c>
      <c r="L418" s="17">
        <f t="shared" si="37"/>
        <v>41678.396192129629</v>
      </c>
      <c r="M418" s="2" t="b">
        <v>0</v>
      </c>
      <c r="N418" s="2">
        <v>25</v>
      </c>
      <c r="O418" s="2" t="b">
        <v>1</v>
      </c>
      <c r="P418" s="4">
        <f t="shared" si="38"/>
        <v>120.21700000000001</v>
      </c>
      <c r="Q418" s="5">
        <f t="shared" si="39"/>
        <v>48.086800000000004</v>
      </c>
      <c r="R418" s="2" t="s">
        <v>8269</v>
      </c>
      <c r="S418" s="7" t="str">
        <f t="shared" si="40"/>
        <v>film &amp; video</v>
      </c>
      <c r="T418" s="7" t="str">
        <f t="shared" si="41"/>
        <v>documentary</v>
      </c>
    </row>
    <row r="419" spans="1:20" ht="80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17">
        <f t="shared" si="36"/>
        <v>41360.970601851855</v>
      </c>
      <c r="L419" s="17">
        <f t="shared" si="37"/>
        <v>41372.189583333333</v>
      </c>
      <c r="M419" s="2" t="b">
        <v>0</v>
      </c>
      <c r="N419" s="2">
        <v>52</v>
      </c>
      <c r="O419" s="2" t="b">
        <v>1</v>
      </c>
      <c r="P419" s="4">
        <f t="shared" si="38"/>
        <v>100.24761904761905</v>
      </c>
      <c r="Q419" s="5">
        <f t="shared" si="39"/>
        <v>202.42307692307693</v>
      </c>
      <c r="R419" s="2" t="s">
        <v>8269</v>
      </c>
      <c r="S419" s="7" t="str">
        <f t="shared" si="40"/>
        <v>film &amp; video</v>
      </c>
      <c r="T419" s="7" t="str">
        <f t="shared" si="41"/>
        <v>documentary</v>
      </c>
    </row>
    <row r="420" spans="1:20" ht="80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17">
        <f t="shared" si="36"/>
        <v>42178.282372685186</v>
      </c>
      <c r="L420" s="17">
        <f t="shared" si="37"/>
        <v>42208.282372685186</v>
      </c>
      <c r="M420" s="2" t="b">
        <v>0</v>
      </c>
      <c r="N420" s="2">
        <v>104</v>
      </c>
      <c r="O420" s="2" t="b">
        <v>1</v>
      </c>
      <c r="P420" s="4">
        <f t="shared" si="38"/>
        <v>100.63392857142857</v>
      </c>
      <c r="Q420" s="5">
        <f t="shared" si="39"/>
        <v>216.75</v>
      </c>
      <c r="R420" s="2" t="s">
        <v>8269</v>
      </c>
      <c r="S420" s="7" t="str">
        <f t="shared" si="40"/>
        <v>film &amp; video</v>
      </c>
      <c r="T420" s="7" t="str">
        <f t="shared" si="41"/>
        <v>documentary</v>
      </c>
    </row>
    <row r="421" spans="1:20" ht="80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17">
        <f t="shared" si="36"/>
        <v>41394.842442129629</v>
      </c>
      <c r="L421" s="17">
        <f t="shared" si="37"/>
        <v>41454.842442129629</v>
      </c>
      <c r="M421" s="2" t="b">
        <v>0</v>
      </c>
      <c r="N421" s="2">
        <v>73</v>
      </c>
      <c r="O421" s="2" t="b">
        <v>1</v>
      </c>
      <c r="P421" s="4">
        <f t="shared" si="38"/>
        <v>100.4375</v>
      </c>
      <c r="Q421" s="5">
        <f t="shared" si="39"/>
        <v>110.06849315068493</v>
      </c>
      <c r="R421" s="2" t="s">
        <v>8269</v>
      </c>
      <c r="S421" s="7" t="str">
        <f t="shared" si="40"/>
        <v>film &amp; video</v>
      </c>
      <c r="T421" s="7" t="str">
        <f t="shared" si="41"/>
        <v>documentary</v>
      </c>
    </row>
    <row r="422" spans="1:20" ht="80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17">
        <f t="shared" si="36"/>
        <v>41682.23646990741</v>
      </c>
      <c r="L422" s="17">
        <f t="shared" si="37"/>
        <v>41712.194803240738</v>
      </c>
      <c r="M422" s="2" t="b">
        <v>0</v>
      </c>
      <c r="N422" s="2">
        <v>3</v>
      </c>
      <c r="O422" s="2" t="b">
        <v>0</v>
      </c>
      <c r="P422" s="4">
        <f t="shared" si="38"/>
        <v>0.43939393939393934</v>
      </c>
      <c r="Q422" s="5">
        <f t="shared" si="39"/>
        <v>4.833333333333333</v>
      </c>
      <c r="R422" s="2" t="s">
        <v>8270</v>
      </c>
      <c r="S422" s="7" t="str">
        <f t="shared" si="40"/>
        <v>film &amp; video</v>
      </c>
      <c r="T422" s="7" t="str">
        <f t="shared" si="41"/>
        <v>animation</v>
      </c>
    </row>
    <row r="423" spans="1:20" ht="80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17">
        <f t="shared" si="36"/>
        <v>42177.491388888884</v>
      </c>
      <c r="L423" s="17">
        <f t="shared" si="37"/>
        <v>42237.491388888884</v>
      </c>
      <c r="M423" s="2" t="b">
        <v>0</v>
      </c>
      <c r="N423" s="2">
        <v>6</v>
      </c>
      <c r="O423" s="2" t="b">
        <v>0</v>
      </c>
      <c r="P423" s="4">
        <f t="shared" si="38"/>
        <v>2.0066666666666668</v>
      </c>
      <c r="Q423" s="5">
        <f t="shared" si="39"/>
        <v>50.166666666666664</v>
      </c>
      <c r="R423" s="2" t="s">
        <v>8270</v>
      </c>
      <c r="S423" s="7" t="str">
        <f t="shared" si="40"/>
        <v>film &amp; video</v>
      </c>
      <c r="T423" s="7" t="str">
        <f t="shared" si="41"/>
        <v>animation</v>
      </c>
    </row>
    <row r="424" spans="1:20" ht="80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17">
        <f t="shared" si="36"/>
        <v>41863.260381944441</v>
      </c>
      <c r="L424" s="17">
        <f t="shared" si="37"/>
        <v>41893.260381944441</v>
      </c>
      <c r="M424" s="2" t="b">
        <v>0</v>
      </c>
      <c r="N424" s="2">
        <v>12</v>
      </c>
      <c r="O424" s="2" t="b">
        <v>0</v>
      </c>
      <c r="P424" s="4">
        <f t="shared" si="38"/>
        <v>1.075</v>
      </c>
      <c r="Q424" s="5">
        <f t="shared" si="39"/>
        <v>35.833333333333336</v>
      </c>
      <c r="R424" s="2" t="s">
        <v>8270</v>
      </c>
      <c r="S424" s="7" t="str">
        <f t="shared" si="40"/>
        <v>film &amp; video</v>
      </c>
      <c r="T424" s="7" t="str">
        <f t="shared" si="41"/>
        <v>animation</v>
      </c>
    </row>
    <row r="425" spans="1:20" ht="60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17">
        <f t="shared" si="36"/>
        <v>41400.92627314815</v>
      </c>
      <c r="L425" s="17">
        <f t="shared" si="37"/>
        <v>41430.92627314815</v>
      </c>
      <c r="M425" s="2" t="b">
        <v>0</v>
      </c>
      <c r="N425" s="2">
        <v>13</v>
      </c>
      <c r="O425" s="2" t="b">
        <v>0</v>
      </c>
      <c r="P425" s="4">
        <f t="shared" si="38"/>
        <v>0.76500000000000001</v>
      </c>
      <c r="Q425" s="5">
        <f t="shared" si="39"/>
        <v>11.76923076923077</v>
      </c>
      <c r="R425" s="2" t="s">
        <v>8270</v>
      </c>
      <c r="S425" s="7" t="str">
        <f t="shared" si="40"/>
        <v>film &amp; video</v>
      </c>
      <c r="T425" s="7" t="str">
        <f t="shared" si="41"/>
        <v>animation</v>
      </c>
    </row>
    <row r="426" spans="1:20" ht="80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17">
        <f t="shared" si="36"/>
        <v>40934.376145833332</v>
      </c>
      <c r="L426" s="17">
        <f t="shared" si="37"/>
        <v>40994.334479166668</v>
      </c>
      <c r="M426" s="2" t="b">
        <v>0</v>
      </c>
      <c r="N426" s="2">
        <v>5</v>
      </c>
      <c r="O426" s="2" t="b">
        <v>0</v>
      </c>
      <c r="P426" s="4">
        <f t="shared" si="38"/>
        <v>6.7966666666666677</v>
      </c>
      <c r="Q426" s="5">
        <f t="shared" si="39"/>
        <v>40.78</v>
      </c>
      <c r="R426" s="2" t="s">
        <v>8270</v>
      </c>
      <c r="S426" s="7" t="str">
        <f t="shared" si="40"/>
        <v>film &amp; video</v>
      </c>
      <c r="T426" s="7" t="str">
        <f t="shared" si="41"/>
        <v>animation</v>
      </c>
    </row>
    <row r="427" spans="1:20" ht="80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17">
        <f t="shared" si="36"/>
        <v>42275.861157407402</v>
      </c>
      <c r="L427" s="17">
        <f t="shared" si="37"/>
        <v>42335.902824074074</v>
      </c>
      <c r="M427" s="2" t="b">
        <v>0</v>
      </c>
      <c r="N427" s="2">
        <v>2</v>
      </c>
      <c r="O427" s="2" t="b">
        <v>0</v>
      </c>
      <c r="P427" s="4">
        <f t="shared" si="38"/>
        <v>1.2E-2</v>
      </c>
      <c r="Q427" s="5">
        <f t="shared" si="39"/>
        <v>3</v>
      </c>
      <c r="R427" s="2" t="s">
        <v>8270</v>
      </c>
      <c r="S427" s="7" t="str">
        <f t="shared" si="40"/>
        <v>film &amp; video</v>
      </c>
      <c r="T427" s="7" t="str">
        <f t="shared" si="41"/>
        <v>animation</v>
      </c>
    </row>
    <row r="428" spans="1:20" ht="80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17">
        <f t="shared" si="36"/>
        <v>42400.711967592593</v>
      </c>
      <c r="L428" s="17">
        <f t="shared" si="37"/>
        <v>42430.711967592593</v>
      </c>
      <c r="M428" s="2" t="b">
        <v>0</v>
      </c>
      <c r="N428" s="2">
        <v>8</v>
      </c>
      <c r="O428" s="2" t="b">
        <v>0</v>
      </c>
      <c r="P428" s="4">
        <f t="shared" si="38"/>
        <v>1.3299999999999998</v>
      </c>
      <c r="Q428" s="5">
        <f t="shared" si="39"/>
        <v>16.625</v>
      </c>
      <c r="R428" s="2" t="s">
        <v>8270</v>
      </c>
      <c r="S428" s="7" t="str">
        <f t="shared" si="40"/>
        <v>film &amp; video</v>
      </c>
      <c r="T428" s="7" t="str">
        <f t="shared" si="41"/>
        <v>animation</v>
      </c>
    </row>
    <row r="429" spans="1:20" ht="80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17">
        <f t="shared" si="36"/>
        <v>42285.909027777772</v>
      </c>
      <c r="L429" s="17">
        <f t="shared" si="37"/>
        <v>42299.790972222225</v>
      </c>
      <c r="M429" s="2" t="b">
        <v>0</v>
      </c>
      <c r="N429" s="2">
        <v>0</v>
      </c>
      <c r="O429" s="2" t="b">
        <v>0</v>
      </c>
      <c r="P429" s="4">
        <f t="shared" si="38"/>
        <v>0</v>
      </c>
      <c r="Q429" s="5" t="e">
        <f t="shared" si="39"/>
        <v>#DIV/0!</v>
      </c>
      <c r="R429" s="2" t="s">
        <v>8270</v>
      </c>
      <c r="S429" s="7" t="str">
        <f t="shared" si="40"/>
        <v>film &amp; video</v>
      </c>
      <c r="T429" s="7" t="str">
        <f t="shared" si="41"/>
        <v>animation</v>
      </c>
    </row>
    <row r="430" spans="1:20" ht="40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17">
        <f t="shared" si="36"/>
        <v>41778.766724537039</v>
      </c>
      <c r="L430" s="17">
        <f t="shared" si="37"/>
        <v>41806.916666666664</v>
      </c>
      <c r="M430" s="2" t="b">
        <v>0</v>
      </c>
      <c r="N430" s="2">
        <v>13</v>
      </c>
      <c r="O430" s="2" t="b">
        <v>0</v>
      </c>
      <c r="P430" s="4">
        <f t="shared" si="38"/>
        <v>5.6333333333333329</v>
      </c>
      <c r="Q430" s="5">
        <f t="shared" si="39"/>
        <v>52</v>
      </c>
      <c r="R430" s="2" t="s">
        <v>8270</v>
      </c>
      <c r="S430" s="7" t="str">
        <f t="shared" si="40"/>
        <v>film &amp; video</v>
      </c>
      <c r="T430" s="7" t="str">
        <f t="shared" si="41"/>
        <v>animation</v>
      </c>
    </row>
    <row r="431" spans="1:20" ht="100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17">
        <f t="shared" si="36"/>
        <v>40070.901412037041</v>
      </c>
      <c r="L431" s="17">
        <f t="shared" si="37"/>
        <v>40144.207638888889</v>
      </c>
      <c r="M431" s="2" t="b">
        <v>0</v>
      </c>
      <c r="N431" s="2">
        <v>0</v>
      </c>
      <c r="O431" s="2" t="b">
        <v>0</v>
      </c>
      <c r="P431" s="4">
        <f t="shared" si="38"/>
        <v>0</v>
      </c>
      <c r="Q431" s="5" t="e">
        <f t="shared" si="39"/>
        <v>#DIV/0!</v>
      </c>
      <c r="R431" s="2" t="s">
        <v>8270</v>
      </c>
      <c r="S431" s="7" t="str">
        <f t="shared" si="40"/>
        <v>film &amp; video</v>
      </c>
      <c r="T431" s="7" t="str">
        <f t="shared" si="41"/>
        <v>animation</v>
      </c>
    </row>
    <row r="432" spans="1:20" ht="60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17">
        <f t="shared" si="36"/>
        <v>41513.107256944444</v>
      </c>
      <c r="L432" s="17">
        <f t="shared" si="37"/>
        <v>41528.107256944444</v>
      </c>
      <c r="M432" s="2" t="b">
        <v>0</v>
      </c>
      <c r="N432" s="2">
        <v>5</v>
      </c>
      <c r="O432" s="2" t="b">
        <v>0</v>
      </c>
      <c r="P432" s="4">
        <f t="shared" si="38"/>
        <v>2.4</v>
      </c>
      <c r="Q432" s="5">
        <f t="shared" si="39"/>
        <v>4.8</v>
      </c>
      <c r="R432" s="2" t="s">
        <v>8270</v>
      </c>
      <c r="S432" s="7" t="str">
        <f t="shared" si="40"/>
        <v>film &amp; video</v>
      </c>
      <c r="T432" s="7" t="str">
        <f t="shared" si="41"/>
        <v>animation</v>
      </c>
    </row>
    <row r="433" spans="1:20" ht="80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17">
        <f t="shared" si="36"/>
        <v>42526.871331018512</v>
      </c>
      <c r="L433" s="17">
        <f t="shared" si="37"/>
        <v>42556.871331018512</v>
      </c>
      <c r="M433" s="2" t="b">
        <v>0</v>
      </c>
      <c r="N433" s="2">
        <v>8</v>
      </c>
      <c r="O433" s="2" t="b">
        <v>0</v>
      </c>
      <c r="P433" s="4">
        <f t="shared" si="38"/>
        <v>13.833333333333334</v>
      </c>
      <c r="Q433" s="5">
        <f t="shared" si="39"/>
        <v>51.875</v>
      </c>
      <c r="R433" s="2" t="s">
        <v>8270</v>
      </c>
      <c r="S433" s="7" t="str">
        <f t="shared" si="40"/>
        <v>film &amp; video</v>
      </c>
      <c r="T433" s="7" t="str">
        <f t="shared" si="41"/>
        <v>animation</v>
      </c>
    </row>
    <row r="434" spans="1:20" ht="80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17">
        <f t="shared" si="36"/>
        <v>42238.726631944446</v>
      </c>
      <c r="L434" s="17">
        <f t="shared" si="37"/>
        <v>42298.726631944446</v>
      </c>
      <c r="M434" s="2" t="b">
        <v>0</v>
      </c>
      <c r="N434" s="2">
        <v>8</v>
      </c>
      <c r="O434" s="2" t="b">
        <v>0</v>
      </c>
      <c r="P434" s="4">
        <f t="shared" si="38"/>
        <v>9.5</v>
      </c>
      <c r="Q434" s="5">
        <f t="shared" si="39"/>
        <v>71.25</v>
      </c>
      <c r="R434" s="2" t="s">
        <v>8270</v>
      </c>
      <c r="S434" s="7" t="str">
        <f t="shared" si="40"/>
        <v>film &amp; video</v>
      </c>
      <c r="T434" s="7" t="str">
        <f t="shared" si="41"/>
        <v>animation</v>
      </c>
    </row>
    <row r="435" spans="1:20" ht="120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17">
        <f t="shared" si="36"/>
        <v>42228.629884259266</v>
      </c>
      <c r="L435" s="17">
        <f t="shared" si="37"/>
        <v>42288.629884259266</v>
      </c>
      <c r="M435" s="2" t="b">
        <v>0</v>
      </c>
      <c r="N435" s="2">
        <v>0</v>
      </c>
      <c r="O435" s="2" t="b">
        <v>0</v>
      </c>
      <c r="P435" s="4">
        <f t="shared" si="38"/>
        <v>0</v>
      </c>
      <c r="Q435" s="5" t="e">
        <f t="shared" si="39"/>
        <v>#DIV/0!</v>
      </c>
      <c r="R435" s="2" t="s">
        <v>8270</v>
      </c>
      <c r="S435" s="7" t="str">
        <f t="shared" si="40"/>
        <v>film &amp; video</v>
      </c>
      <c r="T435" s="7" t="str">
        <f t="shared" si="41"/>
        <v>animation</v>
      </c>
    </row>
    <row r="436" spans="1:20" ht="80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17">
        <f t="shared" si="36"/>
        <v>41576.834513888891</v>
      </c>
      <c r="L436" s="17">
        <f t="shared" si="37"/>
        <v>41609.876180555555</v>
      </c>
      <c r="M436" s="2" t="b">
        <v>0</v>
      </c>
      <c r="N436" s="2">
        <v>2</v>
      </c>
      <c r="O436" s="2" t="b">
        <v>0</v>
      </c>
      <c r="P436" s="4">
        <f t="shared" si="38"/>
        <v>5</v>
      </c>
      <c r="Q436" s="5">
        <f t="shared" si="39"/>
        <v>62.5</v>
      </c>
      <c r="R436" s="2" t="s">
        <v>8270</v>
      </c>
      <c r="S436" s="7" t="str">
        <f t="shared" si="40"/>
        <v>film &amp; video</v>
      </c>
      <c r="T436" s="7" t="str">
        <f t="shared" si="41"/>
        <v>animation</v>
      </c>
    </row>
    <row r="437" spans="1:20" ht="80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17">
        <f t="shared" si="36"/>
        <v>41500.747453703705</v>
      </c>
      <c r="L437" s="17">
        <f t="shared" si="37"/>
        <v>41530.747453703705</v>
      </c>
      <c r="M437" s="2" t="b">
        <v>0</v>
      </c>
      <c r="N437" s="2">
        <v>3</v>
      </c>
      <c r="O437" s="2" t="b">
        <v>0</v>
      </c>
      <c r="P437" s="4">
        <f t="shared" si="38"/>
        <v>2.7272727272727275E-3</v>
      </c>
      <c r="Q437" s="5">
        <f t="shared" si="39"/>
        <v>1</v>
      </c>
      <c r="R437" s="2" t="s">
        <v>8270</v>
      </c>
      <c r="S437" s="7" t="str">
        <f t="shared" si="40"/>
        <v>film &amp; video</v>
      </c>
      <c r="T437" s="7" t="str">
        <f t="shared" si="41"/>
        <v>animation</v>
      </c>
    </row>
    <row r="438" spans="1:20" ht="80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17">
        <f t="shared" si="36"/>
        <v>41456.36241898148</v>
      </c>
      <c r="L438" s="17">
        <f t="shared" si="37"/>
        <v>41486.36241898148</v>
      </c>
      <c r="M438" s="2" t="b">
        <v>0</v>
      </c>
      <c r="N438" s="2">
        <v>0</v>
      </c>
      <c r="O438" s="2" t="b">
        <v>0</v>
      </c>
      <c r="P438" s="4">
        <f t="shared" si="38"/>
        <v>0</v>
      </c>
      <c r="Q438" s="5" t="e">
        <f t="shared" si="39"/>
        <v>#DIV/0!</v>
      </c>
      <c r="R438" s="2" t="s">
        <v>8270</v>
      </c>
      <c r="S438" s="7" t="str">
        <f t="shared" si="40"/>
        <v>film &amp; video</v>
      </c>
      <c r="T438" s="7" t="str">
        <f t="shared" si="41"/>
        <v>animation</v>
      </c>
    </row>
    <row r="439" spans="1:20" ht="80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17">
        <f t="shared" si="36"/>
        <v>42591.31858796296</v>
      </c>
      <c r="L439" s="17">
        <f t="shared" si="37"/>
        <v>42651.31858796296</v>
      </c>
      <c r="M439" s="2" t="b">
        <v>0</v>
      </c>
      <c r="N439" s="2">
        <v>0</v>
      </c>
      <c r="O439" s="2" t="b">
        <v>0</v>
      </c>
      <c r="P439" s="4">
        <f t="shared" si="38"/>
        <v>0</v>
      </c>
      <c r="Q439" s="5" t="e">
        <f t="shared" si="39"/>
        <v>#DIV/0!</v>
      </c>
      <c r="R439" s="2" t="s">
        <v>8270</v>
      </c>
      <c r="S439" s="7" t="str">
        <f t="shared" si="40"/>
        <v>film &amp; video</v>
      </c>
      <c r="T439" s="7" t="str">
        <f t="shared" si="41"/>
        <v>animation</v>
      </c>
    </row>
    <row r="440" spans="1:20" ht="60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17">
        <f t="shared" si="36"/>
        <v>42296.261087962965</v>
      </c>
      <c r="L440" s="17">
        <f t="shared" si="37"/>
        <v>42326.302754629629</v>
      </c>
      <c r="M440" s="2" t="b">
        <v>0</v>
      </c>
      <c r="N440" s="2">
        <v>11</v>
      </c>
      <c r="O440" s="2" t="b">
        <v>0</v>
      </c>
      <c r="P440" s="4">
        <f t="shared" si="38"/>
        <v>9.379999999999999</v>
      </c>
      <c r="Q440" s="5">
        <f t="shared" si="39"/>
        <v>170.54545454545453</v>
      </c>
      <c r="R440" s="2" t="s">
        <v>8270</v>
      </c>
      <c r="S440" s="7" t="str">
        <f t="shared" si="40"/>
        <v>film &amp; video</v>
      </c>
      <c r="T440" s="7" t="str">
        <f t="shared" si="41"/>
        <v>animation</v>
      </c>
    </row>
    <row r="441" spans="1:20" ht="80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17">
        <f t="shared" si="36"/>
        <v>41919.761782407404</v>
      </c>
      <c r="L441" s="17">
        <f t="shared" si="37"/>
        <v>41929.761782407404</v>
      </c>
      <c r="M441" s="2" t="b">
        <v>0</v>
      </c>
      <c r="N441" s="2">
        <v>0</v>
      </c>
      <c r="O441" s="2" t="b">
        <v>0</v>
      </c>
      <c r="P441" s="4">
        <f t="shared" si="38"/>
        <v>0</v>
      </c>
      <c r="Q441" s="5" t="e">
        <f t="shared" si="39"/>
        <v>#DIV/0!</v>
      </c>
      <c r="R441" s="2" t="s">
        <v>8270</v>
      </c>
      <c r="S441" s="7" t="str">
        <f t="shared" si="40"/>
        <v>film &amp; video</v>
      </c>
      <c r="T441" s="7" t="str">
        <f t="shared" si="41"/>
        <v>animation</v>
      </c>
    </row>
    <row r="442" spans="1:20" ht="60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17">
        <f t="shared" si="36"/>
        <v>42423.985567129625</v>
      </c>
      <c r="L442" s="17">
        <f t="shared" si="37"/>
        <v>42453.943900462968</v>
      </c>
      <c r="M442" s="2" t="b">
        <v>0</v>
      </c>
      <c r="N442" s="2">
        <v>1</v>
      </c>
      <c r="O442" s="2" t="b">
        <v>0</v>
      </c>
      <c r="P442" s="4">
        <f t="shared" si="38"/>
        <v>0.1</v>
      </c>
      <c r="Q442" s="5">
        <f t="shared" si="39"/>
        <v>5</v>
      </c>
      <c r="R442" s="2" t="s">
        <v>8270</v>
      </c>
      <c r="S442" s="7" t="str">
        <f t="shared" si="40"/>
        <v>film &amp; video</v>
      </c>
      <c r="T442" s="7" t="str">
        <f t="shared" si="41"/>
        <v>animation</v>
      </c>
    </row>
    <row r="443" spans="1:20" ht="80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17">
        <f t="shared" si="36"/>
        <v>41550.793935185182</v>
      </c>
      <c r="L443" s="17">
        <f t="shared" si="37"/>
        <v>41580.793935185182</v>
      </c>
      <c r="M443" s="2" t="b">
        <v>0</v>
      </c>
      <c r="N443" s="2">
        <v>0</v>
      </c>
      <c r="O443" s="2" t="b">
        <v>0</v>
      </c>
      <c r="P443" s="4">
        <f t="shared" si="38"/>
        <v>0</v>
      </c>
      <c r="Q443" s="5" t="e">
        <f t="shared" si="39"/>
        <v>#DIV/0!</v>
      </c>
      <c r="R443" s="2" t="s">
        <v>8270</v>
      </c>
      <c r="S443" s="7" t="str">
        <f t="shared" si="40"/>
        <v>film &amp; video</v>
      </c>
      <c r="T443" s="7" t="str">
        <f t="shared" si="41"/>
        <v>animation</v>
      </c>
    </row>
    <row r="444" spans="1:20" ht="20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17">
        <f t="shared" si="36"/>
        <v>42024.888692129629</v>
      </c>
      <c r="L444" s="17">
        <f t="shared" si="37"/>
        <v>42054.888692129629</v>
      </c>
      <c r="M444" s="2" t="b">
        <v>0</v>
      </c>
      <c r="N444" s="2">
        <v>17</v>
      </c>
      <c r="O444" s="2" t="b">
        <v>0</v>
      </c>
      <c r="P444" s="4">
        <f t="shared" si="38"/>
        <v>39.358823529411765</v>
      </c>
      <c r="Q444" s="5">
        <f t="shared" si="39"/>
        <v>393.58823529411762</v>
      </c>
      <c r="R444" s="2" t="s">
        <v>8270</v>
      </c>
      <c r="S444" s="7" t="str">
        <f t="shared" si="40"/>
        <v>film &amp; video</v>
      </c>
      <c r="T444" s="7" t="str">
        <f t="shared" si="41"/>
        <v>animation</v>
      </c>
    </row>
    <row r="445" spans="1:20" ht="80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17">
        <f t="shared" si="36"/>
        <v>41650.015057870369</v>
      </c>
      <c r="L445" s="17">
        <f t="shared" si="37"/>
        <v>41680.015057870369</v>
      </c>
      <c r="M445" s="2" t="b">
        <v>0</v>
      </c>
      <c r="N445" s="2">
        <v>2</v>
      </c>
      <c r="O445" s="2" t="b">
        <v>0</v>
      </c>
      <c r="P445" s="4">
        <f t="shared" si="38"/>
        <v>0.1</v>
      </c>
      <c r="Q445" s="5">
        <f t="shared" si="39"/>
        <v>5</v>
      </c>
      <c r="R445" s="2" t="s">
        <v>8270</v>
      </c>
      <c r="S445" s="7" t="str">
        <f t="shared" si="40"/>
        <v>film &amp; video</v>
      </c>
      <c r="T445" s="7" t="str">
        <f t="shared" si="41"/>
        <v>animation</v>
      </c>
    </row>
    <row r="446" spans="1:20" ht="60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17">
        <f t="shared" si="36"/>
        <v>40894.906956018516</v>
      </c>
      <c r="L446" s="17">
        <f t="shared" si="37"/>
        <v>40954.906956018516</v>
      </c>
      <c r="M446" s="2" t="b">
        <v>0</v>
      </c>
      <c r="N446" s="2">
        <v>1</v>
      </c>
      <c r="O446" s="2" t="b">
        <v>0</v>
      </c>
      <c r="P446" s="4">
        <f t="shared" si="38"/>
        <v>5</v>
      </c>
      <c r="Q446" s="5">
        <f t="shared" si="39"/>
        <v>50</v>
      </c>
      <c r="R446" s="2" t="s">
        <v>8270</v>
      </c>
      <c r="S446" s="7" t="str">
        <f t="shared" si="40"/>
        <v>film &amp; video</v>
      </c>
      <c r="T446" s="7" t="str">
        <f t="shared" si="41"/>
        <v>animation</v>
      </c>
    </row>
    <row r="447" spans="1:20" ht="80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17">
        <f t="shared" si="36"/>
        <v>42130.335358796292</v>
      </c>
      <c r="L447" s="17">
        <f t="shared" si="37"/>
        <v>42145.335358796292</v>
      </c>
      <c r="M447" s="2" t="b">
        <v>0</v>
      </c>
      <c r="N447" s="2">
        <v>2</v>
      </c>
      <c r="O447" s="2" t="b">
        <v>0</v>
      </c>
      <c r="P447" s="4">
        <f t="shared" si="38"/>
        <v>3.3333333333333335E-3</v>
      </c>
      <c r="Q447" s="5">
        <f t="shared" si="39"/>
        <v>1</v>
      </c>
      <c r="R447" s="2" t="s">
        <v>8270</v>
      </c>
      <c r="S447" s="7" t="str">
        <f t="shared" si="40"/>
        <v>film &amp; video</v>
      </c>
      <c r="T447" s="7" t="str">
        <f t="shared" si="41"/>
        <v>animation</v>
      </c>
    </row>
    <row r="448" spans="1:20" ht="80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17">
        <f t="shared" si="36"/>
        <v>42037.083564814813</v>
      </c>
      <c r="L448" s="17">
        <f t="shared" si="37"/>
        <v>42067.083564814813</v>
      </c>
      <c r="M448" s="2" t="b">
        <v>0</v>
      </c>
      <c r="N448" s="2">
        <v>16</v>
      </c>
      <c r="O448" s="2" t="b">
        <v>0</v>
      </c>
      <c r="P448" s="4">
        <f t="shared" si="38"/>
        <v>7.2952380952380951</v>
      </c>
      <c r="Q448" s="5">
        <f t="shared" si="39"/>
        <v>47.875</v>
      </c>
      <c r="R448" s="2" t="s">
        <v>8270</v>
      </c>
      <c r="S448" s="7" t="str">
        <f t="shared" si="40"/>
        <v>film &amp; video</v>
      </c>
      <c r="T448" s="7" t="str">
        <f t="shared" si="41"/>
        <v>animation</v>
      </c>
    </row>
    <row r="449" spans="1:20" ht="80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17">
        <f t="shared" si="36"/>
        <v>41331.555127314816</v>
      </c>
      <c r="L449" s="17">
        <f t="shared" si="37"/>
        <v>41356.513460648144</v>
      </c>
      <c r="M449" s="2" t="b">
        <v>0</v>
      </c>
      <c r="N449" s="2">
        <v>1</v>
      </c>
      <c r="O449" s="2" t="b">
        <v>0</v>
      </c>
      <c r="P449" s="4">
        <f t="shared" si="38"/>
        <v>1.6666666666666666E-2</v>
      </c>
      <c r="Q449" s="5">
        <f t="shared" si="39"/>
        <v>5</v>
      </c>
      <c r="R449" s="2" t="s">
        <v>8270</v>
      </c>
      <c r="S449" s="7" t="str">
        <f t="shared" si="40"/>
        <v>film &amp; video</v>
      </c>
      <c r="T449" s="7" t="str">
        <f t="shared" si="41"/>
        <v>animation</v>
      </c>
    </row>
    <row r="450" spans="1:20" ht="80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17">
        <f t="shared" si="36"/>
        <v>41753.758043981477</v>
      </c>
      <c r="L450" s="17">
        <f t="shared" si="37"/>
        <v>41773.758043981477</v>
      </c>
      <c r="M450" s="2" t="b">
        <v>0</v>
      </c>
      <c r="N450" s="2">
        <v>4</v>
      </c>
      <c r="O450" s="2" t="b">
        <v>0</v>
      </c>
      <c r="P450" s="4">
        <f t="shared" si="38"/>
        <v>3.2804000000000002</v>
      </c>
      <c r="Q450" s="5">
        <f t="shared" si="39"/>
        <v>20.502500000000001</v>
      </c>
      <c r="R450" s="2" t="s">
        <v>8270</v>
      </c>
      <c r="S450" s="7" t="str">
        <f t="shared" si="40"/>
        <v>film &amp; video</v>
      </c>
      <c r="T450" s="7" t="str">
        <f t="shared" si="41"/>
        <v>animation</v>
      </c>
    </row>
    <row r="451" spans="1:20" ht="80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17">
        <f t="shared" ref="K451:K514" si="42">(((J451/60)/60)/24)+DATE(1970,1,1)</f>
        <v>41534.568113425928</v>
      </c>
      <c r="L451" s="17">
        <f t="shared" ref="L451:L514" si="43">(((I451/60)/60)/24)+DATE(1970,1,1)</f>
        <v>41564.568113425928</v>
      </c>
      <c r="M451" s="2" t="b">
        <v>0</v>
      </c>
      <c r="N451" s="2">
        <v>5</v>
      </c>
      <c r="O451" s="2" t="b">
        <v>0</v>
      </c>
      <c r="P451" s="4">
        <f t="shared" ref="P451:P514" si="44">E451/D451*100</f>
        <v>2.25</v>
      </c>
      <c r="Q451" s="5">
        <f t="shared" ref="Q451:Q514" si="45">E451/N451</f>
        <v>9</v>
      </c>
      <c r="R451" s="2" t="s">
        <v>8270</v>
      </c>
      <c r="S451" s="7" t="str">
        <f t="shared" ref="S451:S514" si="46">LEFT(R451, SEARCH("/",R451, 1)-1)</f>
        <v>film &amp; video</v>
      </c>
      <c r="T451" s="7" t="str">
        <f t="shared" ref="T451:T514" si="47">RIGHT(R451,LEN(R451)-SEARCH("/",R451,1))</f>
        <v>animation</v>
      </c>
    </row>
    <row r="452" spans="1:20" ht="80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17">
        <f t="shared" si="42"/>
        <v>41654.946759259255</v>
      </c>
      <c r="L452" s="17">
        <f t="shared" si="43"/>
        <v>41684.946759259255</v>
      </c>
      <c r="M452" s="2" t="b">
        <v>0</v>
      </c>
      <c r="N452" s="2">
        <v>7</v>
      </c>
      <c r="O452" s="2" t="b">
        <v>0</v>
      </c>
      <c r="P452" s="4">
        <f t="shared" si="44"/>
        <v>0.79200000000000004</v>
      </c>
      <c r="Q452" s="5">
        <f t="shared" si="45"/>
        <v>56.571428571428569</v>
      </c>
      <c r="R452" s="2" t="s">
        <v>8270</v>
      </c>
      <c r="S452" s="7" t="str">
        <f t="shared" si="46"/>
        <v>film &amp; video</v>
      </c>
      <c r="T452" s="7" t="str">
        <f t="shared" si="47"/>
        <v>animation</v>
      </c>
    </row>
    <row r="453" spans="1:20" ht="80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17">
        <f t="shared" si="42"/>
        <v>41634.715173611112</v>
      </c>
      <c r="L453" s="17">
        <f t="shared" si="43"/>
        <v>41664.715173611112</v>
      </c>
      <c r="M453" s="2" t="b">
        <v>0</v>
      </c>
      <c r="N453" s="2">
        <v>0</v>
      </c>
      <c r="O453" s="2" t="b">
        <v>0</v>
      </c>
      <c r="P453" s="4">
        <f t="shared" si="44"/>
        <v>0</v>
      </c>
      <c r="Q453" s="5" t="e">
        <f t="shared" si="45"/>
        <v>#DIV/0!</v>
      </c>
      <c r="R453" s="2" t="s">
        <v>8270</v>
      </c>
      <c r="S453" s="7" t="str">
        <f t="shared" si="46"/>
        <v>film &amp; video</v>
      </c>
      <c r="T453" s="7" t="str">
        <f t="shared" si="47"/>
        <v>animation</v>
      </c>
    </row>
    <row r="454" spans="1:20" ht="60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17">
        <f t="shared" si="42"/>
        <v>42107.703877314809</v>
      </c>
      <c r="L454" s="17">
        <f t="shared" si="43"/>
        <v>42137.703877314809</v>
      </c>
      <c r="M454" s="2" t="b">
        <v>0</v>
      </c>
      <c r="N454" s="2">
        <v>12</v>
      </c>
      <c r="O454" s="2" t="b">
        <v>0</v>
      </c>
      <c r="P454" s="4">
        <f t="shared" si="44"/>
        <v>64</v>
      </c>
      <c r="Q454" s="5">
        <f t="shared" si="45"/>
        <v>40</v>
      </c>
      <c r="R454" s="2" t="s">
        <v>8270</v>
      </c>
      <c r="S454" s="7" t="str">
        <f t="shared" si="46"/>
        <v>film &amp; video</v>
      </c>
      <c r="T454" s="7" t="str">
        <f t="shared" si="47"/>
        <v>animation</v>
      </c>
    </row>
    <row r="455" spans="1:20" ht="80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17">
        <f t="shared" si="42"/>
        <v>42038.824988425928</v>
      </c>
      <c r="L455" s="17">
        <f t="shared" si="43"/>
        <v>42054.824988425928</v>
      </c>
      <c r="M455" s="2" t="b">
        <v>0</v>
      </c>
      <c r="N455" s="2">
        <v>2</v>
      </c>
      <c r="O455" s="2" t="b">
        <v>0</v>
      </c>
      <c r="P455" s="4">
        <f t="shared" si="44"/>
        <v>2.7404479578392621E-2</v>
      </c>
      <c r="Q455" s="5">
        <f t="shared" si="45"/>
        <v>13</v>
      </c>
      <c r="R455" s="2" t="s">
        <v>8270</v>
      </c>
      <c r="S455" s="7" t="str">
        <f t="shared" si="46"/>
        <v>film &amp; video</v>
      </c>
      <c r="T455" s="7" t="str">
        <f t="shared" si="47"/>
        <v>animation</v>
      </c>
    </row>
    <row r="456" spans="1:20" ht="80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17">
        <f t="shared" si="42"/>
        <v>41938.717256944445</v>
      </c>
      <c r="L456" s="17">
        <f t="shared" si="43"/>
        <v>41969.551388888889</v>
      </c>
      <c r="M456" s="2" t="b">
        <v>0</v>
      </c>
      <c r="N456" s="2">
        <v>5</v>
      </c>
      <c r="O456" s="2" t="b">
        <v>0</v>
      </c>
      <c r="P456" s="4">
        <f t="shared" si="44"/>
        <v>0.82000000000000006</v>
      </c>
      <c r="Q456" s="5">
        <f t="shared" si="45"/>
        <v>16.399999999999999</v>
      </c>
      <c r="R456" s="2" t="s">
        <v>8270</v>
      </c>
      <c r="S456" s="7" t="str">
        <f t="shared" si="46"/>
        <v>film &amp; video</v>
      </c>
      <c r="T456" s="7" t="str">
        <f t="shared" si="47"/>
        <v>animation</v>
      </c>
    </row>
    <row r="457" spans="1:20" ht="80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17">
        <f t="shared" si="42"/>
        <v>40971.002569444441</v>
      </c>
      <c r="L457" s="17">
        <f t="shared" si="43"/>
        <v>41016.021527777775</v>
      </c>
      <c r="M457" s="2" t="b">
        <v>0</v>
      </c>
      <c r="N457" s="2">
        <v>2</v>
      </c>
      <c r="O457" s="2" t="b">
        <v>0</v>
      </c>
      <c r="P457" s="4">
        <f t="shared" si="44"/>
        <v>6.9230769230769221E-2</v>
      </c>
      <c r="Q457" s="5">
        <f t="shared" si="45"/>
        <v>22.5</v>
      </c>
      <c r="R457" s="2" t="s">
        <v>8270</v>
      </c>
      <c r="S457" s="7" t="str">
        <f t="shared" si="46"/>
        <v>film &amp; video</v>
      </c>
      <c r="T457" s="7" t="str">
        <f t="shared" si="47"/>
        <v>animation</v>
      </c>
    </row>
    <row r="458" spans="1:20" ht="80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17">
        <f t="shared" si="42"/>
        <v>41547.694456018515</v>
      </c>
      <c r="L458" s="17">
        <f t="shared" si="43"/>
        <v>41569.165972222225</v>
      </c>
      <c r="M458" s="2" t="b">
        <v>0</v>
      </c>
      <c r="N458" s="2">
        <v>3</v>
      </c>
      <c r="O458" s="2" t="b">
        <v>0</v>
      </c>
      <c r="P458" s="4">
        <f t="shared" si="44"/>
        <v>0.68631863186318631</v>
      </c>
      <c r="Q458" s="5">
        <f t="shared" si="45"/>
        <v>20.333333333333332</v>
      </c>
      <c r="R458" s="2" t="s">
        <v>8270</v>
      </c>
      <c r="S458" s="7" t="str">
        <f t="shared" si="46"/>
        <v>film &amp; video</v>
      </c>
      <c r="T458" s="7" t="str">
        <f t="shared" si="47"/>
        <v>animation</v>
      </c>
    </row>
    <row r="459" spans="1:20" ht="80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17">
        <f t="shared" si="42"/>
        <v>41837.767500000002</v>
      </c>
      <c r="L459" s="17">
        <f t="shared" si="43"/>
        <v>41867.767500000002</v>
      </c>
      <c r="M459" s="2" t="b">
        <v>0</v>
      </c>
      <c r="N459" s="2">
        <v>0</v>
      </c>
      <c r="O459" s="2" t="b">
        <v>0</v>
      </c>
      <c r="P459" s="4">
        <f t="shared" si="44"/>
        <v>0</v>
      </c>
      <c r="Q459" s="5" t="e">
        <f t="shared" si="45"/>
        <v>#DIV/0!</v>
      </c>
      <c r="R459" s="2" t="s">
        <v>8270</v>
      </c>
      <c r="S459" s="7" t="str">
        <f t="shared" si="46"/>
        <v>film &amp; video</v>
      </c>
      <c r="T459" s="7" t="str">
        <f t="shared" si="47"/>
        <v>animation</v>
      </c>
    </row>
    <row r="460" spans="1:20" ht="80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17">
        <f t="shared" si="42"/>
        <v>41378.69976851852</v>
      </c>
      <c r="L460" s="17">
        <f t="shared" si="43"/>
        <v>41408.69976851852</v>
      </c>
      <c r="M460" s="2" t="b">
        <v>0</v>
      </c>
      <c r="N460" s="2">
        <v>49</v>
      </c>
      <c r="O460" s="2" t="b">
        <v>0</v>
      </c>
      <c r="P460" s="4">
        <f t="shared" si="44"/>
        <v>8.2100000000000009</v>
      </c>
      <c r="Q460" s="5">
        <f t="shared" si="45"/>
        <v>16.755102040816325</v>
      </c>
      <c r="R460" s="2" t="s">
        <v>8270</v>
      </c>
      <c r="S460" s="7" t="str">
        <f t="shared" si="46"/>
        <v>film &amp; video</v>
      </c>
      <c r="T460" s="7" t="str">
        <f t="shared" si="47"/>
        <v>animation</v>
      </c>
    </row>
    <row r="461" spans="1:20" ht="80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17">
        <f t="shared" si="42"/>
        <v>40800.6403587963</v>
      </c>
      <c r="L461" s="17">
        <f t="shared" si="43"/>
        <v>40860.682025462964</v>
      </c>
      <c r="M461" s="2" t="b">
        <v>0</v>
      </c>
      <c r="N461" s="2">
        <v>1</v>
      </c>
      <c r="O461" s="2" t="b">
        <v>0</v>
      </c>
      <c r="P461" s="4">
        <f t="shared" si="44"/>
        <v>6.4102564102564097E-2</v>
      </c>
      <c r="Q461" s="5">
        <f t="shared" si="45"/>
        <v>25</v>
      </c>
      <c r="R461" s="2" t="s">
        <v>8270</v>
      </c>
      <c r="S461" s="7" t="str">
        <f t="shared" si="46"/>
        <v>film &amp; video</v>
      </c>
      <c r="T461" s="7" t="str">
        <f t="shared" si="47"/>
        <v>animation</v>
      </c>
    </row>
    <row r="462" spans="1:20" ht="40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17">
        <f t="shared" si="42"/>
        <v>41759.542534722219</v>
      </c>
      <c r="L462" s="17">
        <f t="shared" si="43"/>
        <v>41791.166666666664</v>
      </c>
      <c r="M462" s="2" t="b">
        <v>0</v>
      </c>
      <c r="N462" s="2">
        <v>2</v>
      </c>
      <c r="O462" s="2" t="b">
        <v>0</v>
      </c>
      <c r="P462" s="4">
        <f t="shared" si="44"/>
        <v>0.29411764705882354</v>
      </c>
      <c r="Q462" s="5">
        <f t="shared" si="45"/>
        <v>12.5</v>
      </c>
      <c r="R462" s="2" t="s">
        <v>8270</v>
      </c>
      <c r="S462" s="7" t="str">
        <f t="shared" si="46"/>
        <v>film &amp; video</v>
      </c>
      <c r="T462" s="7" t="str">
        <f t="shared" si="47"/>
        <v>animation</v>
      </c>
    </row>
    <row r="463" spans="1:20" ht="80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17">
        <f t="shared" si="42"/>
        <v>41407.84684027778</v>
      </c>
      <c r="L463" s="17">
        <f t="shared" si="43"/>
        <v>41427.84684027778</v>
      </c>
      <c r="M463" s="2" t="b">
        <v>0</v>
      </c>
      <c r="N463" s="2">
        <v>0</v>
      </c>
      <c r="O463" s="2" t="b">
        <v>0</v>
      </c>
      <c r="P463" s="4">
        <f t="shared" si="44"/>
        <v>0</v>
      </c>
      <c r="Q463" s="5" t="e">
        <f t="shared" si="45"/>
        <v>#DIV/0!</v>
      </c>
      <c r="R463" s="2" t="s">
        <v>8270</v>
      </c>
      <c r="S463" s="7" t="str">
        <f t="shared" si="46"/>
        <v>film &amp; video</v>
      </c>
      <c r="T463" s="7" t="str">
        <f t="shared" si="47"/>
        <v>animation</v>
      </c>
    </row>
    <row r="464" spans="1:20" ht="80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17">
        <f t="shared" si="42"/>
        <v>40705.126631944448</v>
      </c>
      <c r="L464" s="17">
        <f t="shared" si="43"/>
        <v>40765.126631944448</v>
      </c>
      <c r="M464" s="2" t="b">
        <v>0</v>
      </c>
      <c r="N464" s="2">
        <v>0</v>
      </c>
      <c r="O464" s="2" t="b">
        <v>0</v>
      </c>
      <c r="P464" s="4">
        <f t="shared" si="44"/>
        <v>0</v>
      </c>
      <c r="Q464" s="5" t="e">
        <f t="shared" si="45"/>
        <v>#DIV/0!</v>
      </c>
      <c r="R464" s="2" t="s">
        <v>8270</v>
      </c>
      <c r="S464" s="7" t="str">
        <f t="shared" si="46"/>
        <v>film &amp; video</v>
      </c>
      <c r="T464" s="7" t="str">
        <f t="shared" si="47"/>
        <v>animation</v>
      </c>
    </row>
    <row r="465" spans="1:20" ht="80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17">
        <f t="shared" si="42"/>
        <v>40750.710104166668</v>
      </c>
      <c r="L465" s="17">
        <f t="shared" si="43"/>
        <v>40810.710104166668</v>
      </c>
      <c r="M465" s="2" t="b">
        <v>0</v>
      </c>
      <c r="N465" s="2">
        <v>11</v>
      </c>
      <c r="O465" s="2" t="b">
        <v>0</v>
      </c>
      <c r="P465" s="4">
        <f t="shared" si="44"/>
        <v>2.2727272727272729</v>
      </c>
      <c r="Q465" s="5">
        <f t="shared" si="45"/>
        <v>113.63636363636364</v>
      </c>
      <c r="R465" s="2" t="s">
        <v>8270</v>
      </c>
      <c r="S465" s="7" t="str">
        <f t="shared" si="46"/>
        <v>film &amp; video</v>
      </c>
      <c r="T465" s="7" t="str">
        <f t="shared" si="47"/>
        <v>animation</v>
      </c>
    </row>
    <row r="466" spans="1:20" ht="60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17">
        <f t="shared" si="42"/>
        <v>42488.848784722228</v>
      </c>
      <c r="L466" s="17">
        <f t="shared" si="43"/>
        <v>42508.848784722228</v>
      </c>
      <c r="M466" s="2" t="b">
        <v>0</v>
      </c>
      <c r="N466" s="2">
        <v>1</v>
      </c>
      <c r="O466" s="2" t="b">
        <v>0</v>
      </c>
      <c r="P466" s="4">
        <f t="shared" si="44"/>
        <v>9.9009900990099015E-2</v>
      </c>
      <c r="Q466" s="5">
        <f t="shared" si="45"/>
        <v>1</v>
      </c>
      <c r="R466" s="2" t="s">
        <v>8270</v>
      </c>
      <c r="S466" s="7" t="str">
        <f t="shared" si="46"/>
        <v>film &amp; video</v>
      </c>
      <c r="T466" s="7" t="str">
        <f t="shared" si="47"/>
        <v>animation</v>
      </c>
    </row>
    <row r="467" spans="1:20" ht="40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17">
        <f t="shared" si="42"/>
        <v>41801.120069444441</v>
      </c>
      <c r="L467" s="17">
        <f t="shared" si="43"/>
        <v>41817.120069444441</v>
      </c>
      <c r="M467" s="2" t="b">
        <v>0</v>
      </c>
      <c r="N467" s="2">
        <v>8</v>
      </c>
      <c r="O467" s="2" t="b">
        <v>0</v>
      </c>
      <c r="P467" s="4">
        <f t="shared" si="44"/>
        <v>26.953125</v>
      </c>
      <c r="Q467" s="5">
        <f t="shared" si="45"/>
        <v>17.25</v>
      </c>
      <c r="R467" s="2" t="s">
        <v>8270</v>
      </c>
      <c r="S467" s="7" t="str">
        <f t="shared" si="46"/>
        <v>film &amp; video</v>
      </c>
      <c r="T467" s="7" t="str">
        <f t="shared" si="47"/>
        <v>animation</v>
      </c>
    </row>
    <row r="468" spans="1:20" ht="80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17">
        <f t="shared" si="42"/>
        <v>41129.942870370374</v>
      </c>
      <c r="L468" s="17">
        <f t="shared" si="43"/>
        <v>41159.942870370374</v>
      </c>
      <c r="M468" s="2" t="b">
        <v>0</v>
      </c>
      <c r="N468" s="2">
        <v>5</v>
      </c>
      <c r="O468" s="2" t="b">
        <v>0</v>
      </c>
      <c r="P468" s="4">
        <f t="shared" si="44"/>
        <v>0.76</v>
      </c>
      <c r="Q468" s="5">
        <f t="shared" si="45"/>
        <v>15.2</v>
      </c>
      <c r="R468" s="2" t="s">
        <v>8270</v>
      </c>
      <c r="S468" s="7" t="str">
        <f t="shared" si="46"/>
        <v>film &amp; video</v>
      </c>
      <c r="T468" s="7" t="str">
        <f t="shared" si="47"/>
        <v>animation</v>
      </c>
    </row>
    <row r="469" spans="1:20" ht="80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17">
        <f t="shared" si="42"/>
        <v>41135.679791666669</v>
      </c>
      <c r="L469" s="17">
        <f t="shared" si="43"/>
        <v>41180.679791666669</v>
      </c>
      <c r="M469" s="2" t="b">
        <v>0</v>
      </c>
      <c r="N469" s="2">
        <v>39</v>
      </c>
      <c r="O469" s="2" t="b">
        <v>0</v>
      </c>
      <c r="P469" s="4">
        <f t="shared" si="44"/>
        <v>21.574999999999999</v>
      </c>
      <c r="Q469" s="5">
        <f t="shared" si="45"/>
        <v>110.64102564102564</v>
      </c>
      <c r="R469" s="2" t="s">
        <v>8270</v>
      </c>
      <c r="S469" s="7" t="str">
        <f t="shared" si="46"/>
        <v>film &amp; video</v>
      </c>
      <c r="T469" s="7" t="str">
        <f t="shared" si="47"/>
        <v>animation</v>
      </c>
    </row>
    <row r="470" spans="1:20" ht="80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17">
        <f t="shared" si="42"/>
        <v>41041.167627314811</v>
      </c>
      <c r="L470" s="17">
        <f t="shared" si="43"/>
        <v>41101.160474537035</v>
      </c>
      <c r="M470" s="2" t="b">
        <v>0</v>
      </c>
      <c r="N470" s="2">
        <v>0</v>
      </c>
      <c r="O470" s="2" t="b">
        <v>0</v>
      </c>
      <c r="P470" s="4">
        <f t="shared" si="44"/>
        <v>0</v>
      </c>
      <c r="Q470" s="5" t="e">
        <f t="shared" si="45"/>
        <v>#DIV/0!</v>
      </c>
      <c r="R470" s="2" t="s">
        <v>8270</v>
      </c>
      <c r="S470" s="7" t="str">
        <f t="shared" si="46"/>
        <v>film &amp; video</v>
      </c>
      <c r="T470" s="7" t="str">
        <f t="shared" si="47"/>
        <v>animation</v>
      </c>
    </row>
    <row r="471" spans="1:20" ht="40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17">
        <f t="shared" si="42"/>
        <v>41827.989861111113</v>
      </c>
      <c r="L471" s="17">
        <f t="shared" si="43"/>
        <v>41887.989861111113</v>
      </c>
      <c r="M471" s="2" t="b">
        <v>0</v>
      </c>
      <c r="N471" s="2">
        <v>0</v>
      </c>
      <c r="O471" s="2" t="b">
        <v>0</v>
      </c>
      <c r="P471" s="4">
        <f t="shared" si="44"/>
        <v>0</v>
      </c>
      <c r="Q471" s="5" t="e">
        <f t="shared" si="45"/>
        <v>#DIV/0!</v>
      </c>
      <c r="R471" s="2" t="s">
        <v>8270</v>
      </c>
      <c r="S471" s="7" t="str">
        <f t="shared" si="46"/>
        <v>film &amp; video</v>
      </c>
      <c r="T471" s="7" t="str">
        <f t="shared" si="47"/>
        <v>animation</v>
      </c>
    </row>
    <row r="472" spans="1:20" ht="80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17">
        <f t="shared" si="42"/>
        <v>41605.167696759258</v>
      </c>
      <c r="L472" s="17">
        <f t="shared" si="43"/>
        <v>41655.166666666664</v>
      </c>
      <c r="M472" s="2" t="b">
        <v>0</v>
      </c>
      <c r="N472" s="2">
        <v>2</v>
      </c>
      <c r="O472" s="2" t="b">
        <v>0</v>
      </c>
      <c r="P472" s="4">
        <f t="shared" si="44"/>
        <v>1.02</v>
      </c>
      <c r="Q472" s="5">
        <f t="shared" si="45"/>
        <v>25.5</v>
      </c>
      <c r="R472" s="2" t="s">
        <v>8270</v>
      </c>
      <c r="S472" s="7" t="str">
        <f t="shared" si="46"/>
        <v>film &amp; video</v>
      </c>
      <c r="T472" s="7" t="str">
        <f t="shared" si="47"/>
        <v>animation</v>
      </c>
    </row>
    <row r="473" spans="1:20" ht="80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17">
        <f t="shared" si="42"/>
        <v>41703.721979166665</v>
      </c>
      <c r="L473" s="17">
        <f t="shared" si="43"/>
        <v>41748.680312500001</v>
      </c>
      <c r="M473" s="2" t="b">
        <v>0</v>
      </c>
      <c r="N473" s="2">
        <v>170</v>
      </c>
      <c r="O473" s="2" t="b">
        <v>0</v>
      </c>
      <c r="P473" s="4">
        <f t="shared" si="44"/>
        <v>11.892727272727273</v>
      </c>
      <c r="Q473" s="5">
        <f t="shared" si="45"/>
        <v>38.476470588235294</v>
      </c>
      <c r="R473" s="2" t="s">
        <v>8270</v>
      </c>
      <c r="S473" s="7" t="str">
        <f t="shared" si="46"/>
        <v>film &amp; video</v>
      </c>
      <c r="T473" s="7" t="str">
        <f t="shared" si="47"/>
        <v>animation</v>
      </c>
    </row>
    <row r="474" spans="1:20" ht="80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17">
        <f t="shared" si="42"/>
        <v>41844.922662037039</v>
      </c>
      <c r="L474" s="17">
        <f t="shared" si="43"/>
        <v>41874.922662037039</v>
      </c>
      <c r="M474" s="2" t="b">
        <v>0</v>
      </c>
      <c r="N474" s="2">
        <v>5</v>
      </c>
      <c r="O474" s="2" t="b">
        <v>0</v>
      </c>
      <c r="P474" s="4">
        <f t="shared" si="44"/>
        <v>17.625</v>
      </c>
      <c r="Q474" s="5">
        <f t="shared" si="45"/>
        <v>28.2</v>
      </c>
      <c r="R474" s="2" t="s">
        <v>8270</v>
      </c>
      <c r="S474" s="7" t="str">
        <f t="shared" si="46"/>
        <v>film &amp; video</v>
      </c>
      <c r="T474" s="7" t="str">
        <f t="shared" si="47"/>
        <v>animation</v>
      </c>
    </row>
    <row r="475" spans="1:20" ht="80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17">
        <f t="shared" si="42"/>
        <v>41869.698136574072</v>
      </c>
      <c r="L475" s="17">
        <f t="shared" si="43"/>
        <v>41899.698136574072</v>
      </c>
      <c r="M475" s="2" t="b">
        <v>0</v>
      </c>
      <c r="N475" s="2">
        <v>14</v>
      </c>
      <c r="O475" s="2" t="b">
        <v>0</v>
      </c>
      <c r="P475" s="4">
        <f t="shared" si="44"/>
        <v>2.87</v>
      </c>
      <c r="Q475" s="5">
        <f t="shared" si="45"/>
        <v>61.5</v>
      </c>
      <c r="R475" s="2" t="s">
        <v>8270</v>
      </c>
      <c r="S475" s="7" t="str">
        <f t="shared" si="46"/>
        <v>film &amp; video</v>
      </c>
      <c r="T475" s="7" t="str">
        <f t="shared" si="47"/>
        <v>animation</v>
      </c>
    </row>
    <row r="476" spans="1:20" ht="80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17">
        <f t="shared" si="42"/>
        <v>42753.329039351855</v>
      </c>
      <c r="L476" s="17">
        <f t="shared" si="43"/>
        <v>42783.329039351855</v>
      </c>
      <c r="M476" s="2" t="b">
        <v>0</v>
      </c>
      <c r="N476" s="2">
        <v>1</v>
      </c>
      <c r="O476" s="2" t="b">
        <v>0</v>
      </c>
      <c r="P476" s="4">
        <f t="shared" si="44"/>
        <v>3.0303030303030304E-2</v>
      </c>
      <c r="Q476" s="5">
        <f t="shared" si="45"/>
        <v>1</v>
      </c>
      <c r="R476" s="2" t="s">
        <v>8270</v>
      </c>
      <c r="S476" s="7" t="str">
        <f t="shared" si="46"/>
        <v>film &amp; video</v>
      </c>
      <c r="T476" s="7" t="str">
        <f t="shared" si="47"/>
        <v>animation</v>
      </c>
    </row>
    <row r="477" spans="1:20" ht="80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17">
        <f t="shared" si="42"/>
        <v>42100.086145833338</v>
      </c>
      <c r="L477" s="17">
        <f t="shared" si="43"/>
        <v>42130.086145833338</v>
      </c>
      <c r="M477" s="2" t="b">
        <v>0</v>
      </c>
      <c r="N477" s="2">
        <v>0</v>
      </c>
      <c r="O477" s="2" t="b">
        <v>0</v>
      </c>
      <c r="P477" s="4">
        <f t="shared" si="44"/>
        <v>0</v>
      </c>
      <c r="Q477" s="5" t="e">
        <f t="shared" si="45"/>
        <v>#DIV/0!</v>
      </c>
      <c r="R477" s="2" t="s">
        <v>8270</v>
      </c>
      <c r="S477" s="7" t="str">
        <f t="shared" si="46"/>
        <v>film &amp; video</v>
      </c>
      <c r="T477" s="7" t="str">
        <f t="shared" si="47"/>
        <v>animation</v>
      </c>
    </row>
    <row r="478" spans="1:20" ht="40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17">
        <f t="shared" si="42"/>
        <v>41757.975011574075</v>
      </c>
      <c r="L478" s="17">
        <f t="shared" si="43"/>
        <v>41793.165972222225</v>
      </c>
      <c r="M478" s="2" t="b">
        <v>0</v>
      </c>
      <c r="N478" s="2">
        <v>124</v>
      </c>
      <c r="O478" s="2" t="b">
        <v>0</v>
      </c>
      <c r="P478" s="4">
        <f t="shared" si="44"/>
        <v>2.230268181818182</v>
      </c>
      <c r="Q478" s="5">
        <f t="shared" si="45"/>
        <v>39.569274193548388</v>
      </c>
      <c r="R478" s="2" t="s">
        <v>8270</v>
      </c>
      <c r="S478" s="7" t="str">
        <f t="shared" si="46"/>
        <v>film &amp; video</v>
      </c>
      <c r="T478" s="7" t="str">
        <f t="shared" si="47"/>
        <v>animation</v>
      </c>
    </row>
    <row r="479" spans="1:20" ht="80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17">
        <f t="shared" si="42"/>
        <v>40987.83488425926</v>
      </c>
      <c r="L479" s="17">
        <f t="shared" si="43"/>
        <v>41047.83488425926</v>
      </c>
      <c r="M479" s="2" t="b">
        <v>0</v>
      </c>
      <c r="N479" s="2">
        <v>0</v>
      </c>
      <c r="O479" s="2" t="b">
        <v>0</v>
      </c>
      <c r="P479" s="4">
        <f t="shared" si="44"/>
        <v>0</v>
      </c>
      <c r="Q479" s="5" t="e">
        <f t="shared" si="45"/>
        <v>#DIV/0!</v>
      </c>
      <c r="R479" s="2" t="s">
        <v>8270</v>
      </c>
      <c r="S479" s="7" t="str">
        <f t="shared" si="46"/>
        <v>film &amp; video</v>
      </c>
      <c r="T479" s="7" t="str">
        <f t="shared" si="47"/>
        <v>animation</v>
      </c>
    </row>
    <row r="480" spans="1:20" ht="60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17">
        <f t="shared" si="42"/>
        <v>42065.910983796297</v>
      </c>
      <c r="L480" s="17">
        <f t="shared" si="43"/>
        <v>42095.869317129633</v>
      </c>
      <c r="M480" s="2" t="b">
        <v>0</v>
      </c>
      <c r="N480" s="2">
        <v>0</v>
      </c>
      <c r="O480" s="2" t="b">
        <v>0</v>
      </c>
      <c r="P480" s="4">
        <f t="shared" si="44"/>
        <v>0</v>
      </c>
      <c r="Q480" s="5" t="e">
        <f t="shared" si="45"/>
        <v>#DIV/0!</v>
      </c>
      <c r="R480" s="2" t="s">
        <v>8270</v>
      </c>
      <c r="S480" s="7" t="str">
        <f t="shared" si="46"/>
        <v>film &amp; video</v>
      </c>
      <c r="T480" s="7" t="str">
        <f t="shared" si="47"/>
        <v>animation</v>
      </c>
    </row>
    <row r="481" spans="1:20" ht="60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17">
        <f t="shared" si="42"/>
        <v>41904.407812500001</v>
      </c>
      <c r="L481" s="17">
        <f t="shared" si="43"/>
        <v>41964.449479166666</v>
      </c>
      <c r="M481" s="2" t="b">
        <v>0</v>
      </c>
      <c r="N481" s="2">
        <v>55</v>
      </c>
      <c r="O481" s="2" t="b">
        <v>0</v>
      </c>
      <c r="P481" s="4">
        <f t="shared" si="44"/>
        <v>32.56</v>
      </c>
      <c r="Q481" s="5">
        <f t="shared" si="45"/>
        <v>88.8</v>
      </c>
      <c r="R481" s="2" t="s">
        <v>8270</v>
      </c>
      <c r="S481" s="7" t="str">
        <f t="shared" si="46"/>
        <v>film &amp; video</v>
      </c>
      <c r="T481" s="7" t="str">
        <f t="shared" si="47"/>
        <v>animation</v>
      </c>
    </row>
    <row r="482" spans="1:20" ht="80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17">
        <f t="shared" si="42"/>
        <v>41465.500173611108</v>
      </c>
      <c r="L482" s="17">
        <f t="shared" si="43"/>
        <v>41495.500173611108</v>
      </c>
      <c r="M482" s="2" t="b">
        <v>0</v>
      </c>
      <c r="N482" s="2">
        <v>140</v>
      </c>
      <c r="O482" s="2" t="b">
        <v>0</v>
      </c>
      <c r="P482" s="4">
        <f t="shared" si="44"/>
        <v>19.41</v>
      </c>
      <c r="Q482" s="5">
        <f t="shared" si="45"/>
        <v>55.457142857142856</v>
      </c>
      <c r="R482" s="2" t="s">
        <v>8270</v>
      </c>
      <c r="S482" s="7" t="str">
        <f t="shared" si="46"/>
        <v>film &amp; video</v>
      </c>
      <c r="T482" s="7" t="str">
        <f t="shared" si="47"/>
        <v>animation</v>
      </c>
    </row>
    <row r="483" spans="1:20" ht="80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17">
        <f t="shared" si="42"/>
        <v>41162.672326388885</v>
      </c>
      <c r="L483" s="17">
        <f t="shared" si="43"/>
        <v>41192.672326388885</v>
      </c>
      <c r="M483" s="2" t="b">
        <v>0</v>
      </c>
      <c r="N483" s="2">
        <v>21</v>
      </c>
      <c r="O483" s="2" t="b">
        <v>0</v>
      </c>
      <c r="P483" s="4">
        <f t="shared" si="44"/>
        <v>6.1</v>
      </c>
      <c r="Q483" s="5">
        <f t="shared" si="45"/>
        <v>87.142857142857139</v>
      </c>
      <c r="R483" s="2" t="s">
        <v>8270</v>
      </c>
      <c r="S483" s="7" t="str">
        <f t="shared" si="46"/>
        <v>film &amp; video</v>
      </c>
      <c r="T483" s="7" t="str">
        <f t="shared" si="47"/>
        <v>animation</v>
      </c>
    </row>
    <row r="484" spans="1:20" ht="60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17">
        <f t="shared" si="42"/>
        <v>42447.896875000006</v>
      </c>
      <c r="L484" s="17">
        <f t="shared" si="43"/>
        <v>42474.606944444444</v>
      </c>
      <c r="M484" s="2" t="b">
        <v>0</v>
      </c>
      <c r="N484" s="2">
        <v>1</v>
      </c>
      <c r="O484" s="2" t="b">
        <v>0</v>
      </c>
      <c r="P484" s="4">
        <f t="shared" si="44"/>
        <v>0.1</v>
      </c>
      <c r="Q484" s="5">
        <f t="shared" si="45"/>
        <v>10</v>
      </c>
      <c r="R484" s="2" t="s">
        <v>8270</v>
      </c>
      <c r="S484" s="7" t="str">
        <f t="shared" si="46"/>
        <v>film &amp; video</v>
      </c>
      <c r="T484" s="7" t="str">
        <f t="shared" si="47"/>
        <v>animation</v>
      </c>
    </row>
    <row r="485" spans="1:20" ht="80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17">
        <f t="shared" si="42"/>
        <v>41243.197592592594</v>
      </c>
      <c r="L485" s="17">
        <f t="shared" si="43"/>
        <v>41303.197592592594</v>
      </c>
      <c r="M485" s="2" t="b">
        <v>0</v>
      </c>
      <c r="N485" s="2">
        <v>147</v>
      </c>
      <c r="O485" s="2" t="b">
        <v>0</v>
      </c>
      <c r="P485" s="4">
        <f t="shared" si="44"/>
        <v>50.2</v>
      </c>
      <c r="Q485" s="5">
        <f t="shared" si="45"/>
        <v>51.224489795918366</v>
      </c>
      <c r="R485" s="2" t="s">
        <v>8270</v>
      </c>
      <c r="S485" s="7" t="str">
        <f t="shared" si="46"/>
        <v>film &amp; video</v>
      </c>
      <c r="T485" s="7" t="str">
        <f t="shared" si="47"/>
        <v>animation</v>
      </c>
    </row>
    <row r="486" spans="1:20" ht="80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17">
        <f t="shared" si="42"/>
        <v>42272.93949074074</v>
      </c>
      <c r="L486" s="17">
        <f t="shared" si="43"/>
        <v>42313.981157407412</v>
      </c>
      <c r="M486" s="2" t="b">
        <v>0</v>
      </c>
      <c r="N486" s="2">
        <v>11</v>
      </c>
      <c r="O486" s="2" t="b">
        <v>0</v>
      </c>
      <c r="P486" s="4">
        <f t="shared" si="44"/>
        <v>0.18625</v>
      </c>
      <c r="Q486" s="5">
        <f t="shared" si="45"/>
        <v>13.545454545454545</v>
      </c>
      <c r="R486" s="2" t="s">
        <v>8270</v>
      </c>
      <c r="S486" s="7" t="str">
        <f t="shared" si="46"/>
        <v>film &amp; video</v>
      </c>
      <c r="T486" s="7" t="str">
        <f t="shared" si="47"/>
        <v>animation</v>
      </c>
    </row>
    <row r="487" spans="1:20" ht="60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17">
        <f t="shared" si="42"/>
        <v>41381.50577546296</v>
      </c>
      <c r="L487" s="17">
        <f t="shared" si="43"/>
        <v>41411.50577546296</v>
      </c>
      <c r="M487" s="2" t="b">
        <v>0</v>
      </c>
      <c r="N487" s="2">
        <v>125</v>
      </c>
      <c r="O487" s="2" t="b">
        <v>0</v>
      </c>
      <c r="P487" s="4">
        <f t="shared" si="44"/>
        <v>21.906971229845084</v>
      </c>
      <c r="Q487" s="5">
        <f t="shared" si="45"/>
        <v>66.520080000000007</v>
      </c>
      <c r="R487" s="2" t="s">
        <v>8270</v>
      </c>
      <c r="S487" s="7" t="str">
        <f t="shared" si="46"/>
        <v>film &amp; video</v>
      </c>
      <c r="T487" s="7" t="str">
        <f t="shared" si="47"/>
        <v>animation</v>
      </c>
    </row>
    <row r="488" spans="1:20" ht="80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17">
        <f t="shared" si="42"/>
        <v>41761.94258101852</v>
      </c>
      <c r="L488" s="17">
        <f t="shared" si="43"/>
        <v>41791.94258101852</v>
      </c>
      <c r="M488" s="2" t="b">
        <v>0</v>
      </c>
      <c r="N488" s="2">
        <v>1</v>
      </c>
      <c r="O488" s="2" t="b">
        <v>0</v>
      </c>
      <c r="P488" s="4">
        <f t="shared" si="44"/>
        <v>9.0909090909090905E-3</v>
      </c>
      <c r="Q488" s="5">
        <f t="shared" si="45"/>
        <v>50</v>
      </c>
      <c r="R488" s="2" t="s">
        <v>8270</v>
      </c>
      <c r="S488" s="7" t="str">
        <f t="shared" si="46"/>
        <v>film &amp; video</v>
      </c>
      <c r="T488" s="7" t="str">
        <f t="shared" si="47"/>
        <v>animation</v>
      </c>
    </row>
    <row r="489" spans="1:20" ht="80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17">
        <f t="shared" si="42"/>
        <v>42669.594837962963</v>
      </c>
      <c r="L489" s="17">
        <f t="shared" si="43"/>
        <v>42729.636504629627</v>
      </c>
      <c r="M489" s="2" t="b">
        <v>0</v>
      </c>
      <c r="N489" s="2">
        <v>0</v>
      </c>
      <c r="O489" s="2" t="b">
        <v>0</v>
      </c>
      <c r="P489" s="4">
        <f t="shared" si="44"/>
        <v>0</v>
      </c>
      <c r="Q489" s="5" t="e">
        <f t="shared" si="45"/>
        <v>#DIV/0!</v>
      </c>
      <c r="R489" s="2" t="s">
        <v>8270</v>
      </c>
      <c r="S489" s="7" t="str">
        <f t="shared" si="46"/>
        <v>film &amp; video</v>
      </c>
      <c r="T489" s="7" t="str">
        <f t="shared" si="47"/>
        <v>animation</v>
      </c>
    </row>
    <row r="490" spans="1:20" ht="60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17">
        <f t="shared" si="42"/>
        <v>42714.054398148146</v>
      </c>
      <c r="L490" s="17">
        <f t="shared" si="43"/>
        <v>42744.054398148146</v>
      </c>
      <c r="M490" s="2" t="b">
        <v>0</v>
      </c>
      <c r="N490" s="2">
        <v>0</v>
      </c>
      <c r="O490" s="2" t="b">
        <v>0</v>
      </c>
      <c r="P490" s="4">
        <f t="shared" si="44"/>
        <v>0</v>
      </c>
      <c r="Q490" s="5" t="e">
        <f t="shared" si="45"/>
        <v>#DIV/0!</v>
      </c>
      <c r="R490" s="2" t="s">
        <v>8270</v>
      </c>
      <c r="S490" s="7" t="str">
        <f t="shared" si="46"/>
        <v>film &amp; video</v>
      </c>
      <c r="T490" s="7" t="str">
        <f t="shared" si="47"/>
        <v>animation</v>
      </c>
    </row>
    <row r="491" spans="1:20" ht="80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17">
        <f t="shared" si="42"/>
        <v>40882.481666666667</v>
      </c>
      <c r="L491" s="17">
        <f t="shared" si="43"/>
        <v>40913.481249999997</v>
      </c>
      <c r="M491" s="2" t="b">
        <v>0</v>
      </c>
      <c r="N491" s="2">
        <v>3</v>
      </c>
      <c r="O491" s="2" t="b">
        <v>0</v>
      </c>
      <c r="P491" s="4">
        <f t="shared" si="44"/>
        <v>0.28667813379201834</v>
      </c>
      <c r="Q491" s="5">
        <f t="shared" si="45"/>
        <v>71.666666666666671</v>
      </c>
      <c r="R491" s="2" t="s">
        <v>8270</v>
      </c>
      <c r="S491" s="7" t="str">
        <f t="shared" si="46"/>
        <v>film &amp; video</v>
      </c>
      <c r="T491" s="7" t="str">
        <f t="shared" si="47"/>
        <v>animation</v>
      </c>
    </row>
    <row r="492" spans="1:20" ht="20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17">
        <f t="shared" si="42"/>
        <v>41113.968576388892</v>
      </c>
      <c r="L492" s="17">
        <f t="shared" si="43"/>
        <v>41143.968576388892</v>
      </c>
      <c r="M492" s="2" t="b">
        <v>0</v>
      </c>
      <c r="N492" s="2">
        <v>0</v>
      </c>
      <c r="O492" s="2" t="b">
        <v>0</v>
      </c>
      <c r="P492" s="4">
        <f t="shared" si="44"/>
        <v>0</v>
      </c>
      <c r="Q492" s="5" t="e">
        <f t="shared" si="45"/>
        <v>#DIV/0!</v>
      </c>
      <c r="R492" s="2" t="s">
        <v>8270</v>
      </c>
      <c r="S492" s="7" t="str">
        <f t="shared" si="46"/>
        <v>film &amp; video</v>
      </c>
      <c r="T492" s="7" t="str">
        <f t="shared" si="47"/>
        <v>animation</v>
      </c>
    </row>
    <row r="493" spans="1:20" ht="80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17">
        <f t="shared" si="42"/>
        <v>42366.982627314821</v>
      </c>
      <c r="L493" s="17">
        <f t="shared" si="43"/>
        <v>42396.982627314821</v>
      </c>
      <c r="M493" s="2" t="b">
        <v>0</v>
      </c>
      <c r="N493" s="2">
        <v>0</v>
      </c>
      <c r="O493" s="2" t="b">
        <v>0</v>
      </c>
      <c r="P493" s="4">
        <f t="shared" si="44"/>
        <v>0</v>
      </c>
      <c r="Q493" s="5" t="e">
        <f t="shared" si="45"/>
        <v>#DIV/0!</v>
      </c>
      <c r="R493" s="2" t="s">
        <v>8270</v>
      </c>
      <c r="S493" s="7" t="str">
        <f t="shared" si="46"/>
        <v>film &amp; video</v>
      </c>
      <c r="T493" s="7" t="str">
        <f t="shared" si="47"/>
        <v>animation</v>
      </c>
    </row>
    <row r="494" spans="1:20" ht="80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17">
        <f t="shared" si="42"/>
        <v>42596.03506944445</v>
      </c>
      <c r="L494" s="17">
        <f t="shared" si="43"/>
        <v>42656.03506944445</v>
      </c>
      <c r="M494" s="2" t="b">
        <v>0</v>
      </c>
      <c r="N494" s="2">
        <v>0</v>
      </c>
      <c r="O494" s="2" t="b">
        <v>0</v>
      </c>
      <c r="P494" s="4">
        <f t="shared" si="44"/>
        <v>0</v>
      </c>
      <c r="Q494" s="5" t="e">
        <f t="shared" si="45"/>
        <v>#DIV/0!</v>
      </c>
      <c r="R494" s="2" t="s">
        <v>8270</v>
      </c>
      <c r="S494" s="7" t="str">
        <f t="shared" si="46"/>
        <v>film &amp; video</v>
      </c>
      <c r="T494" s="7" t="str">
        <f t="shared" si="47"/>
        <v>animation</v>
      </c>
    </row>
    <row r="495" spans="1:20" ht="80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17">
        <f t="shared" si="42"/>
        <v>42114.726134259254</v>
      </c>
      <c r="L495" s="17">
        <f t="shared" si="43"/>
        <v>42144.726134259254</v>
      </c>
      <c r="M495" s="2" t="b">
        <v>0</v>
      </c>
      <c r="N495" s="2">
        <v>0</v>
      </c>
      <c r="O495" s="2" t="b">
        <v>0</v>
      </c>
      <c r="P495" s="4">
        <f t="shared" si="44"/>
        <v>0</v>
      </c>
      <c r="Q495" s="5" t="e">
        <f t="shared" si="45"/>
        <v>#DIV/0!</v>
      </c>
      <c r="R495" s="2" t="s">
        <v>8270</v>
      </c>
      <c r="S495" s="7" t="str">
        <f t="shared" si="46"/>
        <v>film &amp; video</v>
      </c>
      <c r="T495" s="7" t="str">
        <f t="shared" si="47"/>
        <v>animation</v>
      </c>
    </row>
    <row r="496" spans="1:20" ht="80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17">
        <f t="shared" si="42"/>
        <v>41799.830613425926</v>
      </c>
      <c r="L496" s="17">
        <f t="shared" si="43"/>
        <v>41823.125</v>
      </c>
      <c r="M496" s="2" t="b">
        <v>0</v>
      </c>
      <c r="N496" s="2">
        <v>3</v>
      </c>
      <c r="O496" s="2" t="b">
        <v>0</v>
      </c>
      <c r="P496" s="4">
        <f t="shared" si="44"/>
        <v>0.155</v>
      </c>
      <c r="Q496" s="5">
        <f t="shared" si="45"/>
        <v>10.333333333333334</v>
      </c>
      <c r="R496" s="2" t="s">
        <v>8270</v>
      </c>
      <c r="S496" s="7" t="str">
        <f t="shared" si="46"/>
        <v>film &amp; video</v>
      </c>
      <c r="T496" s="7" t="str">
        <f t="shared" si="47"/>
        <v>animation</v>
      </c>
    </row>
    <row r="497" spans="1:20" ht="80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17">
        <f t="shared" si="42"/>
        <v>42171.827604166669</v>
      </c>
      <c r="L497" s="17">
        <f t="shared" si="43"/>
        <v>42201.827604166669</v>
      </c>
      <c r="M497" s="2" t="b">
        <v>0</v>
      </c>
      <c r="N497" s="2">
        <v>0</v>
      </c>
      <c r="O497" s="2" t="b">
        <v>0</v>
      </c>
      <c r="P497" s="4">
        <f t="shared" si="44"/>
        <v>0</v>
      </c>
      <c r="Q497" s="5" t="e">
        <f t="shared" si="45"/>
        <v>#DIV/0!</v>
      </c>
      <c r="R497" s="2" t="s">
        <v>8270</v>
      </c>
      <c r="S497" s="7" t="str">
        <f t="shared" si="46"/>
        <v>film &amp; video</v>
      </c>
      <c r="T497" s="7" t="str">
        <f t="shared" si="47"/>
        <v>animation</v>
      </c>
    </row>
    <row r="498" spans="1:20" ht="60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17">
        <f t="shared" si="42"/>
        <v>41620.93141203704</v>
      </c>
      <c r="L498" s="17">
        <f t="shared" si="43"/>
        <v>41680.93141203704</v>
      </c>
      <c r="M498" s="2" t="b">
        <v>0</v>
      </c>
      <c r="N498" s="2">
        <v>1</v>
      </c>
      <c r="O498" s="2" t="b">
        <v>0</v>
      </c>
      <c r="P498" s="4">
        <f t="shared" si="44"/>
        <v>1.6666666666666668E-3</v>
      </c>
      <c r="Q498" s="5">
        <f t="shared" si="45"/>
        <v>1</v>
      </c>
      <c r="R498" s="2" t="s">
        <v>8270</v>
      </c>
      <c r="S498" s="7" t="str">
        <f t="shared" si="46"/>
        <v>film &amp; video</v>
      </c>
      <c r="T498" s="7" t="str">
        <f t="shared" si="47"/>
        <v>animation</v>
      </c>
    </row>
    <row r="499" spans="1:20" ht="20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17">
        <f t="shared" si="42"/>
        <v>41945.037789351853</v>
      </c>
      <c r="L499" s="17">
        <f t="shared" si="43"/>
        <v>41998.208333333328</v>
      </c>
      <c r="M499" s="2" t="b">
        <v>0</v>
      </c>
      <c r="N499" s="2">
        <v>3</v>
      </c>
      <c r="O499" s="2" t="b">
        <v>0</v>
      </c>
      <c r="P499" s="4">
        <f t="shared" si="44"/>
        <v>0.6696428571428571</v>
      </c>
      <c r="Q499" s="5">
        <f t="shared" si="45"/>
        <v>10</v>
      </c>
      <c r="R499" s="2" t="s">
        <v>8270</v>
      </c>
      <c r="S499" s="7" t="str">
        <f t="shared" si="46"/>
        <v>film &amp; video</v>
      </c>
      <c r="T499" s="7" t="str">
        <f t="shared" si="47"/>
        <v>animation</v>
      </c>
    </row>
    <row r="500" spans="1:20" ht="80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17">
        <f t="shared" si="42"/>
        <v>40858.762141203704</v>
      </c>
      <c r="L500" s="17">
        <f t="shared" si="43"/>
        <v>40900.762141203704</v>
      </c>
      <c r="M500" s="2" t="b">
        <v>0</v>
      </c>
      <c r="N500" s="2">
        <v>22</v>
      </c>
      <c r="O500" s="2" t="b">
        <v>0</v>
      </c>
      <c r="P500" s="4">
        <f t="shared" si="44"/>
        <v>4.5985132395404564</v>
      </c>
      <c r="Q500" s="5">
        <f t="shared" si="45"/>
        <v>136.09090909090909</v>
      </c>
      <c r="R500" s="2" t="s">
        <v>8270</v>
      </c>
      <c r="S500" s="7" t="str">
        <f t="shared" si="46"/>
        <v>film &amp; video</v>
      </c>
      <c r="T500" s="7" t="str">
        <f t="shared" si="47"/>
        <v>animation</v>
      </c>
    </row>
    <row r="501" spans="1:20" ht="80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17">
        <f t="shared" si="42"/>
        <v>40043.895462962959</v>
      </c>
      <c r="L501" s="17">
        <f t="shared" si="43"/>
        <v>40098.874305555553</v>
      </c>
      <c r="M501" s="2" t="b">
        <v>0</v>
      </c>
      <c r="N501" s="2">
        <v>26</v>
      </c>
      <c r="O501" s="2" t="b">
        <v>0</v>
      </c>
      <c r="P501" s="4">
        <f t="shared" si="44"/>
        <v>9.5500000000000007</v>
      </c>
      <c r="Q501" s="5">
        <f t="shared" si="45"/>
        <v>73.461538461538467</v>
      </c>
      <c r="R501" s="2" t="s">
        <v>8270</v>
      </c>
      <c r="S501" s="7" t="str">
        <f t="shared" si="46"/>
        <v>film &amp; video</v>
      </c>
      <c r="T501" s="7" t="str">
        <f t="shared" si="47"/>
        <v>animation</v>
      </c>
    </row>
    <row r="502" spans="1:20" ht="100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17">
        <f t="shared" si="42"/>
        <v>40247.886006944449</v>
      </c>
      <c r="L502" s="17">
        <f t="shared" si="43"/>
        <v>40306.927777777775</v>
      </c>
      <c r="M502" s="2" t="b">
        <v>0</v>
      </c>
      <c r="N502" s="2">
        <v>4</v>
      </c>
      <c r="O502" s="2" t="b">
        <v>0</v>
      </c>
      <c r="P502" s="4">
        <f t="shared" si="44"/>
        <v>3.3076923076923079</v>
      </c>
      <c r="Q502" s="5">
        <f t="shared" si="45"/>
        <v>53.75</v>
      </c>
      <c r="R502" s="2" t="s">
        <v>8270</v>
      </c>
      <c r="S502" s="7" t="str">
        <f t="shared" si="46"/>
        <v>film &amp; video</v>
      </c>
      <c r="T502" s="7" t="str">
        <f t="shared" si="47"/>
        <v>animation</v>
      </c>
    </row>
    <row r="503" spans="1:20" ht="80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17">
        <f t="shared" si="42"/>
        <v>40703.234386574077</v>
      </c>
      <c r="L503" s="17">
        <f t="shared" si="43"/>
        <v>40733.234386574077</v>
      </c>
      <c r="M503" s="2" t="b">
        <v>0</v>
      </c>
      <c r="N503" s="2">
        <v>0</v>
      </c>
      <c r="O503" s="2" t="b">
        <v>0</v>
      </c>
      <c r="P503" s="4">
        <f t="shared" si="44"/>
        <v>0</v>
      </c>
      <c r="Q503" s="5" t="e">
        <f t="shared" si="45"/>
        <v>#DIV/0!</v>
      </c>
      <c r="R503" s="2" t="s">
        <v>8270</v>
      </c>
      <c r="S503" s="7" t="str">
        <f t="shared" si="46"/>
        <v>film &amp; video</v>
      </c>
      <c r="T503" s="7" t="str">
        <f t="shared" si="47"/>
        <v>animation</v>
      </c>
    </row>
    <row r="504" spans="1:20" ht="80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17">
        <f t="shared" si="42"/>
        <v>40956.553530092591</v>
      </c>
      <c r="L504" s="17">
        <f t="shared" si="43"/>
        <v>40986.511863425927</v>
      </c>
      <c r="M504" s="2" t="b">
        <v>0</v>
      </c>
      <c r="N504" s="2">
        <v>4</v>
      </c>
      <c r="O504" s="2" t="b">
        <v>0</v>
      </c>
      <c r="P504" s="4">
        <f t="shared" si="44"/>
        <v>1.1499999999999999</v>
      </c>
      <c r="Q504" s="5">
        <f t="shared" si="45"/>
        <v>57.5</v>
      </c>
      <c r="R504" s="2" t="s">
        <v>8270</v>
      </c>
      <c r="S504" s="7" t="str">
        <f t="shared" si="46"/>
        <v>film &amp; video</v>
      </c>
      <c r="T504" s="7" t="str">
        <f t="shared" si="47"/>
        <v>animation</v>
      </c>
    </row>
    <row r="505" spans="1:20" ht="80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17">
        <f t="shared" si="42"/>
        <v>41991.526655092588</v>
      </c>
      <c r="L505" s="17">
        <f t="shared" si="43"/>
        <v>42021.526655092588</v>
      </c>
      <c r="M505" s="2" t="b">
        <v>0</v>
      </c>
      <c r="N505" s="2">
        <v>9</v>
      </c>
      <c r="O505" s="2" t="b">
        <v>0</v>
      </c>
      <c r="P505" s="4">
        <f t="shared" si="44"/>
        <v>1.7538461538461538</v>
      </c>
      <c r="Q505" s="5">
        <f t="shared" si="45"/>
        <v>12.666666666666666</v>
      </c>
      <c r="R505" s="2" t="s">
        <v>8270</v>
      </c>
      <c r="S505" s="7" t="str">
        <f t="shared" si="46"/>
        <v>film &amp; video</v>
      </c>
      <c r="T505" s="7" t="str">
        <f t="shared" si="47"/>
        <v>animation</v>
      </c>
    </row>
    <row r="506" spans="1:20" ht="80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17">
        <f t="shared" si="42"/>
        <v>40949.98364583333</v>
      </c>
      <c r="L506" s="17">
        <f t="shared" si="43"/>
        <v>41009.941979166666</v>
      </c>
      <c r="M506" s="2" t="b">
        <v>0</v>
      </c>
      <c r="N506" s="2">
        <v>5</v>
      </c>
      <c r="O506" s="2" t="b">
        <v>0</v>
      </c>
      <c r="P506" s="4">
        <f t="shared" si="44"/>
        <v>1.3673469387755102</v>
      </c>
      <c r="Q506" s="5">
        <f t="shared" si="45"/>
        <v>67</v>
      </c>
      <c r="R506" s="2" t="s">
        <v>8270</v>
      </c>
      <c r="S506" s="7" t="str">
        <f t="shared" si="46"/>
        <v>film &amp; video</v>
      </c>
      <c r="T506" s="7" t="str">
        <f t="shared" si="47"/>
        <v>animation</v>
      </c>
    </row>
    <row r="507" spans="1:20" ht="80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17">
        <f t="shared" si="42"/>
        <v>42318.098217592589</v>
      </c>
      <c r="L507" s="17">
        <f t="shared" si="43"/>
        <v>42363.098217592589</v>
      </c>
      <c r="M507" s="2" t="b">
        <v>0</v>
      </c>
      <c r="N507" s="2">
        <v>14</v>
      </c>
      <c r="O507" s="2" t="b">
        <v>0</v>
      </c>
      <c r="P507" s="4">
        <f t="shared" si="44"/>
        <v>0.43333333333333329</v>
      </c>
      <c r="Q507" s="5">
        <f t="shared" si="45"/>
        <v>3.7142857142857144</v>
      </c>
      <c r="R507" s="2" t="s">
        <v>8270</v>
      </c>
      <c r="S507" s="7" t="str">
        <f t="shared" si="46"/>
        <v>film &amp; video</v>
      </c>
      <c r="T507" s="7" t="str">
        <f t="shared" si="47"/>
        <v>animation</v>
      </c>
    </row>
    <row r="508" spans="1:20" ht="60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17">
        <f t="shared" si="42"/>
        <v>41466.552314814813</v>
      </c>
      <c r="L508" s="17">
        <f t="shared" si="43"/>
        <v>41496.552314814813</v>
      </c>
      <c r="M508" s="2" t="b">
        <v>0</v>
      </c>
      <c r="N508" s="2">
        <v>1</v>
      </c>
      <c r="O508" s="2" t="b">
        <v>0</v>
      </c>
      <c r="P508" s="4">
        <f t="shared" si="44"/>
        <v>0.125</v>
      </c>
      <c r="Q508" s="5">
        <f t="shared" si="45"/>
        <v>250</v>
      </c>
      <c r="R508" s="2" t="s">
        <v>8270</v>
      </c>
      <c r="S508" s="7" t="str">
        <f t="shared" si="46"/>
        <v>film &amp; video</v>
      </c>
      <c r="T508" s="7" t="str">
        <f t="shared" si="47"/>
        <v>animation</v>
      </c>
    </row>
    <row r="509" spans="1:20" ht="80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17">
        <f t="shared" si="42"/>
        <v>41156.958993055552</v>
      </c>
      <c r="L509" s="17">
        <f t="shared" si="43"/>
        <v>41201.958993055552</v>
      </c>
      <c r="M509" s="2" t="b">
        <v>0</v>
      </c>
      <c r="N509" s="2">
        <v>10</v>
      </c>
      <c r="O509" s="2" t="b">
        <v>0</v>
      </c>
      <c r="P509" s="4">
        <f t="shared" si="44"/>
        <v>3.2</v>
      </c>
      <c r="Q509" s="5">
        <f t="shared" si="45"/>
        <v>64</v>
      </c>
      <c r="R509" s="2" t="s">
        <v>8270</v>
      </c>
      <c r="S509" s="7" t="str">
        <f t="shared" si="46"/>
        <v>film &amp; video</v>
      </c>
      <c r="T509" s="7" t="str">
        <f t="shared" si="47"/>
        <v>animation</v>
      </c>
    </row>
    <row r="510" spans="1:20" ht="80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17">
        <f t="shared" si="42"/>
        <v>40995.024317129632</v>
      </c>
      <c r="L510" s="17">
        <f t="shared" si="43"/>
        <v>41054.593055555553</v>
      </c>
      <c r="M510" s="2" t="b">
        <v>0</v>
      </c>
      <c r="N510" s="2">
        <v>3</v>
      </c>
      <c r="O510" s="2" t="b">
        <v>0</v>
      </c>
      <c r="P510" s="4">
        <f t="shared" si="44"/>
        <v>0.8</v>
      </c>
      <c r="Q510" s="5">
        <f t="shared" si="45"/>
        <v>133.33333333333334</v>
      </c>
      <c r="R510" s="2" t="s">
        <v>8270</v>
      </c>
      <c r="S510" s="7" t="str">
        <f t="shared" si="46"/>
        <v>film &amp; video</v>
      </c>
      <c r="T510" s="7" t="str">
        <f t="shared" si="47"/>
        <v>animation</v>
      </c>
    </row>
    <row r="511" spans="1:20" ht="60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17">
        <f t="shared" si="42"/>
        <v>42153.631597222222</v>
      </c>
      <c r="L511" s="17">
        <f t="shared" si="43"/>
        <v>42183.631597222222</v>
      </c>
      <c r="M511" s="2" t="b">
        <v>0</v>
      </c>
      <c r="N511" s="2">
        <v>1</v>
      </c>
      <c r="O511" s="2" t="b">
        <v>0</v>
      </c>
      <c r="P511" s="4">
        <f t="shared" si="44"/>
        <v>0.2</v>
      </c>
      <c r="Q511" s="5">
        <f t="shared" si="45"/>
        <v>10</v>
      </c>
      <c r="R511" s="2" t="s">
        <v>8270</v>
      </c>
      <c r="S511" s="7" t="str">
        <f t="shared" si="46"/>
        <v>film &amp; video</v>
      </c>
      <c r="T511" s="7" t="str">
        <f t="shared" si="47"/>
        <v>animation</v>
      </c>
    </row>
    <row r="512" spans="1:20" ht="80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17">
        <f t="shared" si="42"/>
        <v>42400.176377314812</v>
      </c>
      <c r="L512" s="17">
        <f t="shared" si="43"/>
        <v>42430.176377314812</v>
      </c>
      <c r="M512" s="2" t="b">
        <v>0</v>
      </c>
      <c r="N512" s="2">
        <v>0</v>
      </c>
      <c r="O512" s="2" t="b">
        <v>0</v>
      </c>
      <c r="P512" s="4">
        <f t="shared" si="44"/>
        <v>0</v>
      </c>
      <c r="Q512" s="5" t="e">
        <f t="shared" si="45"/>
        <v>#DIV/0!</v>
      </c>
      <c r="R512" s="2" t="s">
        <v>8270</v>
      </c>
      <c r="S512" s="7" t="str">
        <f t="shared" si="46"/>
        <v>film &amp; video</v>
      </c>
      <c r="T512" s="7" t="str">
        <f t="shared" si="47"/>
        <v>animation</v>
      </c>
    </row>
    <row r="513" spans="1:20" ht="80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17">
        <f t="shared" si="42"/>
        <v>41340.303032407406</v>
      </c>
      <c r="L513" s="17">
        <f t="shared" si="43"/>
        <v>41370.261365740742</v>
      </c>
      <c r="M513" s="2" t="b">
        <v>0</v>
      </c>
      <c r="N513" s="2">
        <v>5</v>
      </c>
      <c r="O513" s="2" t="b">
        <v>0</v>
      </c>
      <c r="P513" s="4">
        <f t="shared" si="44"/>
        <v>3</v>
      </c>
      <c r="Q513" s="5">
        <f t="shared" si="45"/>
        <v>30</v>
      </c>
      <c r="R513" s="2" t="s">
        <v>8270</v>
      </c>
      <c r="S513" s="7" t="str">
        <f t="shared" si="46"/>
        <v>film &amp; video</v>
      </c>
      <c r="T513" s="7" t="str">
        <f t="shared" si="47"/>
        <v>animation</v>
      </c>
    </row>
    <row r="514" spans="1:20" ht="80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17">
        <f t="shared" si="42"/>
        <v>42649.742210648154</v>
      </c>
      <c r="L514" s="17">
        <f t="shared" si="43"/>
        <v>42694.783877314811</v>
      </c>
      <c r="M514" s="2" t="b">
        <v>0</v>
      </c>
      <c r="N514" s="2">
        <v>2</v>
      </c>
      <c r="O514" s="2" t="b">
        <v>0</v>
      </c>
      <c r="P514" s="4">
        <f t="shared" si="44"/>
        <v>0.13749999999999998</v>
      </c>
      <c r="Q514" s="5">
        <f t="shared" si="45"/>
        <v>5.5</v>
      </c>
      <c r="R514" s="2" t="s">
        <v>8270</v>
      </c>
      <c r="S514" s="7" t="str">
        <f t="shared" si="46"/>
        <v>film &amp; video</v>
      </c>
      <c r="T514" s="7" t="str">
        <f t="shared" si="47"/>
        <v>animation</v>
      </c>
    </row>
    <row r="515" spans="1:20" ht="60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17">
        <f t="shared" ref="K515:K578" si="48">(((J515/60)/60)/24)+DATE(1970,1,1)</f>
        <v>42552.653993055559</v>
      </c>
      <c r="L515" s="17">
        <f t="shared" ref="L515:L578" si="49">(((I515/60)/60)/24)+DATE(1970,1,1)</f>
        <v>42597.291666666672</v>
      </c>
      <c r="M515" s="2" t="b">
        <v>0</v>
      </c>
      <c r="N515" s="2">
        <v>68</v>
      </c>
      <c r="O515" s="2" t="b">
        <v>0</v>
      </c>
      <c r="P515" s="4">
        <f t="shared" ref="P515:P578" si="50">E515/D515*100</f>
        <v>13.923999999999999</v>
      </c>
      <c r="Q515" s="5">
        <f t="shared" ref="Q515:Q578" si="51">E515/N515</f>
        <v>102.38235294117646</v>
      </c>
      <c r="R515" s="2" t="s">
        <v>8270</v>
      </c>
      <c r="S515" s="7" t="str">
        <f t="shared" ref="S515:S578" si="52">LEFT(R515, SEARCH("/",R515, 1)-1)</f>
        <v>film &amp; video</v>
      </c>
      <c r="T515" s="7" t="str">
        <f t="shared" ref="T515:T578" si="53">RIGHT(R515,LEN(R515)-SEARCH("/",R515,1))</f>
        <v>animation</v>
      </c>
    </row>
    <row r="516" spans="1:20" ht="80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17">
        <f t="shared" si="48"/>
        <v>41830.613969907405</v>
      </c>
      <c r="L516" s="17">
        <f t="shared" si="49"/>
        <v>41860.613969907405</v>
      </c>
      <c r="M516" s="2" t="b">
        <v>0</v>
      </c>
      <c r="N516" s="2">
        <v>3</v>
      </c>
      <c r="O516" s="2" t="b">
        <v>0</v>
      </c>
      <c r="P516" s="4">
        <f t="shared" si="50"/>
        <v>3.3333333333333335</v>
      </c>
      <c r="Q516" s="5">
        <f t="shared" si="51"/>
        <v>16.666666666666668</v>
      </c>
      <c r="R516" s="2" t="s">
        <v>8270</v>
      </c>
      <c r="S516" s="7" t="str">
        <f t="shared" si="52"/>
        <v>film &amp; video</v>
      </c>
      <c r="T516" s="7" t="str">
        <f t="shared" si="53"/>
        <v>animation</v>
      </c>
    </row>
    <row r="517" spans="1:20" ht="60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17">
        <f t="shared" si="48"/>
        <v>42327.490752314814</v>
      </c>
      <c r="L517" s="17">
        <f t="shared" si="49"/>
        <v>42367.490752314814</v>
      </c>
      <c r="M517" s="2" t="b">
        <v>0</v>
      </c>
      <c r="N517" s="2">
        <v>34</v>
      </c>
      <c r="O517" s="2" t="b">
        <v>0</v>
      </c>
      <c r="P517" s="4">
        <f t="shared" si="50"/>
        <v>25.41340206185567</v>
      </c>
      <c r="Q517" s="5">
        <f t="shared" si="51"/>
        <v>725.02941176470586</v>
      </c>
      <c r="R517" s="2" t="s">
        <v>8270</v>
      </c>
      <c r="S517" s="7" t="str">
        <f t="shared" si="52"/>
        <v>film &amp; video</v>
      </c>
      <c r="T517" s="7" t="str">
        <f t="shared" si="53"/>
        <v>animation</v>
      </c>
    </row>
    <row r="518" spans="1:20" ht="40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17">
        <f t="shared" si="48"/>
        <v>42091.778703703705</v>
      </c>
      <c r="L518" s="17">
        <f t="shared" si="49"/>
        <v>42151.778703703705</v>
      </c>
      <c r="M518" s="2" t="b">
        <v>0</v>
      </c>
      <c r="N518" s="2">
        <v>0</v>
      </c>
      <c r="O518" s="2" t="b">
        <v>0</v>
      </c>
      <c r="P518" s="4">
        <f t="shared" si="50"/>
        <v>0</v>
      </c>
      <c r="Q518" s="5" t="e">
        <f t="shared" si="51"/>
        <v>#DIV/0!</v>
      </c>
      <c r="R518" s="2" t="s">
        <v>8270</v>
      </c>
      <c r="S518" s="7" t="str">
        <f t="shared" si="52"/>
        <v>film &amp; video</v>
      </c>
      <c r="T518" s="7" t="str">
        <f t="shared" si="53"/>
        <v>animation</v>
      </c>
    </row>
    <row r="519" spans="1:20" ht="80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17">
        <f t="shared" si="48"/>
        <v>42738.615289351852</v>
      </c>
      <c r="L519" s="17">
        <f t="shared" si="49"/>
        <v>42768.615289351852</v>
      </c>
      <c r="M519" s="2" t="b">
        <v>0</v>
      </c>
      <c r="N519" s="2">
        <v>3</v>
      </c>
      <c r="O519" s="2" t="b">
        <v>0</v>
      </c>
      <c r="P519" s="4">
        <f t="shared" si="50"/>
        <v>1.3666666666666667</v>
      </c>
      <c r="Q519" s="5">
        <f t="shared" si="51"/>
        <v>68.333333333333329</v>
      </c>
      <c r="R519" s="2" t="s">
        <v>8270</v>
      </c>
      <c r="S519" s="7" t="str">
        <f t="shared" si="52"/>
        <v>film &amp; video</v>
      </c>
      <c r="T519" s="7" t="str">
        <f t="shared" si="53"/>
        <v>animation</v>
      </c>
    </row>
    <row r="520" spans="1:20" ht="80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17">
        <f t="shared" si="48"/>
        <v>42223.616018518514</v>
      </c>
      <c r="L520" s="17">
        <f t="shared" si="49"/>
        <v>42253.615277777775</v>
      </c>
      <c r="M520" s="2" t="b">
        <v>0</v>
      </c>
      <c r="N520" s="2">
        <v>0</v>
      </c>
      <c r="O520" s="2" t="b">
        <v>0</v>
      </c>
      <c r="P520" s="4">
        <f t="shared" si="50"/>
        <v>0</v>
      </c>
      <c r="Q520" s="5" t="e">
        <f t="shared" si="51"/>
        <v>#DIV/0!</v>
      </c>
      <c r="R520" s="2" t="s">
        <v>8270</v>
      </c>
      <c r="S520" s="7" t="str">
        <f t="shared" si="52"/>
        <v>film &amp; video</v>
      </c>
      <c r="T520" s="7" t="str">
        <f t="shared" si="53"/>
        <v>animation</v>
      </c>
    </row>
    <row r="521" spans="1:20" ht="80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17">
        <f t="shared" si="48"/>
        <v>41218.391446759262</v>
      </c>
      <c r="L521" s="17">
        <f t="shared" si="49"/>
        <v>41248.391446759262</v>
      </c>
      <c r="M521" s="2" t="b">
        <v>0</v>
      </c>
      <c r="N521" s="2">
        <v>70</v>
      </c>
      <c r="O521" s="2" t="b">
        <v>0</v>
      </c>
      <c r="P521" s="4">
        <f t="shared" si="50"/>
        <v>22.881426547787683</v>
      </c>
      <c r="Q521" s="5">
        <f t="shared" si="51"/>
        <v>39.228571428571428</v>
      </c>
      <c r="R521" s="2" t="s">
        <v>8270</v>
      </c>
      <c r="S521" s="7" t="str">
        <f t="shared" si="52"/>
        <v>film &amp; video</v>
      </c>
      <c r="T521" s="7" t="str">
        <f t="shared" si="53"/>
        <v>animation</v>
      </c>
    </row>
    <row r="522" spans="1:20" ht="80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17">
        <f t="shared" si="48"/>
        <v>42318.702094907407</v>
      </c>
      <c r="L522" s="17">
        <f t="shared" si="49"/>
        <v>42348.702094907407</v>
      </c>
      <c r="M522" s="2" t="b">
        <v>0</v>
      </c>
      <c r="N522" s="2">
        <v>34</v>
      </c>
      <c r="O522" s="2" t="b">
        <v>1</v>
      </c>
      <c r="P522" s="4">
        <f t="shared" si="50"/>
        <v>102.1</v>
      </c>
      <c r="Q522" s="5">
        <f t="shared" si="51"/>
        <v>150.14705882352942</v>
      </c>
      <c r="R522" s="2" t="s">
        <v>8271</v>
      </c>
      <c r="S522" s="7" t="str">
        <f t="shared" si="52"/>
        <v>theater</v>
      </c>
      <c r="T522" s="7" t="str">
        <f t="shared" si="53"/>
        <v>plays</v>
      </c>
    </row>
    <row r="523" spans="1:20" ht="80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17">
        <f t="shared" si="48"/>
        <v>42646.092812499999</v>
      </c>
      <c r="L523" s="17">
        <f t="shared" si="49"/>
        <v>42675.207638888889</v>
      </c>
      <c r="M523" s="2" t="b">
        <v>0</v>
      </c>
      <c r="N523" s="2">
        <v>56</v>
      </c>
      <c r="O523" s="2" t="b">
        <v>1</v>
      </c>
      <c r="P523" s="4">
        <f t="shared" si="50"/>
        <v>104.64</v>
      </c>
      <c r="Q523" s="5">
        <f t="shared" si="51"/>
        <v>93.428571428571431</v>
      </c>
      <c r="R523" s="2" t="s">
        <v>8271</v>
      </c>
      <c r="S523" s="7" t="str">
        <f t="shared" si="52"/>
        <v>theater</v>
      </c>
      <c r="T523" s="7" t="str">
        <f t="shared" si="53"/>
        <v>plays</v>
      </c>
    </row>
    <row r="524" spans="1:20" ht="80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17">
        <f t="shared" si="48"/>
        <v>42430.040798611109</v>
      </c>
      <c r="L524" s="17">
        <f t="shared" si="49"/>
        <v>42449.999131944445</v>
      </c>
      <c r="M524" s="2" t="b">
        <v>0</v>
      </c>
      <c r="N524" s="2">
        <v>31</v>
      </c>
      <c r="O524" s="2" t="b">
        <v>1</v>
      </c>
      <c r="P524" s="4">
        <f t="shared" si="50"/>
        <v>114.66666666666667</v>
      </c>
      <c r="Q524" s="5">
        <f t="shared" si="51"/>
        <v>110.96774193548387</v>
      </c>
      <c r="R524" s="2" t="s">
        <v>8271</v>
      </c>
      <c r="S524" s="7" t="str">
        <f t="shared" si="52"/>
        <v>theater</v>
      </c>
      <c r="T524" s="7" t="str">
        <f t="shared" si="53"/>
        <v>plays</v>
      </c>
    </row>
    <row r="525" spans="1:20" ht="80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17">
        <f t="shared" si="48"/>
        <v>42238.13282407407</v>
      </c>
      <c r="L525" s="17">
        <f t="shared" si="49"/>
        <v>42268.13282407407</v>
      </c>
      <c r="M525" s="2" t="b">
        <v>0</v>
      </c>
      <c r="N525" s="2">
        <v>84</v>
      </c>
      <c r="O525" s="2" t="b">
        <v>1</v>
      </c>
      <c r="P525" s="4">
        <f t="shared" si="50"/>
        <v>120.6</v>
      </c>
      <c r="Q525" s="5">
        <f t="shared" si="51"/>
        <v>71.785714285714292</v>
      </c>
      <c r="R525" s="2" t="s">
        <v>8271</v>
      </c>
      <c r="S525" s="7" t="str">
        <f t="shared" si="52"/>
        <v>theater</v>
      </c>
      <c r="T525" s="7" t="str">
        <f t="shared" si="53"/>
        <v>plays</v>
      </c>
    </row>
    <row r="526" spans="1:20" ht="80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17">
        <f t="shared" si="48"/>
        <v>42492.717233796298</v>
      </c>
      <c r="L526" s="17">
        <f t="shared" si="49"/>
        <v>42522.717233796298</v>
      </c>
      <c r="M526" s="2" t="b">
        <v>0</v>
      </c>
      <c r="N526" s="2">
        <v>130</v>
      </c>
      <c r="O526" s="2" t="b">
        <v>1</v>
      </c>
      <c r="P526" s="4">
        <f t="shared" si="50"/>
        <v>108.67285714285715</v>
      </c>
      <c r="Q526" s="5">
        <f t="shared" si="51"/>
        <v>29.258076923076924</v>
      </c>
      <c r="R526" s="2" t="s">
        <v>8271</v>
      </c>
      <c r="S526" s="7" t="str">
        <f t="shared" si="52"/>
        <v>theater</v>
      </c>
      <c r="T526" s="7" t="str">
        <f t="shared" si="53"/>
        <v>plays</v>
      </c>
    </row>
    <row r="527" spans="1:20" ht="80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17">
        <f t="shared" si="48"/>
        <v>41850.400937500002</v>
      </c>
      <c r="L527" s="17">
        <f t="shared" si="49"/>
        <v>41895.400937500002</v>
      </c>
      <c r="M527" s="2" t="b">
        <v>0</v>
      </c>
      <c r="N527" s="2">
        <v>12</v>
      </c>
      <c r="O527" s="2" t="b">
        <v>1</v>
      </c>
      <c r="P527" s="4">
        <f t="shared" si="50"/>
        <v>100</v>
      </c>
      <c r="Q527" s="5">
        <f t="shared" si="51"/>
        <v>1000</v>
      </c>
      <c r="R527" s="2" t="s">
        <v>8271</v>
      </c>
      <c r="S527" s="7" t="str">
        <f t="shared" si="52"/>
        <v>theater</v>
      </c>
      <c r="T527" s="7" t="str">
        <f t="shared" si="53"/>
        <v>plays</v>
      </c>
    </row>
    <row r="528" spans="1:20" ht="80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17">
        <f t="shared" si="48"/>
        <v>42192.591944444444</v>
      </c>
      <c r="L528" s="17">
        <f t="shared" si="49"/>
        <v>42223.708333333328</v>
      </c>
      <c r="M528" s="2" t="b">
        <v>0</v>
      </c>
      <c r="N528" s="2">
        <v>23</v>
      </c>
      <c r="O528" s="2" t="b">
        <v>1</v>
      </c>
      <c r="P528" s="4">
        <f t="shared" si="50"/>
        <v>113.99999999999999</v>
      </c>
      <c r="Q528" s="5">
        <f t="shared" si="51"/>
        <v>74.347826086956516</v>
      </c>
      <c r="R528" s="2" t="s">
        <v>8271</v>
      </c>
      <c r="S528" s="7" t="str">
        <f t="shared" si="52"/>
        <v>theater</v>
      </c>
      <c r="T528" s="7" t="str">
        <f t="shared" si="53"/>
        <v>plays</v>
      </c>
    </row>
    <row r="529" spans="1:20" ht="80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17">
        <f t="shared" si="48"/>
        <v>42753.205625000002</v>
      </c>
      <c r="L529" s="17">
        <f t="shared" si="49"/>
        <v>42783.670138888891</v>
      </c>
      <c r="M529" s="2" t="b">
        <v>0</v>
      </c>
      <c r="N529" s="2">
        <v>158</v>
      </c>
      <c r="O529" s="2" t="b">
        <v>1</v>
      </c>
      <c r="P529" s="4">
        <f t="shared" si="50"/>
        <v>100.85</v>
      </c>
      <c r="Q529" s="5">
        <f t="shared" si="51"/>
        <v>63.829113924050631</v>
      </c>
      <c r="R529" s="2" t="s">
        <v>8271</v>
      </c>
      <c r="S529" s="7" t="str">
        <f t="shared" si="52"/>
        <v>theater</v>
      </c>
      <c r="T529" s="7" t="str">
        <f t="shared" si="53"/>
        <v>plays</v>
      </c>
    </row>
    <row r="530" spans="1:20" ht="40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17">
        <f t="shared" si="48"/>
        <v>42155.920219907406</v>
      </c>
      <c r="L530" s="17">
        <f t="shared" si="49"/>
        <v>42176.888888888891</v>
      </c>
      <c r="M530" s="2" t="b">
        <v>0</v>
      </c>
      <c r="N530" s="2">
        <v>30</v>
      </c>
      <c r="O530" s="2" t="b">
        <v>1</v>
      </c>
      <c r="P530" s="4">
        <f t="shared" si="50"/>
        <v>115.65217391304347</v>
      </c>
      <c r="Q530" s="5">
        <f t="shared" si="51"/>
        <v>44.333333333333336</v>
      </c>
      <c r="R530" s="2" t="s">
        <v>8271</v>
      </c>
      <c r="S530" s="7" t="str">
        <f t="shared" si="52"/>
        <v>theater</v>
      </c>
      <c r="T530" s="7" t="str">
        <f t="shared" si="53"/>
        <v>plays</v>
      </c>
    </row>
    <row r="531" spans="1:20" ht="80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17">
        <f t="shared" si="48"/>
        <v>42725.031180555554</v>
      </c>
      <c r="L531" s="17">
        <f t="shared" si="49"/>
        <v>42746.208333333328</v>
      </c>
      <c r="M531" s="2" t="b">
        <v>0</v>
      </c>
      <c r="N531" s="2">
        <v>18</v>
      </c>
      <c r="O531" s="2" t="b">
        <v>1</v>
      </c>
      <c r="P531" s="4">
        <f t="shared" si="50"/>
        <v>130.41666666666666</v>
      </c>
      <c r="Q531" s="5">
        <f t="shared" si="51"/>
        <v>86.944444444444443</v>
      </c>
      <c r="R531" s="2" t="s">
        <v>8271</v>
      </c>
      <c r="S531" s="7" t="str">
        <f t="shared" si="52"/>
        <v>theater</v>
      </c>
      <c r="T531" s="7" t="str">
        <f t="shared" si="53"/>
        <v>plays</v>
      </c>
    </row>
    <row r="532" spans="1:20" ht="80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17">
        <f t="shared" si="48"/>
        <v>42157.591064814813</v>
      </c>
      <c r="L532" s="17">
        <f t="shared" si="49"/>
        <v>42179.083333333328</v>
      </c>
      <c r="M532" s="2" t="b">
        <v>0</v>
      </c>
      <c r="N532" s="2">
        <v>29</v>
      </c>
      <c r="O532" s="2" t="b">
        <v>1</v>
      </c>
      <c r="P532" s="4">
        <f t="shared" si="50"/>
        <v>107.78267254038178</v>
      </c>
      <c r="Q532" s="5">
        <f t="shared" si="51"/>
        <v>126.55172413793103</v>
      </c>
      <c r="R532" s="2" t="s">
        <v>8271</v>
      </c>
      <c r="S532" s="7" t="str">
        <f t="shared" si="52"/>
        <v>theater</v>
      </c>
      <c r="T532" s="7" t="str">
        <f t="shared" si="53"/>
        <v>plays</v>
      </c>
    </row>
    <row r="533" spans="1:20" ht="80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17">
        <f t="shared" si="48"/>
        <v>42676.065150462964</v>
      </c>
      <c r="L533" s="17">
        <f t="shared" si="49"/>
        <v>42721.290972222225</v>
      </c>
      <c r="M533" s="2" t="b">
        <v>0</v>
      </c>
      <c r="N533" s="2">
        <v>31</v>
      </c>
      <c r="O533" s="2" t="b">
        <v>1</v>
      </c>
      <c r="P533" s="4">
        <f t="shared" si="50"/>
        <v>100</v>
      </c>
      <c r="Q533" s="5">
        <f t="shared" si="51"/>
        <v>129.03225806451613</v>
      </c>
      <c r="R533" s="2" t="s">
        <v>8271</v>
      </c>
      <c r="S533" s="7" t="str">
        <f t="shared" si="52"/>
        <v>theater</v>
      </c>
      <c r="T533" s="7" t="str">
        <f t="shared" si="53"/>
        <v>plays</v>
      </c>
    </row>
    <row r="534" spans="1:20" ht="80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17">
        <f t="shared" si="48"/>
        <v>42473.007037037038</v>
      </c>
      <c r="L534" s="17">
        <f t="shared" si="49"/>
        <v>42503.007037037038</v>
      </c>
      <c r="M534" s="2" t="b">
        <v>0</v>
      </c>
      <c r="N534" s="2">
        <v>173</v>
      </c>
      <c r="O534" s="2" t="b">
        <v>1</v>
      </c>
      <c r="P534" s="4">
        <f t="shared" si="50"/>
        <v>123.25</v>
      </c>
      <c r="Q534" s="5">
        <f t="shared" si="51"/>
        <v>71.242774566473983</v>
      </c>
      <c r="R534" s="2" t="s">
        <v>8271</v>
      </c>
      <c r="S534" s="7" t="str">
        <f t="shared" si="52"/>
        <v>theater</v>
      </c>
      <c r="T534" s="7" t="str">
        <f t="shared" si="53"/>
        <v>plays</v>
      </c>
    </row>
    <row r="535" spans="1:20" ht="80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17">
        <f t="shared" si="48"/>
        <v>42482.43478009259</v>
      </c>
      <c r="L535" s="17">
        <f t="shared" si="49"/>
        <v>42506.43478009259</v>
      </c>
      <c r="M535" s="2" t="b">
        <v>0</v>
      </c>
      <c r="N535" s="2">
        <v>17</v>
      </c>
      <c r="O535" s="2" t="b">
        <v>1</v>
      </c>
      <c r="P535" s="4">
        <f t="shared" si="50"/>
        <v>100.2</v>
      </c>
      <c r="Q535" s="5">
        <f t="shared" si="51"/>
        <v>117.88235294117646</v>
      </c>
      <c r="R535" s="2" t="s">
        <v>8271</v>
      </c>
      <c r="S535" s="7" t="str">
        <f t="shared" si="52"/>
        <v>theater</v>
      </c>
      <c r="T535" s="7" t="str">
        <f t="shared" si="53"/>
        <v>plays</v>
      </c>
    </row>
    <row r="536" spans="1:20" ht="80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17">
        <f t="shared" si="48"/>
        <v>42270.810995370368</v>
      </c>
      <c r="L536" s="17">
        <f t="shared" si="49"/>
        <v>42309.958333333328</v>
      </c>
      <c r="M536" s="2" t="b">
        <v>0</v>
      </c>
      <c r="N536" s="2">
        <v>48</v>
      </c>
      <c r="O536" s="2" t="b">
        <v>1</v>
      </c>
      <c r="P536" s="4">
        <f t="shared" si="50"/>
        <v>104.66666666666666</v>
      </c>
      <c r="Q536" s="5">
        <f t="shared" si="51"/>
        <v>327.08333333333331</v>
      </c>
      <c r="R536" s="2" t="s">
        <v>8271</v>
      </c>
      <c r="S536" s="7" t="str">
        <f t="shared" si="52"/>
        <v>theater</v>
      </c>
      <c r="T536" s="7" t="str">
        <f t="shared" si="53"/>
        <v>plays</v>
      </c>
    </row>
    <row r="537" spans="1:20" ht="60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17">
        <f t="shared" si="48"/>
        <v>42711.545196759253</v>
      </c>
      <c r="L537" s="17">
        <f t="shared" si="49"/>
        <v>42741.545196759253</v>
      </c>
      <c r="M537" s="2" t="b">
        <v>0</v>
      </c>
      <c r="N537" s="2">
        <v>59</v>
      </c>
      <c r="O537" s="2" t="b">
        <v>1</v>
      </c>
      <c r="P537" s="4">
        <f t="shared" si="50"/>
        <v>102.49999999999999</v>
      </c>
      <c r="Q537" s="5">
        <f t="shared" si="51"/>
        <v>34.745762711864408</v>
      </c>
      <c r="R537" s="2" t="s">
        <v>8271</v>
      </c>
      <c r="S537" s="7" t="str">
        <f t="shared" si="52"/>
        <v>theater</v>
      </c>
      <c r="T537" s="7" t="str">
        <f t="shared" si="53"/>
        <v>plays</v>
      </c>
    </row>
    <row r="538" spans="1:20" ht="80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17">
        <f t="shared" si="48"/>
        <v>42179.344988425932</v>
      </c>
      <c r="L538" s="17">
        <f t="shared" si="49"/>
        <v>42219.75</v>
      </c>
      <c r="M538" s="2" t="b">
        <v>0</v>
      </c>
      <c r="N538" s="2">
        <v>39</v>
      </c>
      <c r="O538" s="2" t="b">
        <v>1</v>
      </c>
      <c r="P538" s="4">
        <f t="shared" si="50"/>
        <v>118.25757575757576</v>
      </c>
      <c r="Q538" s="5">
        <f t="shared" si="51"/>
        <v>100.06410256410257</v>
      </c>
      <c r="R538" s="2" t="s">
        <v>8271</v>
      </c>
      <c r="S538" s="7" t="str">
        <f t="shared" si="52"/>
        <v>theater</v>
      </c>
      <c r="T538" s="7" t="str">
        <f t="shared" si="53"/>
        <v>plays</v>
      </c>
    </row>
    <row r="539" spans="1:20" ht="80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17">
        <f t="shared" si="48"/>
        <v>42282.768414351856</v>
      </c>
      <c r="L539" s="17">
        <f t="shared" si="49"/>
        <v>42312.810081018513</v>
      </c>
      <c r="M539" s="2" t="b">
        <v>0</v>
      </c>
      <c r="N539" s="2">
        <v>59</v>
      </c>
      <c r="O539" s="2" t="b">
        <v>1</v>
      </c>
      <c r="P539" s="4">
        <f t="shared" si="50"/>
        <v>120.5</v>
      </c>
      <c r="Q539" s="5">
        <f t="shared" si="51"/>
        <v>40.847457627118644</v>
      </c>
      <c r="R539" s="2" t="s">
        <v>8271</v>
      </c>
      <c r="S539" s="7" t="str">
        <f t="shared" si="52"/>
        <v>theater</v>
      </c>
      <c r="T539" s="7" t="str">
        <f t="shared" si="53"/>
        <v>plays</v>
      </c>
    </row>
    <row r="540" spans="1:20" ht="80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17">
        <f t="shared" si="48"/>
        <v>42473.794710648144</v>
      </c>
      <c r="L540" s="17">
        <f t="shared" si="49"/>
        <v>42503.794710648144</v>
      </c>
      <c r="M540" s="2" t="b">
        <v>0</v>
      </c>
      <c r="N540" s="2">
        <v>60</v>
      </c>
      <c r="O540" s="2" t="b">
        <v>1</v>
      </c>
      <c r="P540" s="4">
        <f t="shared" si="50"/>
        <v>302.42</v>
      </c>
      <c r="Q540" s="5">
        <f t="shared" si="51"/>
        <v>252.01666666666668</v>
      </c>
      <c r="R540" s="2" t="s">
        <v>8271</v>
      </c>
      <c r="S540" s="7" t="str">
        <f t="shared" si="52"/>
        <v>theater</v>
      </c>
      <c r="T540" s="7" t="str">
        <f t="shared" si="53"/>
        <v>plays</v>
      </c>
    </row>
    <row r="541" spans="1:20" ht="60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17">
        <f t="shared" si="48"/>
        <v>42535.049849537041</v>
      </c>
      <c r="L541" s="17">
        <f t="shared" si="49"/>
        <v>42556.049849537041</v>
      </c>
      <c r="M541" s="2" t="b">
        <v>0</v>
      </c>
      <c r="N541" s="2">
        <v>20</v>
      </c>
      <c r="O541" s="2" t="b">
        <v>1</v>
      </c>
      <c r="P541" s="4">
        <f t="shared" si="50"/>
        <v>100.64400000000001</v>
      </c>
      <c r="Q541" s="5">
        <f t="shared" si="51"/>
        <v>25.161000000000001</v>
      </c>
      <c r="R541" s="2" t="s">
        <v>8271</v>
      </c>
      <c r="S541" s="7" t="str">
        <f t="shared" si="52"/>
        <v>theater</v>
      </c>
      <c r="T541" s="7" t="str">
        <f t="shared" si="53"/>
        <v>plays</v>
      </c>
    </row>
    <row r="542" spans="1:20" ht="80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17">
        <f t="shared" si="48"/>
        <v>42009.817199074074</v>
      </c>
      <c r="L542" s="17">
        <f t="shared" si="49"/>
        <v>42039.817199074074</v>
      </c>
      <c r="M542" s="2" t="b">
        <v>0</v>
      </c>
      <c r="N542" s="2">
        <v>1</v>
      </c>
      <c r="O542" s="2" t="b">
        <v>0</v>
      </c>
      <c r="P542" s="4">
        <f t="shared" si="50"/>
        <v>6.6666666666666671E-3</v>
      </c>
      <c r="Q542" s="5">
        <f t="shared" si="51"/>
        <v>1</v>
      </c>
      <c r="R542" s="2" t="s">
        <v>8272</v>
      </c>
      <c r="S542" s="7" t="str">
        <f t="shared" si="52"/>
        <v>technology</v>
      </c>
      <c r="T542" s="7" t="str">
        <f t="shared" si="53"/>
        <v>web</v>
      </c>
    </row>
    <row r="543" spans="1:20" ht="80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17">
        <f t="shared" si="48"/>
        <v>42276.046689814815</v>
      </c>
      <c r="L543" s="17">
        <f t="shared" si="49"/>
        <v>42306.046689814815</v>
      </c>
      <c r="M543" s="2" t="b">
        <v>0</v>
      </c>
      <c r="N543" s="2">
        <v>1</v>
      </c>
      <c r="O543" s="2" t="b">
        <v>0</v>
      </c>
      <c r="P543" s="4">
        <f t="shared" si="50"/>
        <v>0.55555555555555558</v>
      </c>
      <c r="Q543" s="5">
        <f t="shared" si="51"/>
        <v>25</v>
      </c>
      <c r="R543" s="2" t="s">
        <v>8272</v>
      </c>
      <c r="S543" s="7" t="str">
        <f t="shared" si="52"/>
        <v>technology</v>
      </c>
      <c r="T543" s="7" t="str">
        <f t="shared" si="53"/>
        <v>web</v>
      </c>
    </row>
    <row r="544" spans="1:20" ht="80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17">
        <f t="shared" si="48"/>
        <v>42433.737453703703</v>
      </c>
      <c r="L544" s="17">
        <f t="shared" si="49"/>
        <v>42493.695787037039</v>
      </c>
      <c r="M544" s="2" t="b">
        <v>0</v>
      </c>
      <c r="N544" s="2">
        <v>1</v>
      </c>
      <c r="O544" s="2" t="b">
        <v>0</v>
      </c>
      <c r="P544" s="4">
        <f t="shared" si="50"/>
        <v>3.9999999999999996E-4</v>
      </c>
      <c r="Q544" s="5">
        <f t="shared" si="51"/>
        <v>1</v>
      </c>
      <c r="R544" s="2" t="s">
        <v>8272</v>
      </c>
      <c r="S544" s="7" t="str">
        <f t="shared" si="52"/>
        <v>technology</v>
      </c>
      <c r="T544" s="7" t="str">
        <f t="shared" si="53"/>
        <v>web</v>
      </c>
    </row>
    <row r="545" spans="1:20" ht="80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17">
        <f t="shared" si="48"/>
        <v>41914.092152777775</v>
      </c>
      <c r="L545" s="17">
        <f t="shared" si="49"/>
        <v>41944.092152777775</v>
      </c>
      <c r="M545" s="2" t="b">
        <v>0</v>
      </c>
      <c r="N545" s="2">
        <v>2</v>
      </c>
      <c r="O545" s="2" t="b">
        <v>0</v>
      </c>
      <c r="P545" s="4">
        <f t="shared" si="50"/>
        <v>0.31818181818181818</v>
      </c>
      <c r="Q545" s="5">
        <f t="shared" si="51"/>
        <v>35</v>
      </c>
      <c r="R545" s="2" t="s">
        <v>8272</v>
      </c>
      <c r="S545" s="7" t="str">
        <f t="shared" si="52"/>
        <v>technology</v>
      </c>
      <c r="T545" s="7" t="str">
        <f t="shared" si="53"/>
        <v>web</v>
      </c>
    </row>
    <row r="546" spans="1:20" ht="80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17">
        <f t="shared" si="48"/>
        <v>42525.656944444447</v>
      </c>
      <c r="L546" s="17">
        <f t="shared" si="49"/>
        <v>42555.656944444447</v>
      </c>
      <c r="M546" s="2" t="b">
        <v>0</v>
      </c>
      <c r="N546" s="2">
        <v>2</v>
      </c>
      <c r="O546" s="2" t="b">
        <v>0</v>
      </c>
      <c r="P546" s="4">
        <f t="shared" si="50"/>
        <v>1.2</v>
      </c>
      <c r="Q546" s="5">
        <f t="shared" si="51"/>
        <v>3</v>
      </c>
      <c r="R546" s="2" t="s">
        <v>8272</v>
      </c>
      <c r="S546" s="7" t="str">
        <f t="shared" si="52"/>
        <v>technology</v>
      </c>
      <c r="T546" s="7" t="str">
        <f t="shared" si="53"/>
        <v>web</v>
      </c>
    </row>
    <row r="547" spans="1:20" ht="80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17">
        <f t="shared" si="48"/>
        <v>42283.592465277776</v>
      </c>
      <c r="L547" s="17">
        <f t="shared" si="49"/>
        <v>42323.634131944447</v>
      </c>
      <c r="M547" s="2" t="b">
        <v>0</v>
      </c>
      <c r="N547" s="2">
        <v>34</v>
      </c>
      <c r="O547" s="2" t="b">
        <v>0</v>
      </c>
      <c r="P547" s="4">
        <f t="shared" si="50"/>
        <v>27.383999999999997</v>
      </c>
      <c r="Q547" s="5">
        <f t="shared" si="51"/>
        <v>402.70588235294116</v>
      </c>
      <c r="R547" s="2" t="s">
        <v>8272</v>
      </c>
      <c r="S547" s="7" t="str">
        <f t="shared" si="52"/>
        <v>technology</v>
      </c>
      <c r="T547" s="7" t="str">
        <f t="shared" si="53"/>
        <v>web</v>
      </c>
    </row>
    <row r="548" spans="1:20" ht="80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17">
        <f t="shared" si="48"/>
        <v>42249.667997685188</v>
      </c>
      <c r="L548" s="17">
        <f t="shared" si="49"/>
        <v>42294.667997685188</v>
      </c>
      <c r="M548" s="2" t="b">
        <v>0</v>
      </c>
      <c r="N548" s="2">
        <v>2</v>
      </c>
      <c r="O548" s="2" t="b">
        <v>0</v>
      </c>
      <c r="P548" s="4">
        <f t="shared" si="50"/>
        <v>8.666666666666667E-2</v>
      </c>
      <c r="Q548" s="5">
        <f t="shared" si="51"/>
        <v>26</v>
      </c>
      <c r="R548" s="2" t="s">
        <v>8272</v>
      </c>
      <c r="S548" s="7" t="str">
        <f t="shared" si="52"/>
        <v>technology</v>
      </c>
      <c r="T548" s="7" t="str">
        <f t="shared" si="53"/>
        <v>web</v>
      </c>
    </row>
    <row r="549" spans="1:20" ht="80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17">
        <f t="shared" si="48"/>
        <v>42380.696342592593</v>
      </c>
      <c r="L549" s="17">
        <f t="shared" si="49"/>
        <v>42410.696342592593</v>
      </c>
      <c r="M549" s="2" t="b">
        <v>0</v>
      </c>
      <c r="N549" s="2">
        <v>0</v>
      </c>
      <c r="O549" s="2" t="b">
        <v>0</v>
      </c>
      <c r="P549" s="4">
        <f t="shared" si="50"/>
        <v>0</v>
      </c>
      <c r="Q549" s="5" t="e">
        <f t="shared" si="51"/>
        <v>#DIV/0!</v>
      </c>
      <c r="R549" s="2" t="s">
        <v>8272</v>
      </c>
      <c r="S549" s="7" t="str">
        <f t="shared" si="52"/>
        <v>technology</v>
      </c>
      <c r="T549" s="7" t="str">
        <f t="shared" si="53"/>
        <v>web</v>
      </c>
    </row>
    <row r="550" spans="1:20" ht="80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17">
        <f t="shared" si="48"/>
        <v>42276.903333333335</v>
      </c>
      <c r="L550" s="17">
        <f t="shared" si="49"/>
        <v>42306.903333333335</v>
      </c>
      <c r="M550" s="2" t="b">
        <v>0</v>
      </c>
      <c r="N550" s="2">
        <v>1</v>
      </c>
      <c r="O550" s="2" t="b">
        <v>0</v>
      </c>
      <c r="P550" s="4">
        <f t="shared" si="50"/>
        <v>0.09</v>
      </c>
      <c r="Q550" s="5">
        <f t="shared" si="51"/>
        <v>9</v>
      </c>
      <c r="R550" s="2" t="s">
        <v>8272</v>
      </c>
      <c r="S550" s="7" t="str">
        <f t="shared" si="52"/>
        <v>technology</v>
      </c>
      <c r="T550" s="7" t="str">
        <f t="shared" si="53"/>
        <v>web</v>
      </c>
    </row>
    <row r="551" spans="1:20" ht="80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17">
        <f t="shared" si="48"/>
        <v>42163.636828703704</v>
      </c>
      <c r="L551" s="17">
        <f t="shared" si="49"/>
        <v>42193.636828703704</v>
      </c>
      <c r="M551" s="2" t="b">
        <v>0</v>
      </c>
      <c r="N551" s="2">
        <v>8</v>
      </c>
      <c r="O551" s="2" t="b">
        <v>0</v>
      </c>
      <c r="P551" s="4">
        <f t="shared" si="50"/>
        <v>2.7199999999999998</v>
      </c>
      <c r="Q551" s="5">
        <f t="shared" si="51"/>
        <v>8.5</v>
      </c>
      <c r="R551" s="2" t="s">
        <v>8272</v>
      </c>
      <c r="S551" s="7" t="str">
        <f t="shared" si="52"/>
        <v>technology</v>
      </c>
      <c r="T551" s="7" t="str">
        <f t="shared" si="53"/>
        <v>web</v>
      </c>
    </row>
    <row r="552" spans="1:20" ht="80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17">
        <f t="shared" si="48"/>
        <v>42753.678761574076</v>
      </c>
      <c r="L552" s="17">
        <f t="shared" si="49"/>
        <v>42766.208333333328</v>
      </c>
      <c r="M552" s="2" t="b">
        <v>0</v>
      </c>
      <c r="N552" s="2">
        <v>4</v>
      </c>
      <c r="O552" s="2" t="b">
        <v>0</v>
      </c>
      <c r="P552" s="4">
        <f t="shared" si="50"/>
        <v>0.70000000000000007</v>
      </c>
      <c r="Q552" s="5">
        <f t="shared" si="51"/>
        <v>8.75</v>
      </c>
      <c r="R552" s="2" t="s">
        <v>8272</v>
      </c>
      <c r="S552" s="7" t="str">
        <f t="shared" si="52"/>
        <v>technology</v>
      </c>
      <c r="T552" s="7" t="str">
        <f t="shared" si="53"/>
        <v>web</v>
      </c>
    </row>
    <row r="553" spans="1:20" ht="80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17">
        <f t="shared" si="48"/>
        <v>42173.275740740741</v>
      </c>
      <c r="L553" s="17">
        <f t="shared" si="49"/>
        <v>42217.745138888888</v>
      </c>
      <c r="M553" s="2" t="b">
        <v>0</v>
      </c>
      <c r="N553" s="2">
        <v>28</v>
      </c>
      <c r="O553" s="2" t="b">
        <v>0</v>
      </c>
      <c r="P553" s="4">
        <f t="shared" si="50"/>
        <v>5.0413333333333332</v>
      </c>
      <c r="Q553" s="5">
        <f t="shared" si="51"/>
        <v>135.03571428571428</v>
      </c>
      <c r="R553" s="2" t="s">
        <v>8272</v>
      </c>
      <c r="S553" s="7" t="str">
        <f t="shared" si="52"/>
        <v>technology</v>
      </c>
      <c r="T553" s="7" t="str">
        <f t="shared" si="53"/>
        <v>web</v>
      </c>
    </row>
    <row r="554" spans="1:20" ht="60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17">
        <f t="shared" si="48"/>
        <v>42318.616851851853</v>
      </c>
      <c r="L554" s="17">
        <f t="shared" si="49"/>
        <v>42378.616851851853</v>
      </c>
      <c r="M554" s="2" t="b">
        <v>0</v>
      </c>
      <c r="N554" s="2">
        <v>0</v>
      </c>
      <c r="O554" s="2" t="b">
        <v>0</v>
      </c>
      <c r="P554" s="4">
        <f t="shared" si="50"/>
        <v>0</v>
      </c>
      <c r="Q554" s="5" t="e">
        <f t="shared" si="51"/>
        <v>#DIV/0!</v>
      </c>
      <c r="R554" s="2" t="s">
        <v>8272</v>
      </c>
      <c r="S554" s="7" t="str">
        <f t="shared" si="52"/>
        <v>technology</v>
      </c>
      <c r="T554" s="7" t="str">
        <f t="shared" si="53"/>
        <v>web</v>
      </c>
    </row>
    <row r="555" spans="1:20" ht="80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17">
        <f t="shared" si="48"/>
        <v>41927.71980324074</v>
      </c>
      <c r="L555" s="17">
        <f t="shared" si="49"/>
        <v>41957.761469907404</v>
      </c>
      <c r="M555" s="2" t="b">
        <v>0</v>
      </c>
      <c r="N555" s="2">
        <v>6</v>
      </c>
      <c r="O555" s="2" t="b">
        <v>0</v>
      </c>
      <c r="P555" s="4">
        <f t="shared" si="50"/>
        <v>0.49199999999999999</v>
      </c>
      <c r="Q555" s="5">
        <f t="shared" si="51"/>
        <v>20.5</v>
      </c>
      <c r="R555" s="2" t="s">
        <v>8272</v>
      </c>
      <c r="S555" s="7" t="str">
        <f t="shared" si="52"/>
        <v>technology</v>
      </c>
      <c r="T555" s="7" t="str">
        <f t="shared" si="53"/>
        <v>web</v>
      </c>
    </row>
    <row r="556" spans="1:20" ht="80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17">
        <f t="shared" si="48"/>
        <v>41901.684861111113</v>
      </c>
      <c r="L556" s="17">
        <f t="shared" si="49"/>
        <v>41931.684861111113</v>
      </c>
      <c r="M556" s="2" t="b">
        <v>0</v>
      </c>
      <c r="N556" s="2">
        <v>22</v>
      </c>
      <c r="O556" s="2" t="b">
        <v>0</v>
      </c>
      <c r="P556" s="4">
        <f t="shared" si="50"/>
        <v>36.589147286821706</v>
      </c>
      <c r="Q556" s="5">
        <f t="shared" si="51"/>
        <v>64.36363636363636</v>
      </c>
      <c r="R556" s="2" t="s">
        <v>8272</v>
      </c>
      <c r="S556" s="7" t="str">
        <f t="shared" si="52"/>
        <v>technology</v>
      </c>
      <c r="T556" s="7" t="str">
        <f t="shared" si="53"/>
        <v>web</v>
      </c>
    </row>
    <row r="557" spans="1:20" ht="80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17">
        <f t="shared" si="48"/>
        <v>42503.353506944448</v>
      </c>
      <c r="L557" s="17">
        <f t="shared" si="49"/>
        <v>42533.353506944448</v>
      </c>
      <c r="M557" s="2" t="b">
        <v>0</v>
      </c>
      <c r="N557" s="2">
        <v>0</v>
      </c>
      <c r="O557" s="2" t="b">
        <v>0</v>
      </c>
      <c r="P557" s="4">
        <f t="shared" si="50"/>
        <v>0</v>
      </c>
      <c r="Q557" s="5" t="e">
        <f t="shared" si="51"/>
        <v>#DIV/0!</v>
      </c>
      <c r="R557" s="2" t="s">
        <v>8272</v>
      </c>
      <c r="S557" s="7" t="str">
        <f t="shared" si="52"/>
        <v>technology</v>
      </c>
      <c r="T557" s="7" t="str">
        <f t="shared" si="53"/>
        <v>web</v>
      </c>
    </row>
    <row r="558" spans="1:20" ht="40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17">
        <f t="shared" si="48"/>
        <v>42345.860150462962</v>
      </c>
      <c r="L558" s="17">
        <f t="shared" si="49"/>
        <v>42375.860150462962</v>
      </c>
      <c r="M558" s="2" t="b">
        <v>0</v>
      </c>
      <c r="N558" s="2">
        <v>1</v>
      </c>
      <c r="O558" s="2" t="b">
        <v>0</v>
      </c>
      <c r="P558" s="4">
        <f t="shared" si="50"/>
        <v>2.5</v>
      </c>
      <c r="Q558" s="5">
        <f t="shared" si="51"/>
        <v>200</v>
      </c>
      <c r="R558" s="2" t="s">
        <v>8272</v>
      </c>
      <c r="S558" s="7" t="str">
        <f t="shared" si="52"/>
        <v>technology</v>
      </c>
      <c r="T558" s="7" t="str">
        <f t="shared" si="53"/>
        <v>web</v>
      </c>
    </row>
    <row r="559" spans="1:20" ht="80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17">
        <f t="shared" si="48"/>
        <v>42676.942164351851</v>
      </c>
      <c r="L559" s="17">
        <f t="shared" si="49"/>
        <v>42706.983831018515</v>
      </c>
      <c r="M559" s="2" t="b">
        <v>0</v>
      </c>
      <c r="N559" s="2">
        <v>20</v>
      </c>
      <c r="O559" s="2" t="b">
        <v>0</v>
      </c>
      <c r="P559" s="4">
        <f t="shared" si="50"/>
        <v>0.91066666666666674</v>
      </c>
      <c r="Q559" s="5">
        <f t="shared" si="51"/>
        <v>68.3</v>
      </c>
      <c r="R559" s="2" t="s">
        <v>8272</v>
      </c>
      <c r="S559" s="7" t="str">
        <f t="shared" si="52"/>
        <v>technology</v>
      </c>
      <c r="T559" s="7" t="str">
        <f t="shared" si="53"/>
        <v>web</v>
      </c>
    </row>
    <row r="560" spans="1:20" ht="80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17">
        <f t="shared" si="48"/>
        <v>42057.883159722223</v>
      </c>
      <c r="L560" s="17">
        <f t="shared" si="49"/>
        <v>42087.841493055559</v>
      </c>
      <c r="M560" s="2" t="b">
        <v>0</v>
      </c>
      <c r="N560" s="2">
        <v>0</v>
      </c>
      <c r="O560" s="2" t="b">
        <v>0</v>
      </c>
      <c r="P560" s="4">
        <f t="shared" si="50"/>
        <v>0</v>
      </c>
      <c r="Q560" s="5" t="e">
        <f t="shared" si="51"/>
        <v>#DIV/0!</v>
      </c>
      <c r="R560" s="2" t="s">
        <v>8272</v>
      </c>
      <c r="S560" s="7" t="str">
        <f t="shared" si="52"/>
        <v>technology</v>
      </c>
      <c r="T560" s="7" t="str">
        <f t="shared" si="53"/>
        <v>web</v>
      </c>
    </row>
    <row r="561" spans="1:20" ht="80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17">
        <f t="shared" si="48"/>
        <v>42321.283101851848</v>
      </c>
      <c r="L561" s="17">
        <f t="shared" si="49"/>
        <v>42351.283101851848</v>
      </c>
      <c r="M561" s="2" t="b">
        <v>0</v>
      </c>
      <c r="N561" s="2">
        <v>1</v>
      </c>
      <c r="O561" s="2" t="b">
        <v>0</v>
      </c>
      <c r="P561" s="4">
        <f t="shared" si="50"/>
        <v>2.0833333333333336E-2</v>
      </c>
      <c r="Q561" s="5">
        <f t="shared" si="51"/>
        <v>50</v>
      </c>
      <c r="R561" s="2" t="s">
        <v>8272</v>
      </c>
      <c r="S561" s="7" t="str">
        <f t="shared" si="52"/>
        <v>technology</v>
      </c>
      <c r="T561" s="7" t="str">
        <f t="shared" si="53"/>
        <v>web</v>
      </c>
    </row>
    <row r="562" spans="1:20" ht="80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17">
        <f t="shared" si="48"/>
        <v>41960.771354166667</v>
      </c>
      <c r="L562" s="17">
        <f t="shared" si="49"/>
        <v>41990.771354166667</v>
      </c>
      <c r="M562" s="2" t="b">
        <v>0</v>
      </c>
      <c r="N562" s="2">
        <v>3</v>
      </c>
      <c r="O562" s="2" t="b">
        <v>0</v>
      </c>
      <c r="P562" s="4">
        <f t="shared" si="50"/>
        <v>1.2E-2</v>
      </c>
      <c r="Q562" s="5">
        <f t="shared" si="51"/>
        <v>4</v>
      </c>
      <c r="R562" s="2" t="s">
        <v>8272</v>
      </c>
      <c r="S562" s="7" t="str">
        <f t="shared" si="52"/>
        <v>technology</v>
      </c>
      <c r="T562" s="7" t="str">
        <f t="shared" si="53"/>
        <v>web</v>
      </c>
    </row>
    <row r="563" spans="1:20" ht="80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17">
        <f t="shared" si="48"/>
        <v>42268.658715277779</v>
      </c>
      <c r="L563" s="17">
        <f t="shared" si="49"/>
        <v>42303.658715277779</v>
      </c>
      <c r="M563" s="2" t="b">
        <v>0</v>
      </c>
      <c r="N563" s="2">
        <v>2</v>
      </c>
      <c r="O563" s="2" t="b">
        <v>0</v>
      </c>
      <c r="P563" s="4">
        <f t="shared" si="50"/>
        <v>0.36666666666666664</v>
      </c>
      <c r="Q563" s="5">
        <f t="shared" si="51"/>
        <v>27.5</v>
      </c>
      <c r="R563" s="2" t="s">
        <v>8272</v>
      </c>
      <c r="S563" s="7" t="str">
        <f t="shared" si="52"/>
        <v>technology</v>
      </c>
      <c r="T563" s="7" t="str">
        <f t="shared" si="53"/>
        <v>web</v>
      </c>
    </row>
    <row r="564" spans="1:20" ht="80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17">
        <f t="shared" si="48"/>
        <v>42692.389062500006</v>
      </c>
      <c r="L564" s="17">
        <f t="shared" si="49"/>
        <v>42722.389062500006</v>
      </c>
      <c r="M564" s="2" t="b">
        <v>0</v>
      </c>
      <c r="N564" s="2">
        <v>0</v>
      </c>
      <c r="O564" s="2" t="b">
        <v>0</v>
      </c>
      <c r="P564" s="4">
        <f t="shared" si="50"/>
        <v>0</v>
      </c>
      <c r="Q564" s="5" t="e">
        <f t="shared" si="51"/>
        <v>#DIV/0!</v>
      </c>
      <c r="R564" s="2" t="s">
        <v>8272</v>
      </c>
      <c r="S564" s="7" t="str">
        <f t="shared" si="52"/>
        <v>technology</v>
      </c>
      <c r="T564" s="7" t="str">
        <f t="shared" si="53"/>
        <v>web</v>
      </c>
    </row>
    <row r="565" spans="1:20" ht="80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17">
        <f t="shared" si="48"/>
        <v>42022.069988425923</v>
      </c>
      <c r="L565" s="17">
        <f t="shared" si="49"/>
        <v>42052.069988425923</v>
      </c>
      <c r="M565" s="2" t="b">
        <v>0</v>
      </c>
      <c r="N565" s="2">
        <v>2</v>
      </c>
      <c r="O565" s="2" t="b">
        <v>0</v>
      </c>
      <c r="P565" s="4">
        <f t="shared" si="50"/>
        <v>9.0666666666666659E-2</v>
      </c>
      <c r="Q565" s="5">
        <f t="shared" si="51"/>
        <v>34</v>
      </c>
      <c r="R565" s="2" t="s">
        <v>8272</v>
      </c>
      <c r="S565" s="7" t="str">
        <f t="shared" si="52"/>
        <v>technology</v>
      </c>
      <c r="T565" s="7" t="str">
        <f t="shared" si="53"/>
        <v>web</v>
      </c>
    </row>
    <row r="566" spans="1:20" ht="80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17">
        <f t="shared" si="48"/>
        <v>42411.942997685182</v>
      </c>
      <c r="L566" s="17">
        <f t="shared" si="49"/>
        <v>42441.942997685182</v>
      </c>
      <c r="M566" s="2" t="b">
        <v>0</v>
      </c>
      <c r="N566" s="2">
        <v>1</v>
      </c>
      <c r="O566" s="2" t="b">
        <v>0</v>
      </c>
      <c r="P566" s="4">
        <f t="shared" si="50"/>
        <v>5.5555555555555558E-3</v>
      </c>
      <c r="Q566" s="5">
        <f t="shared" si="51"/>
        <v>1</v>
      </c>
      <c r="R566" s="2" t="s">
        <v>8272</v>
      </c>
      <c r="S566" s="7" t="str">
        <f t="shared" si="52"/>
        <v>technology</v>
      </c>
      <c r="T566" s="7" t="str">
        <f t="shared" si="53"/>
        <v>web</v>
      </c>
    </row>
    <row r="567" spans="1:20" ht="80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17">
        <f t="shared" si="48"/>
        <v>42165.785289351858</v>
      </c>
      <c r="L567" s="17">
        <f t="shared" si="49"/>
        <v>42195.785289351858</v>
      </c>
      <c r="M567" s="2" t="b">
        <v>0</v>
      </c>
      <c r="N567" s="2">
        <v>0</v>
      </c>
      <c r="O567" s="2" t="b">
        <v>0</v>
      </c>
      <c r="P567" s="4">
        <f t="shared" si="50"/>
        <v>0</v>
      </c>
      <c r="Q567" s="5" t="e">
        <f t="shared" si="51"/>
        <v>#DIV/0!</v>
      </c>
      <c r="R567" s="2" t="s">
        <v>8272</v>
      </c>
      <c r="S567" s="7" t="str">
        <f t="shared" si="52"/>
        <v>technology</v>
      </c>
      <c r="T567" s="7" t="str">
        <f t="shared" si="53"/>
        <v>web</v>
      </c>
    </row>
    <row r="568" spans="1:20" ht="80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17">
        <f t="shared" si="48"/>
        <v>42535.68440972222</v>
      </c>
      <c r="L568" s="17">
        <f t="shared" si="49"/>
        <v>42565.68440972222</v>
      </c>
      <c r="M568" s="2" t="b">
        <v>0</v>
      </c>
      <c r="N568" s="2">
        <v>1</v>
      </c>
      <c r="O568" s="2" t="b">
        <v>0</v>
      </c>
      <c r="P568" s="4">
        <f t="shared" si="50"/>
        <v>0.02</v>
      </c>
      <c r="Q568" s="5">
        <f t="shared" si="51"/>
        <v>1</v>
      </c>
      <c r="R568" s="2" t="s">
        <v>8272</v>
      </c>
      <c r="S568" s="7" t="str">
        <f t="shared" si="52"/>
        <v>technology</v>
      </c>
      <c r="T568" s="7" t="str">
        <f t="shared" si="53"/>
        <v>web</v>
      </c>
    </row>
    <row r="569" spans="1:20" ht="80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17">
        <f t="shared" si="48"/>
        <v>41975.842523148152</v>
      </c>
      <c r="L569" s="17">
        <f t="shared" si="49"/>
        <v>42005.842523148152</v>
      </c>
      <c r="M569" s="2" t="b">
        <v>0</v>
      </c>
      <c r="N569" s="2">
        <v>0</v>
      </c>
      <c r="O569" s="2" t="b">
        <v>0</v>
      </c>
      <c r="P569" s="4">
        <f t="shared" si="50"/>
        <v>0</v>
      </c>
      <c r="Q569" s="5" t="e">
        <f t="shared" si="51"/>
        <v>#DIV/0!</v>
      </c>
      <c r="R569" s="2" t="s">
        <v>8272</v>
      </c>
      <c r="S569" s="7" t="str">
        <f t="shared" si="52"/>
        <v>technology</v>
      </c>
      <c r="T569" s="7" t="str">
        <f t="shared" si="53"/>
        <v>web</v>
      </c>
    </row>
    <row r="570" spans="1:20" ht="100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17">
        <f t="shared" si="48"/>
        <v>42348.9215625</v>
      </c>
      <c r="L570" s="17">
        <f t="shared" si="49"/>
        <v>42385.458333333328</v>
      </c>
      <c r="M570" s="2" t="b">
        <v>0</v>
      </c>
      <c r="N570" s="2">
        <v>5</v>
      </c>
      <c r="O570" s="2" t="b">
        <v>0</v>
      </c>
      <c r="P570" s="4">
        <f t="shared" si="50"/>
        <v>1</v>
      </c>
      <c r="Q570" s="5">
        <f t="shared" si="51"/>
        <v>49</v>
      </c>
      <c r="R570" s="2" t="s">
        <v>8272</v>
      </c>
      <c r="S570" s="7" t="str">
        <f t="shared" si="52"/>
        <v>technology</v>
      </c>
      <c r="T570" s="7" t="str">
        <f t="shared" si="53"/>
        <v>web</v>
      </c>
    </row>
    <row r="571" spans="1:20" ht="60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17">
        <f t="shared" si="48"/>
        <v>42340.847361111111</v>
      </c>
      <c r="L571" s="17">
        <f t="shared" si="49"/>
        <v>42370.847361111111</v>
      </c>
      <c r="M571" s="2" t="b">
        <v>0</v>
      </c>
      <c r="N571" s="2">
        <v>1</v>
      </c>
      <c r="O571" s="2" t="b">
        <v>0</v>
      </c>
      <c r="P571" s="4">
        <f t="shared" si="50"/>
        <v>0.8</v>
      </c>
      <c r="Q571" s="5">
        <f t="shared" si="51"/>
        <v>20</v>
      </c>
      <c r="R571" s="2" t="s">
        <v>8272</v>
      </c>
      <c r="S571" s="7" t="str">
        <f t="shared" si="52"/>
        <v>technology</v>
      </c>
      <c r="T571" s="7" t="str">
        <f t="shared" si="53"/>
        <v>web</v>
      </c>
    </row>
    <row r="572" spans="1:20" ht="60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17">
        <f t="shared" si="48"/>
        <v>42388.798252314817</v>
      </c>
      <c r="L572" s="17">
        <f t="shared" si="49"/>
        <v>42418.798252314817</v>
      </c>
      <c r="M572" s="2" t="b">
        <v>0</v>
      </c>
      <c r="N572" s="2">
        <v>1</v>
      </c>
      <c r="O572" s="2" t="b">
        <v>0</v>
      </c>
      <c r="P572" s="4">
        <f t="shared" si="50"/>
        <v>0.16705882352941176</v>
      </c>
      <c r="Q572" s="5">
        <f t="shared" si="51"/>
        <v>142</v>
      </c>
      <c r="R572" s="2" t="s">
        <v>8272</v>
      </c>
      <c r="S572" s="7" t="str">
        <f t="shared" si="52"/>
        <v>technology</v>
      </c>
      <c r="T572" s="7" t="str">
        <f t="shared" si="53"/>
        <v>web</v>
      </c>
    </row>
    <row r="573" spans="1:20" ht="80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17">
        <f t="shared" si="48"/>
        <v>42192.816238425927</v>
      </c>
      <c r="L573" s="17">
        <f t="shared" si="49"/>
        <v>42212.165972222225</v>
      </c>
      <c r="M573" s="2" t="b">
        <v>0</v>
      </c>
      <c r="N573" s="2">
        <v>2</v>
      </c>
      <c r="O573" s="2" t="b">
        <v>0</v>
      </c>
      <c r="P573" s="4">
        <f t="shared" si="50"/>
        <v>0.42399999999999999</v>
      </c>
      <c r="Q573" s="5">
        <f t="shared" si="51"/>
        <v>53</v>
      </c>
      <c r="R573" s="2" t="s">
        <v>8272</v>
      </c>
      <c r="S573" s="7" t="str">
        <f t="shared" si="52"/>
        <v>technology</v>
      </c>
      <c r="T573" s="7" t="str">
        <f t="shared" si="53"/>
        <v>web</v>
      </c>
    </row>
    <row r="574" spans="1:20" ht="80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17">
        <f t="shared" si="48"/>
        <v>42282.71629629629</v>
      </c>
      <c r="L574" s="17">
        <f t="shared" si="49"/>
        <v>42312.757962962962</v>
      </c>
      <c r="M574" s="2" t="b">
        <v>0</v>
      </c>
      <c r="N574" s="2">
        <v>0</v>
      </c>
      <c r="O574" s="2" t="b">
        <v>0</v>
      </c>
      <c r="P574" s="4">
        <f t="shared" si="50"/>
        <v>0</v>
      </c>
      <c r="Q574" s="5" t="e">
        <f t="shared" si="51"/>
        <v>#DIV/0!</v>
      </c>
      <c r="R574" s="2" t="s">
        <v>8272</v>
      </c>
      <c r="S574" s="7" t="str">
        <f t="shared" si="52"/>
        <v>technology</v>
      </c>
      <c r="T574" s="7" t="str">
        <f t="shared" si="53"/>
        <v>web</v>
      </c>
    </row>
    <row r="575" spans="1:20" ht="80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17">
        <f t="shared" si="48"/>
        <v>41963.050127314811</v>
      </c>
      <c r="L575" s="17">
        <f t="shared" si="49"/>
        <v>42022.05</v>
      </c>
      <c r="M575" s="2" t="b">
        <v>0</v>
      </c>
      <c r="N575" s="2">
        <v>9</v>
      </c>
      <c r="O575" s="2" t="b">
        <v>0</v>
      </c>
      <c r="P575" s="4">
        <f t="shared" si="50"/>
        <v>0.38925389253892539</v>
      </c>
      <c r="Q575" s="5">
        <f t="shared" si="51"/>
        <v>38.444444444444443</v>
      </c>
      <c r="R575" s="2" t="s">
        <v>8272</v>
      </c>
      <c r="S575" s="7" t="str">
        <f t="shared" si="52"/>
        <v>technology</v>
      </c>
      <c r="T575" s="7" t="str">
        <f t="shared" si="53"/>
        <v>web</v>
      </c>
    </row>
    <row r="576" spans="1:20" ht="80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17">
        <f t="shared" si="48"/>
        <v>42632.443368055552</v>
      </c>
      <c r="L576" s="17">
        <f t="shared" si="49"/>
        <v>42662.443368055552</v>
      </c>
      <c r="M576" s="2" t="b">
        <v>0</v>
      </c>
      <c r="N576" s="2">
        <v>4</v>
      </c>
      <c r="O576" s="2" t="b">
        <v>0</v>
      </c>
      <c r="P576" s="4">
        <f t="shared" si="50"/>
        <v>0.7155635062611807</v>
      </c>
      <c r="Q576" s="5">
        <f t="shared" si="51"/>
        <v>20</v>
      </c>
      <c r="R576" s="2" t="s">
        <v>8272</v>
      </c>
      <c r="S576" s="7" t="str">
        <f t="shared" si="52"/>
        <v>technology</v>
      </c>
      <c r="T576" s="7" t="str">
        <f t="shared" si="53"/>
        <v>web</v>
      </c>
    </row>
    <row r="577" spans="1:20" ht="80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17">
        <f t="shared" si="48"/>
        <v>42138.692627314813</v>
      </c>
      <c r="L577" s="17">
        <f t="shared" si="49"/>
        <v>42168.692627314813</v>
      </c>
      <c r="M577" s="2" t="b">
        <v>0</v>
      </c>
      <c r="N577" s="2">
        <v>4</v>
      </c>
      <c r="O577" s="2" t="b">
        <v>0</v>
      </c>
      <c r="P577" s="4">
        <f t="shared" si="50"/>
        <v>0.43166666666666664</v>
      </c>
      <c r="Q577" s="5">
        <f t="shared" si="51"/>
        <v>64.75</v>
      </c>
      <c r="R577" s="2" t="s">
        <v>8272</v>
      </c>
      <c r="S577" s="7" t="str">
        <f t="shared" si="52"/>
        <v>technology</v>
      </c>
      <c r="T577" s="7" t="str">
        <f t="shared" si="53"/>
        <v>web</v>
      </c>
    </row>
    <row r="578" spans="1:20" ht="80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17">
        <f t="shared" si="48"/>
        <v>42031.471666666665</v>
      </c>
      <c r="L578" s="17">
        <f t="shared" si="49"/>
        <v>42091.43</v>
      </c>
      <c r="M578" s="2" t="b">
        <v>0</v>
      </c>
      <c r="N578" s="2">
        <v>1</v>
      </c>
      <c r="O578" s="2" t="b">
        <v>0</v>
      </c>
      <c r="P578" s="4">
        <f t="shared" si="50"/>
        <v>1.25E-3</v>
      </c>
      <c r="Q578" s="5">
        <f t="shared" si="51"/>
        <v>1</v>
      </c>
      <c r="R578" s="2" t="s">
        <v>8272</v>
      </c>
      <c r="S578" s="7" t="str">
        <f t="shared" si="52"/>
        <v>technology</v>
      </c>
      <c r="T578" s="7" t="str">
        <f t="shared" si="53"/>
        <v>web</v>
      </c>
    </row>
    <row r="579" spans="1:20" ht="80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17">
        <f t="shared" ref="K579:K642" si="54">(((J579/60)/60)/24)+DATE(1970,1,1)</f>
        <v>42450.589143518519</v>
      </c>
      <c r="L579" s="17">
        <f t="shared" ref="L579:L642" si="55">(((I579/60)/60)/24)+DATE(1970,1,1)</f>
        <v>42510.589143518519</v>
      </c>
      <c r="M579" s="2" t="b">
        <v>0</v>
      </c>
      <c r="N579" s="2">
        <v>1</v>
      </c>
      <c r="O579" s="2" t="b">
        <v>0</v>
      </c>
      <c r="P579" s="4">
        <f t="shared" ref="P579:P642" si="56">E579/D579*100</f>
        <v>0.2</v>
      </c>
      <c r="Q579" s="5">
        <f t="shared" ref="Q579:Q642" si="57">E579/N579</f>
        <v>10</v>
      </c>
      <c r="R579" s="2" t="s">
        <v>8272</v>
      </c>
      <c r="S579" s="7" t="str">
        <f t="shared" ref="S579:S642" si="58">LEFT(R579, SEARCH("/",R579, 1)-1)</f>
        <v>technology</v>
      </c>
      <c r="T579" s="7" t="str">
        <f t="shared" ref="T579:T642" si="59">RIGHT(R579,LEN(R579)-SEARCH("/",R579,1))</f>
        <v>web</v>
      </c>
    </row>
    <row r="580" spans="1:20" ht="40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17">
        <f t="shared" si="54"/>
        <v>42230.578622685185</v>
      </c>
      <c r="L580" s="17">
        <f t="shared" si="55"/>
        <v>42254.578622685185</v>
      </c>
      <c r="M580" s="2" t="b">
        <v>0</v>
      </c>
      <c r="N580" s="2">
        <v>7</v>
      </c>
      <c r="O580" s="2" t="b">
        <v>0</v>
      </c>
      <c r="P580" s="4">
        <f t="shared" si="56"/>
        <v>1.12E-2</v>
      </c>
      <c r="Q580" s="5">
        <f t="shared" si="57"/>
        <v>2</v>
      </c>
      <c r="R580" s="2" t="s">
        <v>8272</v>
      </c>
      <c r="S580" s="7" t="str">
        <f t="shared" si="58"/>
        <v>technology</v>
      </c>
      <c r="T580" s="7" t="str">
        <f t="shared" si="59"/>
        <v>web</v>
      </c>
    </row>
    <row r="581" spans="1:20" ht="60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17">
        <f t="shared" si="54"/>
        <v>41968.852118055554</v>
      </c>
      <c r="L581" s="17">
        <f t="shared" si="55"/>
        <v>41998.852118055554</v>
      </c>
      <c r="M581" s="2" t="b">
        <v>0</v>
      </c>
      <c r="N581" s="2">
        <v>5</v>
      </c>
      <c r="O581" s="2" t="b">
        <v>0</v>
      </c>
      <c r="P581" s="4">
        <f t="shared" si="56"/>
        <v>1.4583333333333333</v>
      </c>
      <c r="Q581" s="5">
        <f t="shared" si="57"/>
        <v>35</v>
      </c>
      <c r="R581" s="2" t="s">
        <v>8272</v>
      </c>
      <c r="S581" s="7" t="str">
        <f t="shared" si="58"/>
        <v>technology</v>
      </c>
      <c r="T581" s="7" t="str">
        <f t="shared" si="59"/>
        <v>web</v>
      </c>
    </row>
    <row r="582" spans="1:20" ht="80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17">
        <f t="shared" si="54"/>
        <v>42605.908182870371</v>
      </c>
      <c r="L582" s="17">
        <f t="shared" si="55"/>
        <v>42635.908182870371</v>
      </c>
      <c r="M582" s="2" t="b">
        <v>0</v>
      </c>
      <c r="N582" s="2">
        <v>1</v>
      </c>
      <c r="O582" s="2" t="b">
        <v>0</v>
      </c>
      <c r="P582" s="4">
        <f t="shared" si="56"/>
        <v>3.3333333333333333E-2</v>
      </c>
      <c r="Q582" s="5">
        <f t="shared" si="57"/>
        <v>1</v>
      </c>
      <c r="R582" s="2" t="s">
        <v>8272</v>
      </c>
      <c r="S582" s="7" t="str">
        <f t="shared" si="58"/>
        <v>technology</v>
      </c>
      <c r="T582" s="7" t="str">
        <f t="shared" si="59"/>
        <v>web</v>
      </c>
    </row>
    <row r="583" spans="1:20" ht="80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17">
        <f t="shared" si="54"/>
        <v>42188.012777777782</v>
      </c>
      <c r="L583" s="17">
        <f t="shared" si="55"/>
        <v>42218.012777777782</v>
      </c>
      <c r="M583" s="2" t="b">
        <v>0</v>
      </c>
      <c r="N583" s="2">
        <v>0</v>
      </c>
      <c r="O583" s="2" t="b">
        <v>0</v>
      </c>
      <c r="P583" s="4">
        <f t="shared" si="56"/>
        <v>0</v>
      </c>
      <c r="Q583" s="5" t="e">
        <f t="shared" si="57"/>
        <v>#DIV/0!</v>
      </c>
      <c r="R583" s="2" t="s">
        <v>8272</v>
      </c>
      <c r="S583" s="7" t="str">
        <f t="shared" si="58"/>
        <v>technology</v>
      </c>
      <c r="T583" s="7" t="str">
        <f t="shared" si="59"/>
        <v>web</v>
      </c>
    </row>
    <row r="584" spans="1:20" ht="80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17">
        <f t="shared" si="54"/>
        <v>42055.739803240736</v>
      </c>
      <c r="L584" s="17">
        <f t="shared" si="55"/>
        <v>42078.75</v>
      </c>
      <c r="M584" s="2" t="b">
        <v>0</v>
      </c>
      <c r="N584" s="2">
        <v>0</v>
      </c>
      <c r="O584" s="2" t="b">
        <v>0</v>
      </c>
      <c r="P584" s="4">
        <f t="shared" si="56"/>
        <v>0</v>
      </c>
      <c r="Q584" s="5" t="e">
        <f t="shared" si="57"/>
        <v>#DIV/0!</v>
      </c>
      <c r="R584" s="2" t="s">
        <v>8272</v>
      </c>
      <c r="S584" s="7" t="str">
        <f t="shared" si="58"/>
        <v>technology</v>
      </c>
      <c r="T584" s="7" t="str">
        <f t="shared" si="59"/>
        <v>web</v>
      </c>
    </row>
    <row r="585" spans="1:20" ht="60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17">
        <f t="shared" si="54"/>
        <v>42052.93850694444</v>
      </c>
      <c r="L585" s="17">
        <f t="shared" si="55"/>
        <v>42082.896840277783</v>
      </c>
      <c r="M585" s="2" t="b">
        <v>0</v>
      </c>
      <c r="N585" s="2">
        <v>1</v>
      </c>
      <c r="O585" s="2" t="b">
        <v>0</v>
      </c>
      <c r="P585" s="4">
        <f t="shared" si="56"/>
        <v>1.1111111111111112E-2</v>
      </c>
      <c r="Q585" s="5">
        <f t="shared" si="57"/>
        <v>1</v>
      </c>
      <c r="R585" s="2" t="s">
        <v>8272</v>
      </c>
      <c r="S585" s="7" t="str">
        <f t="shared" si="58"/>
        <v>technology</v>
      </c>
      <c r="T585" s="7" t="str">
        <f t="shared" si="59"/>
        <v>web</v>
      </c>
    </row>
    <row r="586" spans="1:20" ht="60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17">
        <f t="shared" si="54"/>
        <v>42049.716620370367</v>
      </c>
      <c r="L586" s="17">
        <f t="shared" si="55"/>
        <v>42079.674953703703</v>
      </c>
      <c r="M586" s="2" t="b">
        <v>0</v>
      </c>
      <c r="N586" s="2">
        <v>2</v>
      </c>
      <c r="O586" s="2" t="b">
        <v>0</v>
      </c>
      <c r="P586" s="4">
        <f t="shared" si="56"/>
        <v>1</v>
      </c>
      <c r="Q586" s="5">
        <f t="shared" si="57"/>
        <v>5</v>
      </c>
      <c r="R586" s="2" t="s">
        <v>8272</v>
      </c>
      <c r="S586" s="7" t="str">
        <f t="shared" si="58"/>
        <v>technology</v>
      </c>
      <c r="T586" s="7" t="str">
        <f t="shared" si="59"/>
        <v>web</v>
      </c>
    </row>
    <row r="587" spans="1:20" ht="60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17">
        <f t="shared" si="54"/>
        <v>42283.3909375</v>
      </c>
      <c r="L587" s="17">
        <f t="shared" si="55"/>
        <v>42339</v>
      </c>
      <c r="M587" s="2" t="b">
        <v>0</v>
      </c>
      <c r="N587" s="2">
        <v>0</v>
      </c>
      <c r="O587" s="2" t="b">
        <v>0</v>
      </c>
      <c r="P587" s="4">
        <f t="shared" si="56"/>
        <v>0</v>
      </c>
      <c r="Q587" s="5" t="e">
        <f t="shared" si="57"/>
        <v>#DIV/0!</v>
      </c>
      <c r="R587" s="2" t="s">
        <v>8272</v>
      </c>
      <c r="S587" s="7" t="str">
        <f t="shared" si="58"/>
        <v>technology</v>
      </c>
      <c r="T587" s="7" t="str">
        <f t="shared" si="59"/>
        <v>web</v>
      </c>
    </row>
    <row r="588" spans="1:20" ht="60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17">
        <f t="shared" si="54"/>
        <v>42020.854247685187</v>
      </c>
      <c r="L588" s="17">
        <f t="shared" si="55"/>
        <v>42050.854247685187</v>
      </c>
      <c r="M588" s="2" t="b">
        <v>0</v>
      </c>
      <c r="N588" s="2">
        <v>4</v>
      </c>
      <c r="O588" s="2" t="b">
        <v>0</v>
      </c>
      <c r="P588" s="4">
        <f t="shared" si="56"/>
        <v>0.55999999999999994</v>
      </c>
      <c r="Q588" s="5">
        <f t="shared" si="57"/>
        <v>14</v>
      </c>
      <c r="R588" s="2" t="s">
        <v>8272</v>
      </c>
      <c r="S588" s="7" t="str">
        <f t="shared" si="58"/>
        <v>technology</v>
      </c>
      <c r="T588" s="7" t="str">
        <f t="shared" si="59"/>
        <v>web</v>
      </c>
    </row>
    <row r="589" spans="1:20" ht="100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17">
        <f t="shared" si="54"/>
        <v>42080.757326388892</v>
      </c>
      <c r="L589" s="17">
        <f t="shared" si="55"/>
        <v>42110.757326388892</v>
      </c>
      <c r="M589" s="2" t="b">
        <v>0</v>
      </c>
      <c r="N589" s="2">
        <v>7</v>
      </c>
      <c r="O589" s="2" t="b">
        <v>0</v>
      </c>
      <c r="P589" s="4">
        <f t="shared" si="56"/>
        <v>9.0833333333333339</v>
      </c>
      <c r="Q589" s="5">
        <f t="shared" si="57"/>
        <v>389.28571428571428</v>
      </c>
      <c r="R589" s="2" t="s">
        <v>8272</v>
      </c>
      <c r="S589" s="7" t="str">
        <f t="shared" si="58"/>
        <v>technology</v>
      </c>
      <c r="T589" s="7" t="str">
        <f t="shared" si="59"/>
        <v>web</v>
      </c>
    </row>
    <row r="590" spans="1:20" ht="80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17">
        <f t="shared" si="54"/>
        <v>42631.769513888896</v>
      </c>
      <c r="L590" s="17">
        <f t="shared" si="55"/>
        <v>42691.811180555553</v>
      </c>
      <c r="M590" s="2" t="b">
        <v>0</v>
      </c>
      <c r="N590" s="2">
        <v>2</v>
      </c>
      <c r="O590" s="2" t="b">
        <v>0</v>
      </c>
      <c r="P590" s="4">
        <f t="shared" si="56"/>
        <v>3.3444444444444441</v>
      </c>
      <c r="Q590" s="5">
        <f t="shared" si="57"/>
        <v>150.5</v>
      </c>
      <c r="R590" s="2" t="s">
        <v>8272</v>
      </c>
      <c r="S590" s="7" t="str">
        <f t="shared" si="58"/>
        <v>technology</v>
      </c>
      <c r="T590" s="7" t="str">
        <f t="shared" si="59"/>
        <v>web</v>
      </c>
    </row>
    <row r="591" spans="1:20" ht="20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17">
        <f t="shared" si="54"/>
        <v>42178.614571759259</v>
      </c>
      <c r="L591" s="17">
        <f t="shared" si="55"/>
        <v>42193.614571759259</v>
      </c>
      <c r="M591" s="2" t="b">
        <v>0</v>
      </c>
      <c r="N591" s="2">
        <v>1</v>
      </c>
      <c r="O591" s="2" t="b">
        <v>0</v>
      </c>
      <c r="P591" s="4">
        <f t="shared" si="56"/>
        <v>1.3333333333333334E-2</v>
      </c>
      <c r="Q591" s="5">
        <f t="shared" si="57"/>
        <v>1</v>
      </c>
      <c r="R591" s="2" t="s">
        <v>8272</v>
      </c>
      <c r="S591" s="7" t="str">
        <f t="shared" si="58"/>
        <v>technology</v>
      </c>
      <c r="T591" s="7" t="str">
        <f t="shared" si="59"/>
        <v>web</v>
      </c>
    </row>
    <row r="592" spans="1:20" ht="80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17">
        <f t="shared" si="54"/>
        <v>42377.554756944446</v>
      </c>
      <c r="L592" s="17">
        <f t="shared" si="55"/>
        <v>42408.542361111111</v>
      </c>
      <c r="M592" s="2" t="b">
        <v>0</v>
      </c>
      <c r="N592" s="2">
        <v>9</v>
      </c>
      <c r="O592" s="2" t="b">
        <v>0</v>
      </c>
      <c r="P592" s="4">
        <f t="shared" si="56"/>
        <v>4.46</v>
      </c>
      <c r="Q592" s="5">
        <f t="shared" si="57"/>
        <v>24.777777777777779</v>
      </c>
      <c r="R592" s="2" t="s">
        <v>8272</v>
      </c>
      <c r="S592" s="7" t="str">
        <f t="shared" si="58"/>
        <v>technology</v>
      </c>
      <c r="T592" s="7" t="str">
        <f t="shared" si="59"/>
        <v>web</v>
      </c>
    </row>
    <row r="593" spans="1:20" ht="80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17">
        <f t="shared" si="54"/>
        <v>42177.543171296296</v>
      </c>
      <c r="L593" s="17">
        <f t="shared" si="55"/>
        <v>42207.543171296296</v>
      </c>
      <c r="M593" s="2" t="b">
        <v>0</v>
      </c>
      <c r="N593" s="2">
        <v>2</v>
      </c>
      <c r="O593" s="2" t="b">
        <v>0</v>
      </c>
      <c r="P593" s="4">
        <f t="shared" si="56"/>
        <v>6.0999999999999999E-2</v>
      </c>
      <c r="Q593" s="5">
        <f t="shared" si="57"/>
        <v>30.5</v>
      </c>
      <c r="R593" s="2" t="s">
        <v>8272</v>
      </c>
      <c r="S593" s="7" t="str">
        <f t="shared" si="58"/>
        <v>technology</v>
      </c>
      <c r="T593" s="7" t="str">
        <f t="shared" si="59"/>
        <v>web</v>
      </c>
    </row>
    <row r="594" spans="1:20" ht="80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17">
        <f t="shared" si="54"/>
        <v>41946.232175925928</v>
      </c>
      <c r="L594" s="17">
        <f t="shared" si="55"/>
        <v>41976.232175925921</v>
      </c>
      <c r="M594" s="2" t="b">
        <v>0</v>
      </c>
      <c r="N594" s="2">
        <v>1</v>
      </c>
      <c r="O594" s="2" t="b">
        <v>0</v>
      </c>
      <c r="P594" s="4">
        <f t="shared" si="56"/>
        <v>3.3333333333333335</v>
      </c>
      <c r="Q594" s="5">
        <f t="shared" si="57"/>
        <v>250</v>
      </c>
      <c r="R594" s="2" t="s">
        <v>8272</v>
      </c>
      <c r="S594" s="7" t="str">
        <f t="shared" si="58"/>
        <v>technology</v>
      </c>
      <c r="T594" s="7" t="str">
        <f t="shared" si="59"/>
        <v>web</v>
      </c>
    </row>
    <row r="595" spans="1:20" ht="80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17">
        <f t="shared" si="54"/>
        <v>42070.677604166667</v>
      </c>
      <c r="L595" s="17">
        <f t="shared" si="55"/>
        <v>42100.635937500003</v>
      </c>
      <c r="M595" s="2" t="b">
        <v>0</v>
      </c>
      <c r="N595" s="2">
        <v>7</v>
      </c>
      <c r="O595" s="2" t="b">
        <v>0</v>
      </c>
      <c r="P595" s="4">
        <f t="shared" si="56"/>
        <v>23</v>
      </c>
      <c r="Q595" s="5">
        <f t="shared" si="57"/>
        <v>16.428571428571427</v>
      </c>
      <c r="R595" s="2" t="s">
        <v>8272</v>
      </c>
      <c r="S595" s="7" t="str">
        <f t="shared" si="58"/>
        <v>technology</v>
      </c>
      <c r="T595" s="7" t="str">
        <f t="shared" si="59"/>
        <v>web</v>
      </c>
    </row>
    <row r="596" spans="1:20" ht="40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17">
        <f t="shared" si="54"/>
        <v>42446.780162037037</v>
      </c>
      <c r="L596" s="17">
        <f t="shared" si="55"/>
        <v>42476.780162037037</v>
      </c>
      <c r="M596" s="2" t="b">
        <v>0</v>
      </c>
      <c r="N596" s="2">
        <v>2</v>
      </c>
      <c r="O596" s="2" t="b">
        <v>0</v>
      </c>
      <c r="P596" s="4">
        <f t="shared" si="56"/>
        <v>0.104</v>
      </c>
      <c r="Q596" s="5">
        <f t="shared" si="57"/>
        <v>13</v>
      </c>
      <c r="R596" s="2" t="s">
        <v>8272</v>
      </c>
      <c r="S596" s="7" t="str">
        <f t="shared" si="58"/>
        <v>technology</v>
      </c>
      <c r="T596" s="7" t="str">
        <f t="shared" si="59"/>
        <v>web</v>
      </c>
    </row>
    <row r="597" spans="1:20" ht="80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17">
        <f t="shared" si="54"/>
        <v>42083.069884259254</v>
      </c>
      <c r="L597" s="17">
        <f t="shared" si="55"/>
        <v>42128.069884259254</v>
      </c>
      <c r="M597" s="2" t="b">
        <v>0</v>
      </c>
      <c r="N597" s="2">
        <v>8</v>
      </c>
      <c r="O597" s="2" t="b">
        <v>0</v>
      </c>
      <c r="P597" s="4">
        <f t="shared" si="56"/>
        <v>0.42599999999999999</v>
      </c>
      <c r="Q597" s="5">
        <f t="shared" si="57"/>
        <v>53.25</v>
      </c>
      <c r="R597" s="2" t="s">
        <v>8272</v>
      </c>
      <c r="S597" s="7" t="str">
        <f t="shared" si="58"/>
        <v>technology</v>
      </c>
      <c r="T597" s="7" t="str">
        <f t="shared" si="59"/>
        <v>web</v>
      </c>
    </row>
    <row r="598" spans="1:20" ht="60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17">
        <f t="shared" si="54"/>
        <v>42646.896898148145</v>
      </c>
      <c r="L598" s="17">
        <f t="shared" si="55"/>
        <v>42676.896898148145</v>
      </c>
      <c r="M598" s="2" t="b">
        <v>0</v>
      </c>
      <c r="N598" s="2">
        <v>2</v>
      </c>
      <c r="O598" s="2" t="b">
        <v>0</v>
      </c>
      <c r="P598" s="4">
        <f t="shared" si="56"/>
        <v>0.03</v>
      </c>
      <c r="Q598" s="5">
        <f t="shared" si="57"/>
        <v>3</v>
      </c>
      <c r="R598" s="2" t="s">
        <v>8272</v>
      </c>
      <c r="S598" s="7" t="str">
        <f t="shared" si="58"/>
        <v>technology</v>
      </c>
      <c r="T598" s="7" t="str">
        <f t="shared" si="59"/>
        <v>web</v>
      </c>
    </row>
    <row r="599" spans="1:20" ht="80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17">
        <f t="shared" si="54"/>
        <v>42545.705266203702</v>
      </c>
      <c r="L599" s="17">
        <f t="shared" si="55"/>
        <v>42582.666666666672</v>
      </c>
      <c r="M599" s="2" t="b">
        <v>0</v>
      </c>
      <c r="N599" s="2">
        <v>2</v>
      </c>
      <c r="O599" s="2" t="b">
        <v>0</v>
      </c>
      <c r="P599" s="4">
        <f t="shared" si="56"/>
        <v>0.26666666666666666</v>
      </c>
      <c r="Q599" s="5">
        <f t="shared" si="57"/>
        <v>10</v>
      </c>
      <c r="R599" s="2" t="s">
        <v>8272</v>
      </c>
      <c r="S599" s="7" t="str">
        <f t="shared" si="58"/>
        <v>technology</v>
      </c>
      <c r="T599" s="7" t="str">
        <f t="shared" si="59"/>
        <v>web</v>
      </c>
    </row>
    <row r="600" spans="1:20" ht="60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17">
        <f t="shared" si="54"/>
        <v>41948.00209490741</v>
      </c>
      <c r="L600" s="17">
        <f t="shared" si="55"/>
        <v>41978.00209490741</v>
      </c>
      <c r="M600" s="2" t="b">
        <v>0</v>
      </c>
      <c r="N600" s="2">
        <v>7</v>
      </c>
      <c r="O600" s="2" t="b">
        <v>0</v>
      </c>
      <c r="P600" s="4">
        <f t="shared" si="56"/>
        <v>34</v>
      </c>
      <c r="Q600" s="5">
        <f t="shared" si="57"/>
        <v>121.42857142857143</v>
      </c>
      <c r="R600" s="2" t="s">
        <v>8272</v>
      </c>
      <c r="S600" s="7" t="str">
        <f t="shared" si="58"/>
        <v>technology</v>
      </c>
      <c r="T600" s="7" t="str">
        <f t="shared" si="59"/>
        <v>web</v>
      </c>
    </row>
    <row r="601" spans="1:20" ht="80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17">
        <f t="shared" si="54"/>
        <v>42047.812523148154</v>
      </c>
      <c r="L601" s="17">
        <f t="shared" si="55"/>
        <v>42071.636111111111</v>
      </c>
      <c r="M601" s="2" t="b">
        <v>0</v>
      </c>
      <c r="N601" s="2">
        <v>2</v>
      </c>
      <c r="O601" s="2" t="b">
        <v>0</v>
      </c>
      <c r="P601" s="4">
        <f t="shared" si="56"/>
        <v>6.2E-2</v>
      </c>
      <c r="Q601" s="5">
        <f t="shared" si="57"/>
        <v>15.5</v>
      </c>
      <c r="R601" s="2" t="s">
        <v>8272</v>
      </c>
      <c r="S601" s="7" t="str">
        <f t="shared" si="58"/>
        <v>technology</v>
      </c>
      <c r="T601" s="7" t="str">
        <f t="shared" si="59"/>
        <v>web</v>
      </c>
    </row>
    <row r="602" spans="1:20" ht="40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17">
        <f t="shared" si="54"/>
        <v>42073.798171296294</v>
      </c>
      <c r="L602" s="17">
        <f t="shared" si="55"/>
        <v>42133.798171296294</v>
      </c>
      <c r="M602" s="2" t="b">
        <v>0</v>
      </c>
      <c r="N602" s="2">
        <v>1</v>
      </c>
      <c r="O602" s="2" t="b">
        <v>0</v>
      </c>
      <c r="P602" s="4">
        <f t="shared" si="56"/>
        <v>2</v>
      </c>
      <c r="Q602" s="5">
        <f t="shared" si="57"/>
        <v>100</v>
      </c>
      <c r="R602" s="2" t="s">
        <v>8272</v>
      </c>
      <c r="S602" s="7" t="str">
        <f t="shared" si="58"/>
        <v>technology</v>
      </c>
      <c r="T602" s="7" t="str">
        <f t="shared" si="59"/>
        <v>web</v>
      </c>
    </row>
    <row r="603" spans="1:20" ht="80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17">
        <f t="shared" si="54"/>
        <v>41969.858090277776</v>
      </c>
      <c r="L603" s="17">
        <f t="shared" si="55"/>
        <v>41999.858090277776</v>
      </c>
      <c r="M603" s="2" t="b">
        <v>0</v>
      </c>
      <c r="N603" s="2">
        <v>6</v>
      </c>
      <c r="O603" s="2" t="b">
        <v>0</v>
      </c>
      <c r="P603" s="4">
        <f t="shared" si="56"/>
        <v>1.4000000000000001</v>
      </c>
      <c r="Q603" s="5">
        <f t="shared" si="57"/>
        <v>23.333333333333332</v>
      </c>
      <c r="R603" s="2" t="s">
        <v>8272</v>
      </c>
      <c r="S603" s="7" t="str">
        <f t="shared" si="58"/>
        <v>technology</v>
      </c>
      <c r="T603" s="7" t="str">
        <f t="shared" si="59"/>
        <v>web</v>
      </c>
    </row>
    <row r="604" spans="1:20" ht="80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17">
        <f t="shared" si="54"/>
        <v>42143.79415509259</v>
      </c>
      <c r="L604" s="17">
        <f t="shared" si="55"/>
        <v>42173.79415509259</v>
      </c>
      <c r="M604" s="2" t="b">
        <v>0</v>
      </c>
      <c r="N604" s="2">
        <v>0</v>
      </c>
      <c r="O604" s="2" t="b">
        <v>0</v>
      </c>
      <c r="P604" s="4">
        <f t="shared" si="56"/>
        <v>0</v>
      </c>
      <c r="Q604" s="5" t="e">
        <f t="shared" si="57"/>
        <v>#DIV/0!</v>
      </c>
      <c r="R604" s="2" t="s">
        <v>8272</v>
      </c>
      <c r="S604" s="7" t="str">
        <f t="shared" si="58"/>
        <v>technology</v>
      </c>
      <c r="T604" s="7" t="str">
        <f t="shared" si="59"/>
        <v>web</v>
      </c>
    </row>
    <row r="605" spans="1:20" ht="80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17">
        <f t="shared" si="54"/>
        <v>41835.639155092591</v>
      </c>
      <c r="L605" s="17">
        <f t="shared" si="55"/>
        <v>41865.639155092591</v>
      </c>
      <c r="M605" s="2" t="b">
        <v>0</v>
      </c>
      <c r="N605" s="2">
        <v>13</v>
      </c>
      <c r="O605" s="2" t="b">
        <v>0</v>
      </c>
      <c r="P605" s="4">
        <f t="shared" si="56"/>
        <v>3.9334666666666664</v>
      </c>
      <c r="Q605" s="5">
        <f t="shared" si="57"/>
        <v>45.386153846153846</v>
      </c>
      <c r="R605" s="2" t="s">
        <v>8272</v>
      </c>
      <c r="S605" s="7" t="str">
        <f t="shared" si="58"/>
        <v>technology</v>
      </c>
      <c r="T605" s="7" t="str">
        <f t="shared" si="59"/>
        <v>web</v>
      </c>
    </row>
    <row r="606" spans="1:20" ht="80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17">
        <f t="shared" si="54"/>
        <v>41849.035370370373</v>
      </c>
      <c r="L606" s="17">
        <f t="shared" si="55"/>
        <v>41879.035370370373</v>
      </c>
      <c r="M606" s="2" t="b">
        <v>0</v>
      </c>
      <c r="N606" s="2">
        <v>0</v>
      </c>
      <c r="O606" s="2" t="b">
        <v>0</v>
      </c>
      <c r="P606" s="4">
        <f t="shared" si="56"/>
        <v>0</v>
      </c>
      <c r="Q606" s="5" t="e">
        <f t="shared" si="57"/>
        <v>#DIV/0!</v>
      </c>
      <c r="R606" s="2" t="s">
        <v>8272</v>
      </c>
      <c r="S606" s="7" t="str">
        <f t="shared" si="58"/>
        <v>technology</v>
      </c>
      <c r="T606" s="7" t="str">
        <f t="shared" si="59"/>
        <v>web</v>
      </c>
    </row>
    <row r="607" spans="1:20" ht="40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17">
        <f t="shared" si="54"/>
        <v>42194.357731481476</v>
      </c>
      <c r="L607" s="17">
        <f t="shared" si="55"/>
        <v>42239.357731481476</v>
      </c>
      <c r="M607" s="2" t="b">
        <v>0</v>
      </c>
      <c r="N607" s="2">
        <v>8</v>
      </c>
      <c r="O607" s="2" t="b">
        <v>0</v>
      </c>
      <c r="P607" s="4">
        <f t="shared" si="56"/>
        <v>2.62</v>
      </c>
      <c r="Q607" s="5">
        <f t="shared" si="57"/>
        <v>16.375</v>
      </c>
      <c r="R607" s="2" t="s">
        <v>8272</v>
      </c>
      <c r="S607" s="7" t="str">
        <f t="shared" si="58"/>
        <v>technology</v>
      </c>
      <c r="T607" s="7" t="str">
        <f t="shared" si="59"/>
        <v>web</v>
      </c>
    </row>
    <row r="608" spans="1:20" ht="80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17">
        <f t="shared" si="54"/>
        <v>42102.650567129633</v>
      </c>
      <c r="L608" s="17">
        <f t="shared" si="55"/>
        <v>42148.625</v>
      </c>
      <c r="M608" s="2" t="b">
        <v>0</v>
      </c>
      <c r="N608" s="2">
        <v>1</v>
      </c>
      <c r="O608" s="2" t="b">
        <v>0</v>
      </c>
      <c r="P608" s="4">
        <f t="shared" si="56"/>
        <v>0.2</v>
      </c>
      <c r="Q608" s="5">
        <f t="shared" si="57"/>
        <v>10</v>
      </c>
      <c r="R608" s="2" t="s">
        <v>8272</v>
      </c>
      <c r="S608" s="7" t="str">
        <f t="shared" si="58"/>
        <v>technology</v>
      </c>
      <c r="T608" s="7" t="str">
        <f t="shared" si="59"/>
        <v>web</v>
      </c>
    </row>
    <row r="609" spans="1:20" ht="80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17">
        <f t="shared" si="54"/>
        <v>42300.825648148151</v>
      </c>
      <c r="L609" s="17">
        <f t="shared" si="55"/>
        <v>42330.867314814815</v>
      </c>
      <c r="M609" s="2" t="b">
        <v>0</v>
      </c>
      <c r="N609" s="2">
        <v>0</v>
      </c>
      <c r="O609" s="2" t="b">
        <v>0</v>
      </c>
      <c r="P609" s="4">
        <f t="shared" si="56"/>
        <v>0</v>
      </c>
      <c r="Q609" s="5" t="e">
        <f t="shared" si="57"/>
        <v>#DIV/0!</v>
      </c>
      <c r="R609" s="2" t="s">
        <v>8272</v>
      </c>
      <c r="S609" s="7" t="str">
        <f t="shared" si="58"/>
        <v>technology</v>
      </c>
      <c r="T609" s="7" t="str">
        <f t="shared" si="59"/>
        <v>web</v>
      </c>
    </row>
    <row r="610" spans="1:20" ht="80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17">
        <f t="shared" si="54"/>
        <v>42140.921064814815</v>
      </c>
      <c r="L610" s="17">
        <f t="shared" si="55"/>
        <v>42170.921064814815</v>
      </c>
      <c r="M610" s="2" t="b">
        <v>0</v>
      </c>
      <c r="N610" s="2">
        <v>5</v>
      </c>
      <c r="O610" s="2" t="b">
        <v>0</v>
      </c>
      <c r="P610" s="4">
        <f t="shared" si="56"/>
        <v>0.97400000000000009</v>
      </c>
      <c r="Q610" s="5">
        <f t="shared" si="57"/>
        <v>292.2</v>
      </c>
      <c r="R610" s="2" t="s">
        <v>8272</v>
      </c>
      <c r="S610" s="7" t="str">
        <f t="shared" si="58"/>
        <v>technology</v>
      </c>
      <c r="T610" s="7" t="str">
        <f t="shared" si="59"/>
        <v>web</v>
      </c>
    </row>
    <row r="611" spans="1:20" ht="80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17">
        <f t="shared" si="54"/>
        <v>42307.034074074079</v>
      </c>
      <c r="L611" s="17">
        <f t="shared" si="55"/>
        <v>42337.075740740736</v>
      </c>
      <c r="M611" s="2" t="b">
        <v>0</v>
      </c>
      <c r="N611" s="2">
        <v>1</v>
      </c>
      <c r="O611" s="2" t="b">
        <v>0</v>
      </c>
      <c r="P611" s="4">
        <f t="shared" si="56"/>
        <v>0.64102564102564097</v>
      </c>
      <c r="Q611" s="5">
        <f t="shared" si="57"/>
        <v>5</v>
      </c>
      <c r="R611" s="2" t="s">
        <v>8272</v>
      </c>
      <c r="S611" s="7" t="str">
        <f t="shared" si="58"/>
        <v>technology</v>
      </c>
      <c r="T611" s="7" t="str">
        <f t="shared" si="59"/>
        <v>web</v>
      </c>
    </row>
    <row r="612" spans="1:20" ht="60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17">
        <f t="shared" si="54"/>
        <v>42086.83085648148</v>
      </c>
      <c r="L612" s="17">
        <f t="shared" si="55"/>
        <v>42116.83085648148</v>
      </c>
      <c r="M612" s="2" t="b">
        <v>0</v>
      </c>
      <c r="N612" s="2">
        <v>0</v>
      </c>
      <c r="O612" s="2" t="b">
        <v>0</v>
      </c>
      <c r="P612" s="4">
        <f t="shared" si="56"/>
        <v>0</v>
      </c>
      <c r="Q612" s="5" t="e">
        <f t="shared" si="57"/>
        <v>#DIV/0!</v>
      </c>
      <c r="R612" s="2" t="s">
        <v>8272</v>
      </c>
      <c r="S612" s="7" t="str">
        <f t="shared" si="58"/>
        <v>technology</v>
      </c>
      <c r="T612" s="7" t="str">
        <f t="shared" si="59"/>
        <v>web</v>
      </c>
    </row>
    <row r="613" spans="1:20" ht="80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17">
        <f t="shared" si="54"/>
        <v>42328.560613425929</v>
      </c>
      <c r="L613" s="17">
        <f t="shared" si="55"/>
        <v>42388.560613425929</v>
      </c>
      <c r="M613" s="2" t="b">
        <v>0</v>
      </c>
      <c r="N613" s="2">
        <v>0</v>
      </c>
      <c r="O613" s="2" t="b">
        <v>0</v>
      </c>
      <c r="P613" s="4">
        <f t="shared" si="56"/>
        <v>0</v>
      </c>
      <c r="Q613" s="5" t="e">
        <f t="shared" si="57"/>
        <v>#DIV/0!</v>
      </c>
      <c r="R613" s="2" t="s">
        <v>8272</v>
      </c>
      <c r="S613" s="7" t="str">
        <f t="shared" si="58"/>
        <v>technology</v>
      </c>
      <c r="T613" s="7" t="str">
        <f t="shared" si="59"/>
        <v>web</v>
      </c>
    </row>
    <row r="614" spans="1:20" ht="40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17">
        <f t="shared" si="54"/>
        <v>42585.031782407401</v>
      </c>
      <c r="L614" s="17">
        <f t="shared" si="55"/>
        <v>42615.031782407401</v>
      </c>
      <c r="M614" s="2" t="b">
        <v>0</v>
      </c>
      <c r="N614" s="2">
        <v>0</v>
      </c>
      <c r="O614" s="2" t="b">
        <v>0</v>
      </c>
      <c r="P614" s="4">
        <f t="shared" si="56"/>
        <v>0</v>
      </c>
      <c r="Q614" s="5" t="e">
        <f t="shared" si="57"/>
        <v>#DIV/0!</v>
      </c>
      <c r="R614" s="2" t="s">
        <v>8272</v>
      </c>
      <c r="S614" s="7" t="str">
        <f t="shared" si="58"/>
        <v>technology</v>
      </c>
      <c r="T614" s="7" t="str">
        <f t="shared" si="59"/>
        <v>web</v>
      </c>
    </row>
    <row r="615" spans="1:20" ht="80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17">
        <f t="shared" si="54"/>
        <v>42247.496759259258</v>
      </c>
      <c r="L615" s="17">
        <f t="shared" si="55"/>
        <v>42278.207638888889</v>
      </c>
      <c r="M615" s="2" t="b">
        <v>0</v>
      </c>
      <c r="N615" s="2">
        <v>121</v>
      </c>
      <c r="O615" s="2" t="b">
        <v>0</v>
      </c>
      <c r="P615" s="4">
        <f t="shared" si="56"/>
        <v>21.363333333333333</v>
      </c>
      <c r="Q615" s="5">
        <f t="shared" si="57"/>
        <v>105.93388429752066</v>
      </c>
      <c r="R615" s="2" t="s">
        <v>8272</v>
      </c>
      <c r="S615" s="7" t="str">
        <f t="shared" si="58"/>
        <v>technology</v>
      </c>
      <c r="T615" s="7" t="str">
        <f t="shared" si="59"/>
        <v>web</v>
      </c>
    </row>
    <row r="616" spans="1:20" ht="60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17">
        <f t="shared" si="54"/>
        <v>42515.061805555553</v>
      </c>
      <c r="L616" s="17">
        <f t="shared" si="55"/>
        <v>42545.061805555553</v>
      </c>
      <c r="M616" s="2" t="b">
        <v>0</v>
      </c>
      <c r="N616" s="2">
        <v>0</v>
      </c>
      <c r="O616" s="2" t="b">
        <v>0</v>
      </c>
      <c r="P616" s="4">
        <f t="shared" si="56"/>
        <v>0</v>
      </c>
      <c r="Q616" s="5" t="e">
        <f t="shared" si="57"/>
        <v>#DIV/0!</v>
      </c>
      <c r="R616" s="2" t="s">
        <v>8272</v>
      </c>
      <c r="S616" s="7" t="str">
        <f t="shared" si="58"/>
        <v>technology</v>
      </c>
      <c r="T616" s="7" t="str">
        <f t="shared" si="59"/>
        <v>web</v>
      </c>
    </row>
    <row r="617" spans="1:20" ht="60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17">
        <f t="shared" si="54"/>
        <v>42242.122210648144</v>
      </c>
      <c r="L617" s="17">
        <f t="shared" si="55"/>
        <v>42272.122210648144</v>
      </c>
      <c r="M617" s="2" t="b">
        <v>0</v>
      </c>
      <c r="N617" s="2">
        <v>0</v>
      </c>
      <c r="O617" s="2" t="b">
        <v>0</v>
      </c>
      <c r="P617" s="4">
        <f t="shared" si="56"/>
        <v>0</v>
      </c>
      <c r="Q617" s="5" t="e">
        <f t="shared" si="57"/>
        <v>#DIV/0!</v>
      </c>
      <c r="R617" s="2" t="s">
        <v>8272</v>
      </c>
      <c r="S617" s="7" t="str">
        <f t="shared" si="58"/>
        <v>technology</v>
      </c>
      <c r="T617" s="7" t="str">
        <f t="shared" si="59"/>
        <v>web</v>
      </c>
    </row>
    <row r="618" spans="1:20" ht="80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17">
        <f t="shared" si="54"/>
        <v>42761.376238425932</v>
      </c>
      <c r="L618" s="17">
        <f t="shared" si="55"/>
        <v>42791.376238425932</v>
      </c>
      <c r="M618" s="2" t="b">
        <v>0</v>
      </c>
      <c r="N618" s="2">
        <v>0</v>
      </c>
      <c r="O618" s="2" t="b">
        <v>0</v>
      </c>
      <c r="P618" s="4">
        <f t="shared" si="56"/>
        <v>0</v>
      </c>
      <c r="Q618" s="5" t="e">
        <f t="shared" si="57"/>
        <v>#DIV/0!</v>
      </c>
      <c r="R618" s="2" t="s">
        <v>8272</v>
      </c>
      <c r="S618" s="7" t="str">
        <f t="shared" si="58"/>
        <v>technology</v>
      </c>
      <c r="T618" s="7" t="str">
        <f t="shared" si="59"/>
        <v>web</v>
      </c>
    </row>
    <row r="619" spans="1:20" ht="80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17">
        <f t="shared" si="54"/>
        <v>42087.343090277776</v>
      </c>
      <c r="L619" s="17">
        <f t="shared" si="55"/>
        <v>42132.343090277776</v>
      </c>
      <c r="M619" s="2" t="b">
        <v>0</v>
      </c>
      <c r="N619" s="2">
        <v>3</v>
      </c>
      <c r="O619" s="2" t="b">
        <v>0</v>
      </c>
      <c r="P619" s="4">
        <f t="shared" si="56"/>
        <v>3</v>
      </c>
      <c r="Q619" s="5">
        <f t="shared" si="57"/>
        <v>20</v>
      </c>
      <c r="R619" s="2" t="s">
        <v>8272</v>
      </c>
      <c r="S619" s="7" t="str">
        <f t="shared" si="58"/>
        <v>technology</v>
      </c>
      <c r="T619" s="7" t="str">
        <f t="shared" si="59"/>
        <v>web</v>
      </c>
    </row>
    <row r="620" spans="1:20" ht="80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17">
        <f t="shared" si="54"/>
        <v>42317.810219907406</v>
      </c>
      <c r="L620" s="17">
        <f t="shared" si="55"/>
        <v>42347.810219907406</v>
      </c>
      <c r="M620" s="2" t="b">
        <v>0</v>
      </c>
      <c r="N620" s="2">
        <v>0</v>
      </c>
      <c r="O620" s="2" t="b">
        <v>0</v>
      </c>
      <c r="P620" s="4">
        <f t="shared" si="56"/>
        <v>0</v>
      </c>
      <c r="Q620" s="5" t="e">
        <f t="shared" si="57"/>
        <v>#DIV/0!</v>
      </c>
      <c r="R620" s="2" t="s">
        <v>8272</v>
      </c>
      <c r="S620" s="7" t="str">
        <f t="shared" si="58"/>
        <v>technology</v>
      </c>
      <c r="T620" s="7" t="str">
        <f t="shared" si="59"/>
        <v>web</v>
      </c>
    </row>
    <row r="621" spans="1:20" ht="40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17">
        <f t="shared" si="54"/>
        <v>41908.650347222225</v>
      </c>
      <c r="L621" s="17">
        <f t="shared" si="55"/>
        <v>41968.692013888889</v>
      </c>
      <c r="M621" s="2" t="b">
        <v>0</v>
      </c>
      <c r="N621" s="2">
        <v>1</v>
      </c>
      <c r="O621" s="2" t="b">
        <v>0</v>
      </c>
      <c r="P621" s="4">
        <f t="shared" si="56"/>
        <v>3.9999999999999996E-5</v>
      </c>
      <c r="Q621" s="5">
        <f t="shared" si="57"/>
        <v>1</v>
      </c>
      <c r="R621" s="2" t="s">
        <v>8272</v>
      </c>
      <c r="S621" s="7" t="str">
        <f t="shared" si="58"/>
        <v>technology</v>
      </c>
      <c r="T621" s="7" t="str">
        <f t="shared" si="59"/>
        <v>web</v>
      </c>
    </row>
    <row r="622" spans="1:20" ht="60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17">
        <f t="shared" si="54"/>
        <v>41831.716874999998</v>
      </c>
      <c r="L622" s="17">
        <f t="shared" si="55"/>
        <v>41876.716874999998</v>
      </c>
      <c r="M622" s="2" t="b">
        <v>0</v>
      </c>
      <c r="N622" s="2">
        <v>1</v>
      </c>
      <c r="O622" s="2" t="b">
        <v>0</v>
      </c>
      <c r="P622" s="4">
        <f t="shared" si="56"/>
        <v>1</v>
      </c>
      <c r="Q622" s="5">
        <f t="shared" si="57"/>
        <v>300</v>
      </c>
      <c r="R622" s="2" t="s">
        <v>8272</v>
      </c>
      <c r="S622" s="7" t="str">
        <f t="shared" si="58"/>
        <v>technology</v>
      </c>
      <c r="T622" s="7" t="str">
        <f t="shared" si="59"/>
        <v>web</v>
      </c>
    </row>
    <row r="623" spans="1:20" ht="80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17">
        <f t="shared" si="54"/>
        <v>42528.987696759257</v>
      </c>
      <c r="L623" s="17">
        <f t="shared" si="55"/>
        <v>42558.987696759257</v>
      </c>
      <c r="M623" s="2" t="b">
        <v>0</v>
      </c>
      <c r="N623" s="2">
        <v>3</v>
      </c>
      <c r="O623" s="2" t="b">
        <v>0</v>
      </c>
      <c r="P623" s="4">
        <f t="shared" si="56"/>
        <v>1.044</v>
      </c>
      <c r="Q623" s="5">
        <f t="shared" si="57"/>
        <v>87</v>
      </c>
      <c r="R623" s="2" t="s">
        <v>8272</v>
      </c>
      <c r="S623" s="7" t="str">
        <f t="shared" si="58"/>
        <v>technology</v>
      </c>
      <c r="T623" s="7" t="str">
        <f t="shared" si="59"/>
        <v>web</v>
      </c>
    </row>
    <row r="624" spans="1:20" ht="80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17">
        <f t="shared" si="54"/>
        <v>42532.774745370371</v>
      </c>
      <c r="L624" s="17">
        <f t="shared" si="55"/>
        <v>42552.774745370371</v>
      </c>
      <c r="M624" s="2" t="b">
        <v>0</v>
      </c>
      <c r="N624" s="2">
        <v>9</v>
      </c>
      <c r="O624" s="2" t="b">
        <v>0</v>
      </c>
      <c r="P624" s="4">
        <f t="shared" si="56"/>
        <v>5.6833333333333336</v>
      </c>
      <c r="Q624" s="5">
        <f t="shared" si="57"/>
        <v>37.888888888888886</v>
      </c>
      <c r="R624" s="2" t="s">
        <v>8272</v>
      </c>
      <c r="S624" s="7" t="str">
        <f t="shared" si="58"/>
        <v>technology</v>
      </c>
      <c r="T624" s="7" t="str">
        <f t="shared" si="59"/>
        <v>web</v>
      </c>
    </row>
    <row r="625" spans="1:20" ht="80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17">
        <f t="shared" si="54"/>
        <v>42122.009224537032</v>
      </c>
      <c r="L625" s="17">
        <f t="shared" si="55"/>
        <v>42152.009224537032</v>
      </c>
      <c r="M625" s="2" t="b">
        <v>0</v>
      </c>
      <c r="N625" s="2">
        <v>0</v>
      </c>
      <c r="O625" s="2" t="b">
        <v>0</v>
      </c>
      <c r="P625" s="4">
        <f t="shared" si="56"/>
        <v>0</v>
      </c>
      <c r="Q625" s="5" t="e">
        <f t="shared" si="57"/>
        <v>#DIV/0!</v>
      </c>
      <c r="R625" s="2" t="s">
        <v>8272</v>
      </c>
      <c r="S625" s="7" t="str">
        <f t="shared" si="58"/>
        <v>technology</v>
      </c>
      <c r="T625" s="7" t="str">
        <f t="shared" si="59"/>
        <v>web</v>
      </c>
    </row>
    <row r="626" spans="1:20" ht="60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17">
        <f t="shared" si="54"/>
        <v>42108.988900462966</v>
      </c>
      <c r="L626" s="17">
        <f t="shared" si="55"/>
        <v>42138.988900462966</v>
      </c>
      <c r="M626" s="2" t="b">
        <v>0</v>
      </c>
      <c r="N626" s="2">
        <v>0</v>
      </c>
      <c r="O626" s="2" t="b">
        <v>0</v>
      </c>
      <c r="P626" s="4">
        <f t="shared" si="56"/>
        <v>0</v>
      </c>
      <c r="Q626" s="5" t="e">
        <f t="shared" si="57"/>
        <v>#DIV/0!</v>
      </c>
      <c r="R626" s="2" t="s">
        <v>8272</v>
      </c>
      <c r="S626" s="7" t="str">
        <f t="shared" si="58"/>
        <v>technology</v>
      </c>
      <c r="T626" s="7" t="str">
        <f t="shared" si="59"/>
        <v>web</v>
      </c>
    </row>
    <row r="627" spans="1:20" ht="80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17">
        <f t="shared" si="54"/>
        <v>42790.895567129628</v>
      </c>
      <c r="L627" s="17">
        <f t="shared" si="55"/>
        <v>42820.853900462964</v>
      </c>
      <c r="M627" s="2" t="b">
        <v>0</v>
      </c>
      <c r="N627" s="2">
        <v>0</v>
      </c>
      <c r="O627" s="2" t="b">
        <v>0</v>
      </c>
      <c r="P627" s="4">
        <f t="shared" si="56"/>
        <v>0</v>
      </c>
      <c r="Q627" s="5" t="e">
        <f t="shared" si="57"/>
        <v>#DIV/0!</v>
      </c>
      <c r="R627" s="2" t="s">
        <v>8272</v>
      </c>
      <c r="S627" s="7" t="str">
        <f t="shared" si="58"/>
        <v>technology</v>
      </c>
      <c r="T627" s="7" t="str">
        <f t="shared" si="59"/>
        <v>web</v>
      </c>
    </row>
    <row r="628" spans="1:20" ht="80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17">
        <f t="shared" si="54"/>
        <v>42198.559479166666</v>
      </c>
      <c r="L628" s="17">
        <f t="shared" si="55"/>
        <v>42231.556944444441</v>
      </c>
      <c r="M628" s="2" t="b">
        <v>0</v>
      </c>
      <c r="N628" s="2">
        <v>39</v>
      </c>
      <c r="O628" s="2" t="b">
        <v>0</v>
      </c>
      <c r="P628" s="4">
        <f t="shared" si="56"/>
        <v>17.380000000000003</v>
      </c>
      <c r="Q628" s="5">
        <f t="shared" si="57"/>
        <v>111.41025641025641</v>
      </c>
      <c r="R628" s="2" t="s">
        <v>8272</v>
      </c>
      <c r="S628" s="7" t="str">
        <f t="shared" si="58"/>
        <v>technology</v>
      </c>
      <c r="T628" s="7" t="str">
        <f t="shared" si="59"/>
        <v>web</v>
      </c>
    </row>
    <row r="629" spans="1:20" ht="80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17">
        <f t="shared" si="54"/>
        <v>42384.306840277779</v>
      </c>
      <c r="L629" s="17">
        <f t="shared" si="55"/>
        <v>42443.958333333328</v>
      </c>
      <c r="M629" s="2" t="b">
        <v>0</v>
      </c>
      <c r="N629" s="2">
        <v>1</v>
      </c>
      <c r="O629" s="2" t="b">
        <v>0</v>
      </c>
      <c r="P629" s="4">
        <f t="shared" si="56"/>
        <v>0.02</v>
      </c>
      <c r="Q629" s="5">
        <f t="shared" si="57"/>
        <v>90</v>
      </c>
      <c r="R629" s="2" t="s">
        <v>8272</v>
      </c>
      <c r="S629" s="7" t="str">
        <f t="shared" si="58"/>
        <v>technology</v>
      </c>
      <c r="T629" s="7" t="str">
        <f t="shared" si="59"/>
        <v>web</v>
      </c>
    </row>
    <row r="630" spans="1:20" ht="60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17">
        <f t="shared" si="54"/>
        <v>41803.692789351851</v>
      </c>
      <c r="L630" s="17">
        <f t="shared" si="55"/>
        <v>41833.692789351851</v>
      </c>
      <c r="M630" s="2" t="b">
        <v>0</v>
      </c>
      <c r="N630" s="2">
        <v>0</v>
      </c>
      <c r="O630" s="2" t="b">
        <v>0</v>
      </c>
      <c r="P630" s="4">
        <f t="shared" si="56"/>
        <v>0</v>
      </c>
      <c r="Q630" s="5" t="e">
        <f t="shared" si="57"/>
        <v>#DIV/0!</v>
      </c>
      <c r="R630" s="2" t="s">
        <v>8272</v>
      </c>
      <c r="S630" s="7" t="str">
        <f t="shared" si="58"/>
        <v>technology</v>
      </c>
      <c r="T630" s="7" t="str">
        <f t="shared" si="59"/>
        <v>web</v>
      </c>
    </row>
    <row r="631" spans="1:20" ht="80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17">
        <f t="shared" si="54"/>
        <v>42474.637824074074</v>
      </c>
      <c r="L631" s="17">
        <f t="shared" si="55"/>
        <v>42504.637824074074</v>
      </c>
      <c r="M631" s="2" t="b">
        <v>0</v>
      </c>
      <c r="N631" s="2">
        <v>3</v>
      </c>
      <c r="O631" s="2" t="b">
        <v>0</v>
      </c>
      <c r="P631" s="4">
        <f t="shared" si="56"/>
        <v>0.17500000000000002</v>
      </c>
      <c r="Q631" s="5">
        <f t="shared" si="57"/>
        <v>116.66666666666667</v>
      </c>
      <c r="R631" s="2" t="s">
        <v>8272</v>
      </c>
      <c r="S631" s="7" t="str">
        <f t="shared" si="58"/>
        <v>technology</v>
      </c>
      <c r="T631" s="7" t="str">
        <f t="shared" si="59"/>
        <v>web</v>
      </c>
    </row>
    <row r="632" spans="1:20" ht="80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17">
        <f t="shared" si="54"/>
        <v>42223.619456018518</v>
      </c>
      <c r="L632" s="17">
        <f t="shared" si="55"/>
        <v>42253.215277777781</v>
      </c>
      <c r="M632" s="2" t="b">
        <v>0</v>
      </c>
      <c r="N632" s="2">
        <v>1</v>
      </c>
      <c r="O632" s="2" t="b">
        <v>0</v>
      </c>
      <c r="P632" s="4">
        <f t="shared" si="56"/>
        <v>8.3340278356529712E-2</v>
      </c>
      <c r="Q632" s="5">
        <f t="shared" si="57"/>
        <v>10</v>
      </c>
      <c r="R632" s="2" t="s">
        <v>8272</v>
      </c>
      <c r="S632" s="7" t="str">
        <f t="shared" si="58"/>
        <v>technology</v>
      </c>
      <c r="T632" s="7" t="str">
        <f t="shared" si="59"/>
        <v>web</v>
      </c>
    </row>
    <row r="633" spans="1:20" ht="60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17">
        <f t="shared" si="54"/>
        <v>42489.772326388891</v>
      </c>
      <c r="L633" s="17">
        <f t="shared" si="55"/>
        <v>42518.772326388891</v>
      </c>
      <c r="M633" s="2" t="b">
        <v>0</v>
      </c>
      <c r="N633" s="2">
        <v>9</v>
      </c>
      <c r="O633" s="2" t="b">
        <v>0</v>
      </c>
      <c r="P633" s="4">
        <f t="shared" si="56"/>
        <v>1.38</v>
      </c>
      <c r="Q633" s="5">
        <f t="shared" si="57"/>
        <v>76.666666666666671</v>
      </c>
      <c r="R633" s="2" t="s">
        <v>8272</v>
      </c>
      <c r="S633" s="7" t="str">
        <f t="shared" si="58"/>
        <v>technology</v>
      </c>
      <c r="T633" s="7" t="str">
        <f t="shared" si="59"/>
        <v>web</v>
      </c>
    </row>
    <row r="634" spans="1:20" ht="60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17">
        <f t="shared" si="54"/>
        <v>42303.659317129626</v>
      </c>
      <c r="L634" s="17">
        <f t="shared" si="55"/>
        <v>42333.700983796298</v>
      </c>
      <c r="M634" s="2" t="b">
        <v>0</v>
      </c>
      <c r="N634" s="2">
        <v>0</v>
      </c>
      <c r="O634" s="2" t="b">
        <v>0</v>
      </c>
      <c r="P634" s="4">
        <f t="shared" si="56"/>
        <v>0</v>
      </c>
      <c r="Q634" s="5" t="e">
        <f t="shared" si="57"/>
        <v>#DIV/0!</v>
      </c>
      <c r="R634" s="2" t="s">
        <v>8272</v>
      </c>
      <c r="S634" s="7" t="str">
        <f t="shared" si="58"/>
        <v>technology</v>
      </c>
      <c r="T634" s="7" t="str">
        <f t="shared" si="59"/>
        <v>web</v>
      </c>
    </row>
    <row r="635" spans="1:20" ht="80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17">
        <f t="shared" si="54"/>
        <v>42507.29932870371</v>
      </c>
      <c r="L635" s="17">
        <f t="shared" si="55"/>
        <v>42538.958333333328</v>
      </c>
      <c r="M635" s="2" t="b">
        <v>0</v>
      </c>
      <c r="N635" s="2">
        <v>25</v>
      </c>
      <c r="O635" s="2" t="b">
        <v>0</v>
      </c>
      <c r="P635" s="4">
        <f t="shared" si="56"/>
        <v>12.45</v>
      </c>
      <c r="Q635" s="5">
        <f t="shared" si="57"/>
        <v>49.8</v>
      </c>
      <c r="R635" s="2" t="s">
        <v>8272</v>
      </c>
      <c r="S635" s="7" t="str">
        <f t="shared" si="58"/>
        <v>technology</v>
      </c>
      <c r="T635" s="7" t="str">
        <f t="shared" si="59"/>
        <v>web</v>
      </c>
    </row>
    <row r="636" spans="1:20" ht="60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17">
        <f t="shared" si="54"/>
        <v>42031.928576388891</v>
      </c>
      <c r="L636" s="17">
        <f t="shared" si="55"/>
        <v>42061.928576388891</v>
      </c>
      <c r="M636" s="2" t="b">
        <v>0</v>
      </c>
      <c r="N636" s="2">
        <v>1</v>
      </c>
      <c r="O636" s="2" t="b">
        <v>0</v>
      </c>
      <c r="P636" s="4">
        <f t="shared" si="56"/>
        <v>0.02</v>
      </c>
      <c r="Q636" s="5">
        <f t="shared" si="57"/>
        <v>1</v>
      </c>
      <c r="R636" s="2" t="s">
        <v>8272</v>
      </c>
      <c r="S636" s="7" t="str">
        <f t="shared" si="58"/>
        <v>technology</v>
      </c>
      <c r="T636" s="7" t="str">
        <f t="shared" si="59"/>
        <v>web</v>
      </c>
    </row>
    <row r="637" spans="1:20" ht="40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17">
        <f t="shared" si="54"/>
        <v>42076.092152777783</v>
      </c>
      <c r="L637" s="17">
        <f t="shared" si="55"/>
        <v>42106.092152777783</v>
      </c>
      <c r="M637" s="2" t="b">
        <v>0</v>
      </c>
      <c r="N637" s="2">
        <v>1</v>
      </c>
      <c r="O637" s="2" t="b">
        <v>0</v>
      </c>
      <c r="P637" s="4">
        <f t="shared" si="56"/>
        <v>8.0000000000000002E-3</v>
      </c>
      <c r="Q637" s="5">
        <f t="shared" si="57"/>
        <v>2</v>
      </c>
      <c r="R637" s="2" t="s">
        <v>8272</v>
      </c>
      <c r="S637" s="7" t="str">
        <f t="shared" si="58"/>
        <v>technology</v>
      </c>
      <c r="T637" s="7" t="str">
        <f t="shared" si="59"/>
        <v>web</v>
      </c>
    </row>
    <row r="638" spans="1:20" ht="60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17">
        <f t="shared" si="54"/>
        <v>42131.455439814818</v>
      </c>
      <c r="L638" s="17">
        <f t="shared" si="55"/>
        <v>42161.44930555555</v>
      </c>
      <c r="M638" s="2" t="b">
        <v>0</v>
      </c>
      <c r="N638" s="2">
        <v>1</v>
      </c>
      <c r="O638" s="2" t="b">
        <v>0</v>
      </c>
      <c r="P638" s="4">
        <f t="shared" si="56"/>
        <v>0.2</v>
      </c>
      <c r="Q638" s="5">
        <f t="shared" si="57"/>
        <v>4</v>
      </c>
      <c r="R638" s="2" t="s">
        <v>8272</v>
      </c>
      <c r="S638" s="7" t="str">
        <f t="shared" si="58"/>
        <v>technology</v>
      </c>
      <c r="T638" s="7" t="str">
        <f t="shared" si="59"/>
        <v>web</v>
      </c>
    </row>
    <row r="639" spans="1:20" ht="80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17">
        <f t="shared" si="54"/>
        <v>42762.962013888886</v>
      </c>
      <c r="L639" s="17">
        <f t="shared" si="55"/>
        <v>42791.961111111115</v>
      </c>
      <c r="M639" s="2" t="b">
        <v>0</v>
      </c>
      <c r="N639" s="2">
        <v>0</v>
      </c>
      <c r="O639" s="2" t="b">
        <v>0</v>
      </c>
      <c r="P639" s="4">
        <f t="shared" si="56"/>
        <v>0</v>
      </c>
      <c r="Q639" s="5" t="e">
        <f t="shared" si="57"/>
        <v>#DIV/0!</v>
      </c>
      <c r="R639" s="2" t="s">
        <v>8272</v>
      </c>
      <c r="S639" s="7" t="str">
        <f t="shared" si="58"/>
        <v>technology</v>
      </c>
      <c r="T639" s="7" t="str">
        <f t="shared" si="59"/>
        <v>web</v>
      </c>
    </row>
    <row r="640" spans="1:20" ht="20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17">
        <f t="shared" si="54"/>
        <v>42759.593310185184</v>
      </c>
      <c r="L640" s="17">
        <f t="shared" si="55"/>
        <v>42819.55164351852</v>
      </c>
      <c r="M640" s="2" t="b">
        <v>0</v>
      </c>
      <c r="N640" s="2">
        <v>6</v>
      </c>
      <c r="O640" s="2" t="b">
        <v>0</v>
      </c>
      <c r="P640" s="4">
        <f t="shared" si="56"/>
        <v>9.0000000000000011E-3</v>
      </c>
      <c r="Q640" s="5">
        <f t="shared" si="57"/>
        <v>3</v>
      </c>
      <c r="R640" s="2" t="s">
        <v>8272</v>
      </c>
      <c r="S640" s="7" t="str">
        <f t="shared" si="58"/>
        <v>technology</v>
      </c>
      <c r="T640" s="7" t="str">
        <f t="shared" si="59"/>
        <v>web</v>
      </c>
    </row>
    <row r="641" spans="1:20" ht="40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17">
        <f t="shared" si="54"/>
        <v>41865.583275462966</v>
      </c>
      <c r="L641" s="17">
        <f t="shared" si="55"/>
        <v>41925.583275462966</v>
      </c>
      <c r="M641" s="2" t="b">
        <v>0</v>
      </c>
      <c r="N641" s="2">
        <v>1</v>
      </c>
      <c r="O641" s="2" t="b">
        <v>0</v>
      </c>
      <c r="P641" s="4">
        <f t="shared" si="56"/>
        <v>9.9999999999999991E-5</v>
      </c>
      <c r="Q641" s="5">
        <f t="shared" si="57"/>
        <v>1</v>
      </c>
      <c r="R641" s="2" t="s">
        <v>8272</v>
      </c>
      <c r="S641" s="7" t="str">
        <f t="shared" si="58"/>
        <v>technology</v>
      </c>
      <c r="T641" s="7" t="str">
        <f t="shared" si="59"/>
        <v>web</v>
      </c>
    </row>
    <row r="642" spans="1:20" ht="80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17">
        <f t="shared" si="54"/>
        <v>42683.420312500006</v>
      </c>
      <c r="L642" s="17">
        <f t="shared" si="55"/>
        <v>42698.958333333328</v>
      </c>
      <c r="M642" s="2" t="b">
        <v>0</v>
      </c>
      <c r="N642" s="2">
        <v>2</v>
      </c>
      <c r="O642" s="2" t="b">
        <v>1</v>
      </c>
      <c r="P642" s="4">
        <f t="shared" si="56"/>
        <v>144.28571428571428</v>
      </c>
      <c r="Q642" s="5">
        <f t="shared" si="57"/>
        <v>50.5</v>
      </c>
      <c r="R642" s="2" t="s">
        <v>8273</v>
      </c>
      <c r="S642" s="7" t="str">
        <f t="shared" si="58"/>
        <v>technology</v>
      </c>
      <c r="T642" s="7" t="str">
        <f t="shared" si="59"/>
        <v>wearables</v>
      </c>
    </row>
    <row r="643" spans="1:20" ht="80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17">
        <f t="shared" ref="K643:K706" si="60">(((J643/60)/60)/24)+DATE(1970,1,1)</f>
        <v>42199.57</v>
      </c>
      <c r="L643" s="17">
        <f t="shared" ref="L643:L706" si="61">(((I643/60)/60)/24)+DATE(1970,1,1)</f>
        <v>42229.57</v>
      </c>
      <c r="M643" s="2" t="b">
        <v>0</v>
      </c>
      <c r="N643" s="2">
        <v>315</v>
      </c>
      <c r="O643" s="2" t="b">
        <v>1</v>
      </c>
      <c r="P643" s="4">
        <f t="shared" ref="P643:P706" si="62">E643/D643*100</f>
        <v>119.16249999999999</v>
      </c>
      <c r="Q643" s="5">
        <f t="shared" ref="Q643:Q706" si="63">E643/N643</f>
        <v>151.31746031746033</v>
      </c>
      <c r="R643" s="2" t="s">
        <v>8273</v>
      </c>
      <c r="S643" s="7" t="str">
        <f t="shared" ref="S643:S706" si="64">LEFT(R643, SEARCH("/",R643, 1)-1)</f>
        <v>technology</v>
      </c>
      <c r="T643" s="7" t="str">
        <f t="shared" ref="T643:T706" si="65">RIGHT(R643,LEN(R643)-SEARCH("/",R643,1))</f>
        <v>wearables</v>
      </c>
    </row>
    <row r="644" spans="1:20" ht="80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17">
        <f t="shared" si="60"/>
        <v>42199.651319444441</v>
      </c>
      <c r="L644" s="17">
        <f t="shared" si="61"/>
        <v>42235.651319444441</v>
      </c>
      <c r="M644" s="2" t="b">
        <v>0</v>
      </c>
      <c r="N644" s="2">
        <v>2174</v>
      </c>
      <c r="O644" s="2" t="b">
        <v>1</v>
      </c>
      <c r="P644" s="4">
        <f t="shared" si="62"/>
        <v>1460.4850000000001</v>
      </c>
      <c r="Q644" s="5">
        <f t="shared" si="63"/>
        <v>134.3592456301748</v>
      </c>
      <c r="R644" s="2" t="s">
        <v>8273</v>
      </c>
      <c r="S644" s="7" t="str">
        <f t="shared" si="64"/>
        <v>technology</v>
      </c>
      <c r="T644" s="7" t="str">
        <f t="shared" si="65"/>
        <v>wearables</v>
      </c>
    </row>
    <row r="645" spans="1:20" ht="60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17">
        <f t="shared" si="60"/>
        <v>42100.642071759255</v>
      </c>
      <c r="L645" s="17">
        <f t="shared" si="61"/>
        <v>42155.642071759255</v>
      </c>
      <c r="M645" s="2" t="b">
        <v>0</v>
      </c>
      <c r="N645" s="2">
        <v>152</v>
      </c>
      <c r="O645" s="2" t="b">
        <v>1</v>
      </c>
      <c r="P645" s="4">
        <f t="shared" si="62"/>
        <v>105.80799999999999</v>
      </c>
      <c r="Q645" s="5">
        <f t="shared" si="63"/>
        <v>174.02631578947367</v>
      </c>
      <c r="R645" s="2" t="s">
        <v>8273</v>
      </c>
      <c r="S645" s="7" t="str">
        <f t="shared" si="64"/>
        <v>technology</v>
      </c>
      <c r="T645" s="7" t="str">
        <f t="shared" si="65"/>
        <v>wearables</v>
      </c>
    </row>
    <row r="646" spans="1:20" ht="80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17">
        <f t="shared" si="60"/>
        <v>41898.665960648148</v>
      </c>
      <c r="L646" s="17">
        <f t="shared" si="61"/>
        <v>41941.041666666664</v>
      </c>
      <c r="M646" s="2" t="b">
        <v>0</v>
      </c>
      <c r="N646" s="2">
        <v>1021</v>
      </c>
      <c r="O646" s="2" t="b">
        <v>1</v>
      </c>
      <c r="P646" s="4">
        <f t="shared" si="62"/>
        <v>300.11791999999997</v>
      </c>
      <c r="Q646" s="5">
        <f t="shared" si="63"/>
        <v>73.486268364348675</v>
      </c>
      <c r="R646" s="2" t="s">
        <v>8273</v>
      </c>
      <c r="S646" s="7" t="str">
        <f t="shared" si="64"/>
        <v>technology</v>
      </c>
      <c r="T646" s="7" t="str">
        <f t="shared" si="65"/>
        <v>wearables</v>
      </c>
    </row>
    <row r="647" spans="1:20" ht="40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17">
        <f t="shared" si="60"/>
        <v>42564.026319444441</v>
      </c>
      <c r="L647" s="17">
        <f t="shared" si="61"/>
        <v>42594.026319444441</v>
      </c>
      <c r="M647" s="2" t="b">
        <v>0</v>
      </c>
      <c r="N647" s="2">
        <v>237</v>
      </c>
      <c r="O647" s="2" t="b">
        <v>1</v>
      </c>
      <c r="P647" s="4">
        <f t="shared" si="62"/>
        <v>278.7</v>
      </c>
      <c r="Q647" s="5">
        <f t="shared" si="63"/>
        <v>23.518987341772153</v>
      </c>
      <c r="R647" s="2" t="s">
        <v>8273</v>
      </c>
      <c r="S647" s="7" t="str">
        <f t="shared" si="64"/>
        <v>technology</v>
      </c>
      <c r="T647" s="7" t="str">
        <f t="shared" si="65"/>
        <v>wearables</v>
      </c>
    </row>
    <row r="648" spans="1:20" ht="80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17">
        <f t="shared" si="60"/>
        <v>41832.852627314816</v>
      </c>
      <c r="L648" s="17">
        <f t="shared" si="61"/>
        <v>41862.852627314816</v>
      </c>
      <c r="M648" s="2" t="b">
        <v>0</v>
      </c>
      <c r="N648" s="2">
        <v>27</v>
      </c>
      <c r="O648" s="2" t="b">
        <v>1</v>
      </c>
      <c r="P648" s="4">
        <f t="shared" si="62"/>
        <v>131.87625</v>
      </c>
      <c r="Q648" s="5">
        <f t="shared" si="63"/>
        <v>39.074444444444445</v>
      </c>
      <c r="R648" s="2" t="s">
        <v>8273</v>
      </c>
      <c r="S648" s="7" t="str">
        <f t="shared" si="64"/>
        <v>technology</v>
      </c>
      <c r="T648" s="7" t="str">
        <f t="shared" si="65"/>
        <v>wearables</v>
      </c>
    </row>
    <row r="649" spans="1:20" ht="80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17">
        <f t="shared" si="60"/>
        <v>42416.767928240741</v>
      </c>
      <c r="L649" s="17">
        <f t="shared" si="61"/>
        <v>42446.726261574076</v>
      </c>
      <c r="M649" s="2" t="b">
        <v>0</v>
      </c>
      <c r="N649" s="2">
        <v>17</v>
      </c>
      <c r="O649" s="2" t="b">
        <v>1</v>
      </c>
      <c r="P649" s="4">
        <f t="shared" si="62"/>
        <v>107.05</v>
      </c>
      <c r="Q649" s="5">
        <f t="shared" si="63"/>
        <v>125.94117647058823</v>
      </c>
      <c r="R649" s="2" t="s">
        <v>8273</v>
      </c>
      <c r="S649" s="7" t="str">
        <f t="shared" si="64"/>
        <v>technology</v>
      </c>
      <c r="T649" s="7" t="str">
        <f t="shared" si="65"/>
        <v>wearables</v>
      </c>
    </row>
    <row r="650" spans="1:20" ht="40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17">
        <f t="shared" si="60"/>
        <v>41891.693379629629</v>
      </c>
      <c r="L650" s="17">
        <f t="shared" si="61"/>
        <v>41926.693379629629</v>
      </c>
      <c r="M650" s="2" t="b">
        <v>0</v>
      </c>
      <c r="N650" s="2">
        <v>27</v>
      </c>
      <c r="O650" s="2" t="b">
        <v>1</v>
      </c>
      <c r="P650" s="4">
        <f t="shared" si="62"/>
        <v>126.82285714285715</v>
      </c>
      <c r="Q650" s="5">
        <f t="shared" si="63"/>
        <v>1644</v>
      </c>
      <c r="R650" s="2" t="s">
        <v>8273</v>
      </c>
      <c r="S650" s="7" t="str">
        <f t="shared" si="64"/>
        <v>technology</v>
      </c>
      <c r="T650" s="7" t="str">
        <f t="shared" si="65"/>
        <v>wearables</v>
      </c>
    </row>
    <row r="651" spans="1:20" ht="80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17">
        <f t="shared" si="60"/>
        <v>41877.912187499998</v>
      </c>
      <c r="L651" s="17">
        <f t="shared" si="61"/>
        <v>41898.912187499998</v>
      </c>
      <c r="M651" s="2" t="b">
        <v>0</v>
      </c>
      <c r="N651" s="2">
        <v>82</v>
      </c>
      <c r="O651" s="2" t="b">
        <v>1</v>
      </c>
      <c r="P651" s="4">
        <f t="shared" si="62"/>
        <v>139.96</v>
      </c>
      <c r="Q651" s="5">
        <f t="shared" si="63"/>
        <v>42.670731707317074</v>
      </c>
      <c r="R651" s="2" t="s">
        <v>8273</v>
      </c>
      <c r="S651" s="7" t="str">
        <f t="shared" si="64"/>
        <v>technology</v>
      </c>
      <c r="T651" s="7" t="str">
        <f t="shared" si="65"/>
        <v>wearables</v>
      </c>
    </row>
    <row r="652" spans="1:20" ht="80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17">
        <f t="shared" si="60"/>
        <v>41932.036851851852</v>
      </c>
      <c r="L652" s="17">
        <f t="shared" si="61"/>
        <v>41992.078518518523</v>
      </c>
      <c r="M652" s="2" t="b">
        <v>0</v>
      </c>
      <c r="N652" s="2">
        <v>48</v>
      </c>
      <c r="O652" s="2" t="b">
        <v>1</v>
      </c>
      <c r="P652" s="4">
        <f t="shared" si="62"/>
        <v>112.4</v>
      </c>
      <c r="Q652" s="5">
        <f t="shared" si="63"/>
        <v>35.125</v>
      </c>
      <c r="R652" s="2" t="s">
        <v>8273</v>
      </c>
      <c r="S652" s="7" t="str">
        <f t="shared" si="64"/>
        <v>technology</v>
      </c>
      <c r="T652" s="7" t="str">
        <f t="shared" si="65"/>
        <v>wearables</v>
      </c>
    </row>
    <row r="653" spans="1:20" ht="80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17">
        <f t="shared" si="60"/>
        <v>41956.017488425925</v>
      </c>
      <c r="L653" s="17">
        <f t="shared" si="61"/>
        <v>41986.017488425925</v>
      </c>
      <c r="M653" s="2" t="b">
        <v>0</v>
      </c>
      <c r="N653" s="2">
        <v>105</v>
      </c>
      <c r="O653" s="2" t="b">
        <v>1</v>
      </c>
      <c r="P653" s="4">
        <f t="shared" si="62"/>
        <v>100.52799999999999</v>
      </c>
      <c r="Q653" s="5">
        <f t="shared" si="63"/>
        <v>239.35238095238094</v>
      </c>
      <c r="R653" s="2" t="s">
        <v>8273</v>
      </c>
      <c r="S653" s="7" t="str">
        <f t="shared" si="64"/>
        <v>technology</v>
      </c>
      <c r="T653" s="7" t="str">
        <f t="shared" si="65"/>
        <v>wearables</v>
      </c>
    </row>
    <row r="654" spans="1:20" ht="80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17">
        <f t="shared" si="60"/>
        <v>42675.690393518518</v>
      </c>
      <c r="L654" s="17">
        <f t="shared" si="61"/>
        <v>42705.732060185182</v>
      </c>
      <c r="M654" s="2" t="b">
        <v>0</v>
      </c>
      <c r="N654" s="2">
        <v>28</v>
      </c>
      <c r="O654" s="2" t="b">
        <v>1</v>
      </c>
      <c r="P654" s="4">
        <f t="shared" si="62"/>
        <v>100.46666666666665</v>
      </c>
      <c r="Q654" s="5">
        <f t="shared" si="63"/>
        <v>107.64285714285714</v>
      </c>
      <c r="R654" s="2" t="s">
        <v>8273</v>
      </c>
      <c r="S654" s="7" t="str">
        <f t="shared" si="64"/>
        <v>technology</v>
      </c>
      <c r="T654" s="7" t="str">
        <f t="shared" si="65"/>
        <v>wearables</v>
      </c>
    </row>
    <row r="655" spans="1:20" ht="80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17">
        <f t="shared" si="60"/>
        <v>42199.618518518517</v>
      </c>
      <c r="L655" s="17">
        <f t="shared" si="61"/>
        <v>42236.618518518517</v>
      </c>
      <c r="M655" s="2" t="b">
        <v>0</v>
      </c>
      <c r="N655" s="2">
        <v>1107</v>
      </c>
      <c r="O655" s="2" t="b">
        <v>1</v>
      </c>
      <c r="P655" s="4">
        <f t="shared" si="62"/>
        <v>141.446</v>
      </c>
      <c r="Q655" s="5">
        <f t="shared" si="63"/>
        <v>95.830623306233065</v>
      </c>
      <c r="R655" s="2" t="s">
        <v>8273</v>
      </c>
      <c r="S655" s="7" t="str">
        <f t="shared" si="64"/>
        <v>technology</v>
      </c>
      <c r="T655" s="7" t="str">
        <f t="shared" si="65"/>
        <v>wearables</v>
      </c>
    </row>
    <row r="656" spans="1:20" ht="80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17">
        <f t="shared" si="60"/>
        <v>42163.957326388889</v>
      </c>
      <c r="L656" s="17">
        <f t="shared" si="61"/>
        <v>42193.957326388889</v>
      </c>
      <c r="M656" s="2" t="b">
        <v>0</v>
      </c>
      <c r="N656" s="2">
        <v>1013</v>
      </c>
      <c r="O656" s="2" t="b">
        <v>1</v>
      </c>
      <c r="P656" s="4">
        <f t="shared" si="62"/>
        <v>267.29166666666669</v>
      </c>
      <c r="Q656" s="5">
        <f t="shared" si="63"/>
        <v>31.663376110562684</v>
      </c>
      <c r="R656" s="2" t="s">
        <v>8273</v>
      </c>
      <c r="S656" s="7" t="str">
        <f t="shared" si="64"/>
        <v>technology</v>
      </c>
      <c r="T656" s="7" t="str">
        <f t="shared" si="65"/>
        <v>wearables</v>
      </c>
    </row>
    <row r="657" spans="1:20" ht="60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17">
        <f t="shared" si="60"/>
        <v>42045.957314814819</v>
      </c>
      <c r="L657" s="17">
        <f t="shared" si="61"/>
        <v>42075.915648148148</v>
      </c>
      <c r="M657" s="2" t="b">
        <v>0</v>
      </c>
      <c r="N657" s="2">
        <v>274</v>
      </c>
      <c r="O657" s="2" t="b">
        <v>1</v>
      </c>
      <c r="P657" s="4">
        <f t="shared" si="62"/>
        <v>146.88749999999999</v>
      </c>
      <c r="Q657" s="5">
        <f t="shared" si="63"/>
        <v>42.886861313868614</v>
      </c>
      <c r="R657" s="2" t="s">
        <v>8273</v>
      </c>
      <c r="S657" s="7" t="str">
        <f t="shared" si="64"/>
        <v>technology</v>
      </c>
      <c r="T657" s="7" t="str">
        <f t="shared" si="65"/>
        <v>wearables</v>
      </c>
    </row>
    <row r="658" spans="1:20" ht="80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17">
        <f t="shared" si="60"/>
        <v>42417.804618055554</v>
      </c>
      <c r="L658" s="17">
        <f t="shared" si="61"/>
        <v>42477.762951388882</v>
      </c>
      <c r="M658" s="2" t="b">
        <v>0</v>
      </c>
      <c r="N658" s="2">
        <v>87</v>
      </c>
      <c r="O658" s="2" t="b">
        <v>1</v>
      </c>
      <c r="P658" s="4">
        <f t="shared" si="62"/>
        <v>213.56</v>
      </c>
      <c r="Q658" s="5">
        <f t="shared" si="63"/>
        <v>122.73563218390805</v>
      </c>
      <c r="R658" s="2" t="s">
        <v>8273</v>
      </c>
      <c r="S658" s="7" t="str">
        <f t="shared" si="64"/>
        <v>technology</v>
      </c>
      <c r="T658" s="7" t="str">
        <f t="shared" si="65"/>
        <v>wearables</v>
      </c>
    </row>
    <row r="659" spans="1:20" ht="80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17">
        <f t="shared" si="60"/>
        <v>42331.84574074074</v>
      </c>
      <c r="L659" s="17">
        <f t="shared" si="61"/>
        <v>42361.84574074074</v>
      </c>
      <c r="M659" s="2" t="b">
        <v>0</v>
      </c>
      <c r="N659" s="2">
        <v>99</v>
      </c>
      <c r="O659" s="2" t="b">
        <v>1</v>
      </c>
      <c r="P659" s="4">
        <f t="shared" si="62"/>
        <v>125.69999999999999</v>
      </c>
      <c r="Q659" s="5">
        <f t="shared" si="63"/>
        <v>190.45454545454547</v>
      </c>
      <c r="R659" s="2" t="s">
        <v>8273</v>
      </c>
      <c r="S659" s="7" t="str">
        <f t="shared" si="64"/>
        <v>technology</v>
      </c>
      <c r="T659" s="7" t="str">
        <f t="shared" si="65"/>
        <v>wearables</v>
      </c>
    </row>
    <row r="660" spans="1:20" ht="26" customHeight="1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17">
        <f t="shared" si="60"/>
        <v>42179.160752314812</v>
      </c>
      <c r="L660" s="17">
        <f t="shared" si="61"/>
        <v>42211.75</v>
      </c>
      <c r="M660" s="2" t="b">
        <v>0</v>
      </c>
      <c r="N660" s="2">
        <v>276</v>
      </c>
      <c r="O660" s="2" t="b">
        <v>1</v>
      </c>
      <c r="P660" s="4">
        <f t="shared" si="62"/>
        <v>104.46206037108834</v>
      </c>
      <c r="Q660" s="5">
        <f t="shared" si="63"/>
        <v>109.33695652173913</v>
      </c>
      <c r="R660" s="2" t="s">
        <v>8273</v>
      </c>
      <c r="S660" s="7" t="str">
        <f t="shared" si="64"/>
        <v>technology</v>
      </c>
      <c r="T660" s="7" t="str">
        <f t="shared" si="65"/>
        <v>wearables</v>
      </c>
    </row>
    <row r="661" spans="1:20" ht="45" customHeight="1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17">
        <f t="shared" si="60"/>
        <v>42209.593692129631</v>
      </c>
      <c r="L661" s="17">
        <f t="shared" si="61"/>
        <v>42239.593692129631</v>
      </c>
      <c r="M661" s="2" t="b">
        <v>0</v>
      </c>
      <c r="N661" s="2">
        <v>21</v>
      </c>
      <c r="O661" s="2" t="b">
        <v>1</v>
      </c>
      <c r="P661" s="4">
        <f t="shared" si="62"/>
        <v>100.56666666666668</v>
      </c>
      <c r="Q661" s="5">
        <f t="shared" si="63"/>
        <v>143.66666666666666</v>
      </c>
      <c r="R661" s="2" t="s">
        <v>8273</v>
      </c>
      <c r="S661" s="7" t="str">
        <f t="shared" si="64"/>
        <v>technology</v>
      </c>
      <c r="T661" s="7" t="str">
        <f t="shared" si="65"/>
        <v>wearables</v>
      </c>
    </row>
    <row r="662" spans="1:20" ht="80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17">
        <f t="shared" si="60"/>
        <v>41922.741655092592</v>
      </c>
      <c r="L662" s="17">
        <f t="shared" si="61"/>
        <v>41952.783321759263</v>
      </c>
      <c r="M662" s="2" t="b">
        <v>0</v>
      </c>
      <c r="N662" s="2">
        <v>18</v>
      </c>
      <c r="O662" s="2" t="b">
        <v>0</v>
      </c>
      <c r="P662" s="4">
        <f t="shared" si="62"/>
        <v>3.0579999999999998</v>
      </c>
      <c r="Q662" s="5">
        <f t="shared" si="63"/>
        <v>84.944444444444443</v>
      </c>
      <c r="R662" s="2" t="s">
        <v>8273</v>
      </c>
      <c r="S662" s="7" t="str">
        <f t="shared" si="64"/>
        <v>technology</v>
      </c>
      <c r="T662" s="7" t="str">
        <f t="shared" si="65"/>
        <v>wearables</v>
      </c>
    </row>
    <row r="663" spans="1:20" ht="80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17">
        <f t="shared" si="60"/>
        <v>42636.645358796297</v>
      </c>
      <c r="L663" s="17">
        <f t="shared" si="61"/>
        <v>42666.645358796297</v>
      </c>
      <c r="M663" s="2" t="b">
        <v>0</v>
      </c>
      <c r="N663" s="2">
        <v>9</v>
      </c>
      <c r="O663" s="2" t="b">
        <v>0</v>
      </c>
      <c r="P663" s="4">
        <f t="shared" si="62"/>
        <v>0.95</v>
      </c>
      <c r="Q663" s="5">
        <f t="shared" si="63"/>
        <v>10.555555555555555</v>
      </c>
      <c r="R663" s="2" t="s">
        <v>8273</v>
      </c>
      <c r="S663" s="7" t="str">
        <f t="shared" si="64"/>
        <v>technology</v>
      </c>
      <c r="T663" s="7" t="str">
        <f t="shared" si="65"/>
        <v>wearables</v>
      </c>
    </row>
    <row r="664" spans="1:20" ht="60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17">
        <f t="shared" si="60"/>
        <v>41990.438043981485</v>
      </c>
      <c r="L664" s="17">
        <f t="shared" si="61"/>
        <v>42020.438043981485</v>
      </c>
      <c r="M664" s="2" t="b">
        <v>0</v>
      </c>
      <c r="N664" s="2">
        <v>4</v>
      </c>
      <c r="O664" s="2" t="b">
        <v>0</v>
      </c>
      <c r="P664" s="4">
        <f t="shared" si="62"/>
        <v>0.4</v>
      </c>
      <c r="Q664" s="5">
        <f t="shared" si="63"/>
        <v>39</v>
      </c>
      <c r="R664" s="2" t="s">
        <v>8273</v>
      </c>
      <c r="S664" s="7" t="str">
        <f t="shared" si="64"/>
        <v>technology</v>
      </c>
      <c r="T664" s="7" t="str">
        <f t="shared" si="65"/>
        <v>wearables</v>
      </c>
    </row>
    <row r="665" spans="1:20" ht="80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17">
        <f t="shared" si="60"/>
        <v>42173.843240740738</v>
      </c>
      <c r="L665" s="17">
        <f t="shared" si="61"/>
        <v>42203.843240740738</v>
      </c>
      <c r="M665" s="2" t="b">
        <v>0</v>
      </c>
      <c r="N665" s="2">
        <v>7</v>
      </c>
      <c r="O665" s="2" t="b">
        <v>0</v>
      </c>
      <c r="P665" s="4">
        <f t="shared" si="62"/>
        <v>0.35000000000000003</v>
      </c>
      <c r="Q665" s="5">
        <f t="shared" si="63"/>
        <v>100</v>
      </c>
      <c r="R665" s="2" t="s">
        <v>8273</v>
      </c>
      <c r="S665" s="7" t="str">
        <f t="shared" si="64"/>
        <v>technology</v>
      </c>
      <c r="T665" s="7" t="str">
        <f t="shared" si="65"/>
        <v>wearables</v>
      </c>
    </row>
    <row r="666" spans="1:20" ht="80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17">
        <f t="shared" si="60"/>
        <v>42077.666377314818</v>
      </c>
      <c r="L666" s="17">
        <f t="shared" si="61"/>
        <v>42107.666377314818</v>
      </c>
      <c r="M666" s="2" t="b">
        <v>0</v>
      </c>
      <c r="N666" s="2">
        <v>29</v>
      </c>
      <c r="O666" s="2" t="b">
        <v>0</v>
      </c>
      <c r="P666" s="4">
        <f t="shared" si="62"/>
        <v>7.5333333333333332</v>
      </c>
      <c r="Q666" s="5">
        <f t="shared" si="63"/>
        <v>31.172413793103448</v>
      </c>
      <c r="R666" s="2" t="s">
        <v>8273</v>
      </c>
      <c r="S666" s="7" t="str">
        <f t="shared" si="64"/>
        <v>technology</v>
      </c>
      <c r="T666" s="7" t="str">
        <f t="shared" si="65"/>
        <v>wearables</v>
      </c>
    </row>
    <row r="667" spans="1:20" ht="80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17">
        <f t="shared" si="60"/>
        <v>42688.711354166662</v>
      </c>
      <c r="L667" s="17">
        <f t="shared" si="61"/>
        <v>42748.711354166662</v>
      </c>
      <c r="M667" s="2" t="b">
        <v>0</v>
      </c>
      <c r="N667" s="2">
        <v>12</v>
      </c>
      <c r="O667" s="2" t="b">
        <v>0</v>
      </c>
      <c r="P667" s="4">
        <f t="shared" si="62"/>
        <v>18.64</v>
      </c>
      <c r="Q667" s="5">
        <f t="shared" si="63"/>
        <v>155.33333333333334</v>
      </c>
      <c r="R667" s="2" t="s">
        <v>8273</v>
      </c>
      <c r="S667" s="7" t="str">
        <f t="shared" si="64"/>
        <v>technology</v>
      </c>
      <c r="T667" s="7" t="str">
        <f t="shared" si="65"/>
        <v>wearables</v>
      </c>
    </row>
    <row r="668" spans="1:20" ht="80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17">
        <f t="shared" si="60"/>
        <v>41838.832152777781</v>
      </c>
      <c r="L668" s="17">
        <f t="shared" si="61"/>
        <v>41868.832152777781</v>
      </c>
      <c r="M668" s="2" t="b">
        <v>0</v>
      </c>
      <c r="N668" s="2">
        <v>4</v>
      </c>
      <c r="O668" s="2" t="b">
        <v>0</v>
      </c>
      <c r="P668" s="4">
        <f t="shared" si="62"/>
        <v>4.0000000000000001E-3</v>
      </c>
      <c r="Q668" s="5">
        <f t="shared" si="63"/>
        <v>2</v>
      </c>
      <c r="R668" s="2" t="s">
        <v>8273</v>
      </c>
      <c r="S668" s="7" t="str">
        <f t="shared" si="64"/>
        <v>technology</v>
      </c>
      <c r="T668" s="7" t="str">
        <f t="shared" si="65"/>
        <v>wearables</v>
      </c>
    </row>
    <row r="669" spans="1:20" ht="80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17">
        <f t="shared" si="60"/>
        <v>42632.373414351852</v>
      </c>
      <c r="L669" s="17">
        <f t="shared" si="61"/>
        <v>42672.373414351852</v>
      </c>
      <c r="M669" s="2" t="b">
        <v>0</v>
      </c>
      <c r="N669" s="2">
        <v>28</v>
      </c>
      <c r="O669" s="2" t="b">
        <v>0</v>
      </c>
      <c r="P669" s="4">
        <f t="shared" si="62"/>
        <v>10.02</v>
      </c>
      <c r="Q669" s="5">
        <f t="shared" si="63"/>
        <v>178.92857142857142</v>
      </c>
      <c r="R669" s="2" t="s">
        <v>8273</v>
      </c>
      <c r="S669" s="7" t="str">
        <f t="shared" si="64"/>
        <v>technology</v>
      </c>
      <c r="T669" s="7" t="str">
        <f t="shared" si="65"/>
        <v>wearables</v>
      </c>
    </row>
    <row r="670" spans="1:20" ht="60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17">
        <f t="shared" si="60"/>
        <v>42090.831273148149</v>
      </c>
      <c r="L670" s="17">
        <f t="shared" si="61"/>
        <v>42135.831273148149</v>
      </c>
      <c r="M670" s="2" t="b">
        <v>0</v>
      </c>
      <c r="N670" s="2">
        <v>25</v>
      </c>
      <c r="O670" s="2" t="b">
        <v>0</v>
      </c>
      <c r="P670" s="4">
        <f t="shared" si="62"/>
        <v>4.5600000000000005</v>
      </c>
      <c r="Q670" s="5">
        <f t="shared" si="63"/>
        <v>27.36</v>
      </c>
      <c r="R670" s="2" t="s">
        <v>8273</v>
      </c>
      <c r="S670" s="7" t="str">
        <f t="shared" si="64"/>
        <v>technology</v>
      </c>
      <c r="T670" s="7" t="str">
        <f t="shared" si="65"/>
        <v>wearables</v>
      </c>
    </row>
    <row r="671" spans="1:20" ht="80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17">
        <f t="shared" si="60"/>
        <v>42527.625671296293</v>
      </c>
      <c r="L671" s="17">
        <f t="shared" si="61"/>
        <v>42557.625671296293</v>
      </c>
      <c r="M671" s="2" t="b">
        <v>0</v>
      </c>
      <c r="N671" s="2">
        <v>28</v>
      </c>
      <c r="O671" s="2" t="b">
        <v>0</v>
      </c>
      <c r="P671" s="4">
        <f t="shared" si="62"/>
        <v>21.5075</v>
      </c>
      <c r="Q671" s="5">
        <f t="shared" si="63"/>
        <v>1536.25</v>
      </c>
      <c r="R671" s="2" t="s">
        <v>8273</v>
      </c>
      <c r="S671" s="7" t="str">
        <f t="shared" si="64"/>
        <v>technology</v>
      </c>
      <c r="T671" s="7" t="str">
        <f t="shared" si="65"/>
        <v>wearables</v>
      </c>
    </row>
    <row r="672" spans="1:20" ht="80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17">
        <f t="shared" si="60"/>
        <v>42506.709722222222</v>
      </c>
      <c r="L672" s="17">
        <f t="shared" si="61"/>
        <v>42540.340277777781</v>
      </c>
      <c r="M672" s="2" t="b">
        <v>0</v>
      </c>
      <c r="N672" s="2">
        <v>310</v>
      </c>
      <c r="O672" s="2" t="b">
        <v>0</v>
      </c>
      <c r="P672" s="4">
        <f t="shared" si="62"/>
        <v>29.276666666666667</v>
      </c>
      <c r="Q672" s="5">
        <f t="shared" si="63"/>
        <v>84.99677419354839</v>
      </c>
      <c r="R672" s="2" t="s">
        <v>8273</v>
      </c>
      <c r="S672" s="7" t="str">
        <f t="shared" si="64"/>
        <v>technology</v>
      </c>
      <c r="T672" s="7" t="str">
        <f t="shared" si="65"/>
        <v>wearables</v>
      </c>
    </row>
    <row r="673" spans="1:20" ht="80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17">
        <f t="shared" si="60"/>
        <v>41984.692731481482</v>
      </c>
      <c r="L673" s="17">
        <f t="shared" si="61"/>
        <v>42018.166666666672</v>
      </c>
      <c r="M673" s="2" t="b">
        <v>0</v>
      </c>
      <c r="N673" s="2">
        <v>15</v>
      </c>
      <c r="O673" s="2" t="b">
        <v>0</v>
      </c>
      <c r="P673" s="4">
        <f t="shared" si="62"/>
        <v>39.426666666666662</v>
      </c>
      <c r="Q673" s="5">
        <f t="shared" si="63"/>
        <v>788.5333333333333</v>
      </c>
      <c r="R673" s="2" t="s">
        <v>8273</v>
      </c>
      <c r="S673" s="7" t="str">
        <f t="shared" si="64"/>
        <v>technology</v>
      </c>
      <c r="T673" s="7" t="str">
        <f t="shared" si="65"/>
        <v>wearables</v>
      </c>
    </row>
    <row r="674" spans="1:20" ht="80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17">
        <f t="shared" si="60"/>
        <v>41974.219490740739</v>
      </c>
      <c r="L674" s="17">
        <f t="shared" si="61"/>
        <v>42005.207638888889</v>
      </c>
      <c r="M674" s="2" t="b">
        <v>0</v>
      </c>
      <c r="N674" s="2">
        <v>215</v>
      </c>
      <c r="O674" s="2" t="b">
        <v>0</v>
      </c>
      <c r="P674" s="4">
        <f t="shared" si="62"/>
        <v>21.628</v>
      </c>
      <c r="Q674" s="5">
        <f t="shared" si="63"/>
        <v>50.29767441860465</v>
      </c>
      <c r="R674" s="2" t="s">
        <v>8273</v>
      </c>
      <c r="S674" s="7" t="str">
        <f t="shared" si="64"/>
        <v>technology</v>
      </c>
      <c r="T674" s="7" t="str">
        <f t="shared" si="65"/>
        <v>wearables</v>
      </c>
    </row>
    <row r="675" spans="1:20" ht="80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17">
        <f t="shared" si="60"/>
        <v>41838.840474537035</v>
      </c>
      <c r="L675" s="17">
        <f t="shared" si="61"/>
        <v>41883.840474537035</v>
      </c>
      <c r="M675" s="2" t="b">
        <v>0</v>
      </c>
      <c r="N675" s="2">
        <v>3</v>
      </c>
      <c r="O675" s="2" t="b">
        <v>0</v>
      </c>
      <c r="P675" s="4">
        <f t="shared" si="62"/>
        <v>0.20500000000000002</v>
      </c>
      <c r="Q675" s="5">
        <f t="shared" si="63"/>
        <v>68.333333333333329</v>
      </c>
      <c r="R675" s="2" t="s">
        <v>8273</v>
      </c>
      <c r="S675" s="7" t="str">
        <f t="shared" si="64"/>
        <v>technology</v>
      </c>
      <c r="T675" s="7" t="str">
        <f t="shared" si="65"/>
        <v>wearables</v>
      </c>
    </row>
    <row r="676" spans="1:20" ht="40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17">
        <f t="shared" si="60"/>
        <v>41803.116053240738</v>
      </c>
      <c r="L676" s="17">
        <f t="shared" si="61"/>
        <v>41863.116053240738</v>
      </c>
      <c r="M676" s="2" t="b">
        <v>0</v>
      </c>
      <c r="N676" s="2">
        <v>2</v>
      </c>
      <c r="O676" s="2" t="b">
        <v>0</v>
      </c>
      <c r="P676" s="4">
        <f t="shared" si="62"/>
        <v>0.03</v>
      </c>
      <c r="Q676" s="5">
        <f t="shared" si="63"/>
        <v>7.5</v>
      </c>
      <c r="R676" s="2" t="s">
        <v>8273</v>
      </c>
      <c r="S676" s="7" t="str">
        <f t="shared" si="64"/>
        <v>technology</v>
      </c>
      <c r="T676" s="7" t="str">
        <f t="shared" si="65"/>
        <v>wearables</v>
      </c>
    </row>
    <row r="677" spans="1:20" ht="80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17">
        <f t="shared" si="60"/>
        <v>41975.930601851855</v>
      </c>
      <c r="L677" s="17">
        <f t="shared" si="61"/>
        <v>42005.290972222225</v>
      </c>
      <c r="M677" s="2" t="b">
        <v>0</v>
      </c>
      <c r="N677" s="2">
        <v>26</v>
      </c>
      <c r="O677" s="2" t="b">
        <v>0</v>
      </c>
      <c r="P677" s="4">
        <f t="shared" si="62"/>
        <v>14.85</v>
      </c>
      <c r="Q677" s="5">
        <f t="shared" si="63"/>
        <v>34.269230769230766</v>
      </c>
      <c r="R677" s="2" t="s">
        <v>8273</v>
      </c>
      <c r="S677" s="7" t="str">
        <f t="shared" si="64"/>
        <v>technology</v>
      </c>
      <c r="T677" s="7" t="str">
        <f t="shared" si="65"/>
        <v>wearables</v>
      </c>
    </row>
    <row r="678" spans="1:20" ht="80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17">
        <f t="shared" si="60"/>
        <v>42012.768298611118</v>
      </c>
      <c r="L678" s="17">
        <f t="shared" si="61"/>
        <v>42042.768298611118</v>
      </c>
      <c r="M678" s="2" t="b">
        <v>0</v>
      </c>
      <c r="N678" s="2">
        <v>24</v>
      </c>
      <c r="O678" s="2" t="b">
        <v>0</v>
      </c>
      <c r="P678" s="4">
        <f t="shared" si="62"/>
        <v>1.4710000000000001</v>
      </c>
      <c r="Q678" s="5">
        <f t="shared" si="63"/>
        <v>61.291666666666664</v>
      </c>
      <c r="R678" s="2" t="s">
        <v>8273</v>
      </c>
      <c r="S678" s="7" t="str">
        <f t="shared" si="64"/>
        <v>technology</v>
      </c>
      <c r="T678" s="7" t="str">
        <f t="shared" si="65"/>
        <v>wearables</v>
      </c>
    </row>
    <row r="679" spans="1:20" ht="100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17">
        <f t="shared" si="60"/>
        <v>42504.403877314813</v>
      </c>
      <c r="L679" s="17">
        <f t="shared" si="61"/>
        <v>42549.403877314813</v>
      </c>
      <c r="M679" s="2" t="b">
        <v>0</v>
      </c>
      <c r="N679" s="2">
        <v>96</v>
      </c>
      <c r="O679" s="2" t="b">
        <v>0</v>
      </c>
      <c r="P679" s="4">
        <f t="shared" si="62"/>
        <v>25.584</v>
      </c>
      <c r="Q679" s="5">
        <f t="shared" si="63"/>
        <v>133.25</v>
      </c>
      <c r="R679" s="2" t="s">
        <v>8273</v>
      </c>
      <c r="S679" s="7" t="str">
        <f t="shared" si="64"/>
        <v>technology</v>
      </c>
      <c r="T679" s="7" t="str">
        <f t="shared" si="65"/>
        <v>wearables</v>
      </c>
    </row>
    <row r="680" spans="1:20" ht="80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17">
        <f t="shared" si="60"/>
        <v>42481.376597222217</v>
      </c>
      <c r="L680" s="17">
        <f t="shared" si="61"/>
        <v>42511.376597222217</v>
      </c>
      <c r="M680" s="2" t="b">
        <v>0</v>
      </c>
      <c r="N680" s="2">
        <v>17</v>
      </c>
      <c r="O680" s="2" t="b">
        <v>0</v>
      </c>
      <c r="P680" s="4">
        <f t="shared" si="62"/>
        <v>3.8206896551724134</v>
      </c>
      <c r="Q680" s="5">
        <f t="shared" si="63"/>
        <v>65.17647058823529</v>
      </c>
      <c r="R680" s="2" t="s">
        <v>8273</v>
      </c>
      <c r="S680" s="7" t="str">
        <f t="shared" si="64"/>
        <v>technology</v>
      </c>
      <c r="T680" s="7" t="str">
        <f t="shared" si="65"/>
        <v>wearables</v>
      </c>
    </row>
    <row r="681" spans="1:20" ht="80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17">
        <f t="shared" si="60"/>
        <v>42556.695706018523</v>
      </c>
      <c r="L681" s="17">
        <f t="shared" si="61"/>
        <v>42616.695706018523</v>
      </c>
      <c r="M681" s="2" t="b">
        <v>0</v>
      </c>
      <c r="N681" s="2">
        <v>94</v>
      </c>
      <c r="O681" s="2" t="b">
        <v>0</v>
      </c>
      <c r="P681" s="4">
        <f t="shared" si="62"/>
        <v>15.485964912280703</v>
      </c>
      <c r="Q681" s="5">
        <f t="shared" si="63"/>
        <v>93.90425531914893</v>
      </c>
      <c r="R681" s="2" t="s">
        <v>8273</v>
      </c>
      <c r="S681" s="7" t="str">
        <f t="shared" si="64"/>
        <v>technology</v>
      </c>
      <c r="T681" s="7" t="str">
        <f t="shared" si="65"/>
        <v>wearables</v>
      </c>
    </row>
    <row r="682" spans="1:20" ht="80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17">
        <f t="shared" si="60"/>
        <v>41864.501516203702</v>
      </c>
      <c r="L682" s="17">
        <f t="shared" si="61"/>
        <v>41899.501516203702</v>
      </c>
      <c r="M682" s="2" t="b">
        <v>0</v>
      </c>
      <c r="N682" s="2">
        <v>129</v>
      </c>
      <c r="O682" s="2" t="b">
        <v>0</v>
      </c>
      <c r="P682" s="4">
        <f t="shared" si="62"/>
        <v>25.912000000000003</v>
      </c>
      <c r="Q682" s="5">
        <f t="shared" si="63"/>
        <v>150.65116279069767</v>
      </c>
      <c r="R682" s="2" t="s">
        <v>8273</v>
      </c>
      <c r="S682" s="7" t="str">
        <f t="shared" si="64"/>
        <v>technology</v>
      </c>
      <c r="T682" s="7" t="str">
        <f t="shared" si="65"/>
        <v>wearables</v>
      </c>
    </row>
    <row r="683" spans="1:20" ht="80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17">
        <f t="shared" si="60"/>
        <v>42639.805601851855</v>
      </c>
      <c r="L683" s="17">
        <f t="shared" si="61"/>
        <v>42669.805601851855</v>
      </c>
      <c r="M683" s="2" t="b">
        <v>0</v>
      </c>
      <c r="N683" s="2">
        <v>1</v>
      </c>
      <c r="O683" s="2" t="b">
        <v>0</v>
      </c>
      <c r="P683" s="4">
        <f t="shared" si="62"/>
        <v>0.04</v>
      </c>
      <c r="Q683" s="5">
        <f t="shared" si="63"/>
        <v>1</v>
      </c>
      <c r="R683" s="2" t="s">
        <v>8273</v>
      </c>
      <c r="S683" s="7" t="str">
        <f t="shared" si="64"/>
        <v>technology</v>
      </c>
      <c r="T683" s="7" t="str">
        <f t="shared" si="65"/>
        <v>wearables</v>
      </c>
    </row>
    <row r="684" spans="1:20" ht="80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17">
        <f t="shared" si="60"/>
        <v>42778.765300925923</v>
      </c>
      <c r="L684" s="17">
        <f t="shared" si="61"/>
        <v>42808.723634259266</v>
      </c>
      <c r="M684" s="2" t="b">
        <v>0</v>
      </c>
      <c r="N684" s="2">
        <v>4</v>
      </c>
      <c r="O684" s="2" t="b">
        <v>0</v>
      </c>
      <c r="P684" s="4">
        <f t="shared" si="62"/>
        <v>0.106</v>
      </c>
      <c r="Q684" s="5">
        <f t="shared" si="63"/>
        <v>13.25</v>
      </c>
      <c r="R684" s="2" t="s">
        <v>8273</v>
      </c>
      <c r="S684" s="7" t="str">
        <f t="shared" si="64"/>
        <v>technology</v>
      </c>
      <c r="T684" s="7" t="str">
        <f t="shared" si="65"/>
        <v>wearables</v>
      </c>
    </row>
    <row r="685" spans="1:20" ht="100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17">
        <f t="shared" si="60"/>
        <v>42634.900046296301</v>
      </c>
      <c r="L685" s="17">
        <f t="shared" si="61"/>
        <v>42674.900046296301</v>
      </c>
      <c r="M685" s="2" t="b">
        <v>0</v>
      </c>
      <c r="N685" s="2">
        <v>3</v>
      </c>
      <c r="O685" s="2" t="b">
        <v>0</v>
      </c>
      <c r="P685" s="4">
        <f t="shared" si="62"/>
        <v>0.85142857142857142</v>
      </c>
      <c r="Q685" s="5">
        <f t="shared" si="63"/>
        <v>99.333333333333329</v>
      </c>
      <c r="R685" s="2" t="s">
        <v>8273</v>
      </c>
      <c r="S685" s="7" t="str">
        <f t="shared" si="64"/>
        <v>technology</v>
      </c>
      <c r="T685" s="7" t="str">
        <f t="shared" si="65"/>
        <v>wearables</v>
      </c>
    </row>
    <row r="686" spans="1:20" ht="40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17">
        <f t="shared" si="60"/>
        <v>41809.473275462966</v>
      </c>
      <c r="L686" s="17">
        <f t="shared" si="61"/>
        <v>41845.125</v>
      </c>
      <c r="M686" s="2" t="b">
        <v>0</v>
      </c>
      <c r="N686" s="2">
        <v>135</v>
      </c>
      <c r="O686" s="2" t="b">
        <v>0</v>
      </c>
      <c r="P686" s="4">
        <f t="shared" si="62"/>
        <v>7.4837500000000006</v>
      </c>
      <c r="Q686" s="5">
        <f t="shared" si="63"/>
        <v>177.39259259259259</v>
      </c>
      <c r="R686" s="2" t="s">
        <v>8273</v>
      </c>
      <c r="S686" s="7" t="str">
        <f t="shared" si="64"/>
        <v>technology</v>
      </c>
      <c r="T686" s="7" t="str">
        <f t="shared" si="65"/>
        <v>wearables</v>
      </c>
    </row>
    <row r="687" spans="1:20" ht="80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17">
        <f t="shared" si="60"/>
        <v>41971.866574074069</v>
      </c>
      <c r="L687" s="17">
        <f t="shared" si="61"/>
        <v>42016.866574074069</v>
      </c>
      <c r="M687" s="2" t="b">
        <v>0</v>
      </c>
      <c r="N687" s="2">
        <v>10</v>
      </c>
      <c r="O687" s="2" t="b">
        <v>0</v>
      </c>
      <c r="P687" s="4">
        <f t="shared" si="62"/>
        <v>27.650000000000002</v>
      </c>
      <c r="Q687" s="5">
        <f t="shared" si="63"/>
        <v>55.3</v>
      </c>
      <c r="R687" s="2" t="s">
        <v>8273</v>
      </c>
      <c r="S687" s="7" t="str">
        <f t="shared" si="64"/>
        <v>technology</v>
      </c>
      <c r="T687" s="7" t="str">
        <f t="shared" si="65"/>
        <v>wearables</v>
      </c>
    </row>
    <row r="688" spans="1:20" ht="80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17">
        <f t="shared" si="60"/>
        <v>42189.673263888893</v>
      </c>
      <c r="L688" s="17">
        <f t="shared" si="61"/>
        <v>42219.673263888893</v>
      </c>
      <c r="M688" s="2" t="b">
        <v>0</v>
      </c>
      <c r="N688" s="2">
        <v>0</v>
      </c>
      <c r="O688" s="2" t="b">
        <v>0</v>
      </c>
      <c r="P688" s="4">
        <f t="shared" si="62"/>
        <v>0</v>
      </c>
      <c r="Q688" s="5" t="e">
        <f t="shared" si="63"/>
        <v>#DIV/0!</v>
      </c>
      <c r="R688" s="2" t="s">
        <v>8273</v>
      </c>
      <c r="S688" s="7" t="str">
        <f t="shared" si="64"/>
        <v>technology</v>
      </c>
      <c r="T688" s="7" t="str">
        <f t="shared" si="65"/>
        <v>wearables</v>
      </c>
    </row>
    <row r="689" spans="1:20" ht="80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17">
        <f t="shared" si="60"/>
        <v>42711.750613425931</v>
      </c>
      <c r="L689" s="17">
        <f t="shared" si="61"/>
        <v>42771.750613425931</v>
      </c>
      <c r="M689" s="2" t="b">
        <v>0</v>
      </c>
      <c r="N689" s="2">
        <v>6</v>
      </c>
      <c r="O689" s="2" t="b">
        <v>0</v>
      </c>
      <c r="P689" s="4">
        <f t="shared" si="62"/>
        <v>3.55</v>
      </c>
      <c r="Q689" s="5">
        <f t="shared" si="63"/>
        <v>591.66666666666663</v>
      </c>
      <c r="R689" s="2" t="s">
        <v>8273</v>
      </c>
      <c r="S689" s="7" t="str">
        <f t="shared" si="64"/>
        <v>technology</v>
      </c>
      <c r="T689" s="7" t="str">
        <f t="shared" si="65"/>
        <v>wearables</v>
      </c>
    </row>
    <row r="690" spans="1:20" ht="80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17">
        <f t="shared" si="60"/>
        <v>42262.104780092588</v>
      </c>
      <c r="L690" s="17">
        <f t="shared" si="61"/>
        <v>42292.104780092588</v>
      </c>
      <c r="M690" s="2" t="b">
        <v>0</v>
      </c>
      <c r="N690" s="2">
        <v>36</v>
      </c>
      <c r="O690" s="2" t="b">
        <v>0</v>
      </c>
      <c r="P690" s="4">
        <f t="shared" si="62"/>
        <v>72.989999999999995</v>
      </c>
      <c r="Q690" s="5">
        <f t="shared" si="63"/>
        <v>405.5</v>
      </c>
      <c r="R690" s="2" t="s">
        <v>8273</v>
      </c>
      <c r="S690" s="7" t="str">
        <f t="shared" si="64"/>
        <v>technology</v>
      </c>
      <c r="T690" s="7" t="str">
        <f t="shared" si="65"/>
        <v>wearables</v>
      </c>
    </row>
    <row r="691" spans="1:20" ht="80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17">
        <f t="shared" si="60"/>
        <v>42675.66778935185</v>
      </c>
      <c r="L691" s="17">
        <f t="shared" si="61"/>
        <v>42712.207638888889</v>
      </c>
      <c r="M691" s="2" t="b">
        <v>0</v>
      </c>
      <c r="N691" s="2">
        <v>336</v>
      </c>
      <c r="O691" s="2" t="b">
        <v>0</v>
      </c>
      <c r="P691" s="4">
        <f t="shared" si="62"/>
        <v>57.648750000000007</v>
      </c>
      <c r="Q691" s="5">
        <f t="shared" si="63"/>
        <v>343.14732142857144</v>
      </c>
      <c r="R691" s="2" t="s">
        <v>8273</v>
      </c>
      <c r="S691" s="7" t="str">
        <f t="shared" si="64"/>
        <v>technology</v>
      </c>
      <c r="T691" s="7" t="str">
        <f t="shared" si="65"/>
        <v>wearables</v>
      </c>
    </row>
    <row r="692" spans="1:20" ht="60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17">
        <f t="shared" si="60"/>
        <v>42579.634733796294</v>
      </c>
      <c r="L692" s="17">
        <f t="shared" si="61"/>
        <v>42622.25</v>
      </c>
      <c r="M692" s="2" t="b">
        <v>0</v>
      </c>
      <c r="N692" s="2">
        <v>34</v>
      </c>
      <c r="O692" s="2" t="b">
        <v>0</v>
      </c>
      <c r="P692" s="4">
        <f t="shared" si="62"/>
        <v>12.34</v>
      </c>
      <c r="Q692" s="5">
        <f t="shared" si="63"/>
        <v>72.588235294117652</v>
      </c>
      <c r="R692" s="2" t="s">
        <v>8273</v>
      </c>
      <c r="S692" s="7" t="str">
        <f t="shared" si="64"/>
        <v>technology</v>
      </c>
      <c r="T692" s="7" t="str">
        <f t="shared" si="65"/>
        <v>wearables</v>
      </c>
    </row>
    <row r="693" spans="1:20" ht="80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17">
        <f t="shared" si="60"/>
        <v>42158.028310185182</v>
      </c>
      <c r="L693" s="17">
        <f t="shared" si="61"/>
        <v>42186.028310185182</v>
      </c>
      <c r="M693" s="2" t="b">
        <v>0</v>
      </c>
      <c r="N693" s="2">
        <v>10</v>
      </c>
      <c r="O693" s="2" t="b">
        <v>0</v>
      </c>
      <c r="P693" s="4">
        <f t="shared" si="62"/>
        <v>0.52</v>
      </c>
      <c r="Q693" s="5">
        <f t="shared" si="63"/>
        <v>26</v>
      </c>
      <c r="R693" s="2" t="s">
        <v>8273</v>
      </c>
      <c r="S693" s="7" t="str">
        <f t="shared" si="64"/>
        <v>technology</v>
      </c>
      <c r="T693" s="7" t="str">
        <f t="shared" si="65"/>
        <v>wearables</v>
      </c>
    </row>
    <row r="694" spans="1:20" ht="80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17">
        <f t="shared" si="60"/>
        <v>42696.37572916667</v>
      </c>
      <c r="L694" s="17">
        <f t="shared" si="61"/>
        <v>42726.37572916667</v>
      </c>
      <c r="M694" s="2" t="b">
        <v>0</v>
      </c>
      <c r="N694" s="2">
        <v>201</v>
      </c>
      <c r="O694" s="2" t="b">
        <v>0</v>
      </c>
      <c r="P694" s="4">
        <f t="shared" si="62"/>
        <v>6.5299999999999994</v>
      </c>
      <c r="Q694" s="5">
        <f t="shared" si="63"/>
        <v>6.4975124378109452</v>
      </c>
      <c r="R694" s="2" t="s">
        <v>8273</v>
      </c>
      <c r="S694" s="7" t="str">
        <f t="shared" si="64"/>
        <v>technology</v>
      </c>
      <c r="T694" s="7" t="str">
        <f t="shared" si="65"/>
        <v>wearables</v>
      </c>
    </row>
    <row r="695" spans="1:20" ht="60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17">
        <f t="shared" si="60"/>
        <v>42094.808182870373</v>
      </c>
      <c r="L695" s="17">
        <f t="shared" si="61"/>
        <v>42124.808182870373</v>
      </c>
      <c r="M695" s="2" t="b">
        <v>0</v>
      </c>
      <c r="N695" s="2">
        <v>296</v>
      </c>
      <c r="O695" s="2" t="b">
        <v>0</v>
      </c>
      <c r="P695" s="4">
        <f t="shared" si="62"/>
        <v>35.338000000000001</v>
      </c>
      <c r="Q695" s="5">
        <f t="shared" si="63"/>
        <v>119.38513513513513</v>
      </c>
      <c r="R695" s="2" t="s">
        <v>8273</v>
      </c>
      <c r="S695" s="7" t="str">
        <f t="shared" si="64"/>
        <v>technology</v>
      </c>
      <c r="T695" s="7" t="str">
        <f t="shared" si="65"/>
        <v>wearables</v>
      </c>
    </row>
    <row r="696" spans="1:20" ht="80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17">
        <f t="shared" si="60"/>
        <v>42737.663877314815</v>
      </c>
      <c r="L696" s="17">
        <f t="shared" si="61"/>
        <v>42767.663877314815</v>
      </c>
      <c r="M696" s="2" t="b">
        <v>0</v>
      </c>
      <c r="N696" s="2">
        <v>7</v>
      </c>
      <c r="O696" s="2" t="b">
        <v>0</v>
      </c>
      <c r="P696" s="4">
        <f t="shared" si="62"/>
        <v>0.39333333333333331</v>
      </c>
      <c r="Q696" s="5">
        <f t="shared" si="63"/>
        <v>84.285714285714292</v>
      </c>
      <c r="R696" s="2" t="s">
        <v>8273</v>
      </c>
      <c r="S696" s="7" t="str">
        <f t="shared" si="64"/>
        <v>technology</v>
      </c>
      <c r="T696" s="7" t="str">
        <f t="shared" si="65"/>
        <v>wearables</v>
      </c>
    </row>
    <row r="697" spans="1:20" ht="80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17">
        <f t="shared" si="60"/>
        <v>41913.521064814813</v>
      </c>
      <c r="L697" s="17">
        <f t="shared" si="61"/>
        <v>41943.521064814813</v>
      </c>
      <c r="M697" s="2" t="b">
        <v>0</v>
      </c>
      <c r="N697" s="2">
        <v>7</v>
      </c>
      <c r="O697" s="2" t="b">
        <v>0</v>
      </c>
      <c r="P697" s="4">
        <f t="shared" si="62"/>
        <v>1.06</v>
      </c>
      <c r="Q697" s="5">
        <f t="shared" si="63"/>
        <v>90.857142857142861</v>
      </c>
      <c r="R697" s="2" t="s">
        <v>8273</v>
      </c>
      <c r="S697" s="7" t="str">
        <f t="shared" si="64"/>
        <v>technology</v>
      </c>
      <c r="T697" s="7" t="str">
        <f t="shared" si="65"/>
        <v>wearables</v>
      </c>
    </row>
    <row r="698" spans="1:20" ht="40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17">
        <f t="shared" si="60"/>
        <v>41815.927106481482</v>
      </c>
      <c r="L698" s="17">
        <f t="shared" si="61"/>
        <v>41845.927106481482</v>
      </c>
      <c r="M698" s="2" t="b">
        <v>0</v>
      </c>
      <c r="N698" s="2">
        <v>1</v>
      </c>
      <c r="O698" s="2" t="b">
        <v>0</v>
      </c>
      <c r="P698" s="4">
        <f t="shared" si="62"/>
        <v>5.7142857142857147E-4</v>
      </c>
      <c r="Q698" s="5">
        <f t="shared" si="63"/>
        <v>1</v>
      </c>
      <c r="R698" s="2" t="s">
        <v>8273</v>
      </c>
      <c r="S698" s="7" t="str">
        <f t="shared" si="64"/>
        <v>technology</v>
      </c>
      <c r="T698" s="7" t="str">
        <f t="shared" si="65"/>
        <v>wearables</v>
      </c>
    </row>
    <row r="699" spans="1:20" ht="80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17">
        <f t="shared" si="60"/>
        <v>42388.523020833338</v>
      </c>
      <c r="L699" s="17">
        <f t="shared" si="61"/>
        <v>42403.523020833338</v>
      </c>
      <c r="M699" s="2" t="b">
        <v>0</v>
      </c>
      <c r="N699" s="2">
        <v>114</v>
      </c>
      <c r="O699" s="2" t="b">
        <v>0</v>
      </c>
      <c r="P699" s="4">
        <f t="shared" si="62"/>
        <v>46.379999999999995</v>
      </c>
      <c r="Q699" s="5">
        <f t="shared" si="63"/>
        <v>20.342105263157894</v>
      </c>
      <c r="R699" s="2" t="s">
        <v>8273</v>
      </c>
      <c r="S699" s="7" t="str">
        <f t="shared" si="64"/>
        <v>technology</v>
      </c>
      <c r="T699" s="7" t="str">
        <f t="shared" si="65"/>
        <v>wearables</v>
      </c>
    </row>
    <row r="700" spans="1:20" ht="80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17">
        <f t="shared" si="60"/>
        <v>41866.931076388886</v>
      </c>
      <c r="L700" s="17">
        <f t="shared" si="61"/>
        <v>41900.083333333336</v>
      </c>
      <c r="M700" s="2" t="b">
        <v>0</v>
      </c>
      <c r="N700" s="2">
        <v>29</v>
      </c>
      <c r="O700" s="2" t="b">
        <v>0</v>
      </c>
      <c r="P700" s="4">
        <f t="shared" si="62"/>
        <v>15.39</v>
      </c>
      <c r="Q700" s="5">
        <f t="shared" si="63"/>
        <v>530.68965517241384</v>
      </c>
      <c r="R700" s="2" t="s">
        <v>8273</v>
      </c>
      <c r="S700" s="7" t="str">
        <f t="shared" si="64"/>
        <v>technology</v>
      </c>
      <c r="T700" s="7" t="str">
        <f t="shared" si="65"/>
        <v>wearables</v>
      </c>
    </row>
    <row r="701" spans="1:20" ht="80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17">
        <f t="shared" si="60"/>
        <v>41563.485509259262</v>
      </c>
      <c r="L701" s="17">
        <f t="shared" si="61"/>
        <v>41600.666666666664</v>
      </c>
      <c r="M701" s="2" t="b">
        <v>0</v>
      </c>
      <c r="N701" s="2">
        <v>890</v>
      </c>
      <c r="O701" s="2" t="b">
        <v>0</v>
      </c>
      <c r="P701" s="4">
        <f t="shared" si="62"/>
        <v>82.422107692307705</v>
      </c>
      <c r="Q701" s="5">
        <f t="shared" si="63"/>
        <v>120.39184269662923</v>
      </c>
      <c r="R701" s="2" t="s">
        <v>8273</v>
      </c>
      <c r="S701" s="7" t="str">
        <f t="shared" si="64"/>
        <v>technology</v>
      </c>
      <c r="T701" s="7" t="str">
        <f t="shared" si="65"/>
        <v>wearables</v>
      </c>
    </row>
    <row r="702" spans="1:20" ht="80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17">
        <f t="shared" si="60"/>
        <v>42715.688437500001</v>
      </c>
      <c r="L702" s="17">
        <f t="shared" si="61"/>
        <v>42745.688437500001</v>
      </c>
      <c r="M702" s="2" t="b">
        <v>0</v>
      </c>
      <c r="N702" s="2">
        <v>31</v>
      </c>
      <c r="O702" s="2" t="b">
        <v>0</v>
      </c>
      <c r="P702" s="4">
        <f t="shared" si="62"/>
        <v>2.6866666666666665</v>
      </c>
      <c r="Q702" s="5">
        <f t="shared" si="63"/>
        <v>13</v>
      </c>
      <c r="R702" s="2" t="s">
        <v>8273</v>
      </c>
      <c r="S702" s="7" t="str">
        <f t="shared" si="64"/>
        <v>technology</v>
      </c>
      <c r="T702" s="7" t="str">
        <f t="shared" si="65"/>
        <v>wearables</v>
      </c>
    </row>
    <row r="703" spans="1:20" ht="80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17">
        <f t="shared" si="60"/>
        <v>41813.662962962961</v>
      </c>
      <c r="L703" s="17">
        <f t="shared" si="61"/>
        <v>41843.662962962961</v>
      </c>
      <c r="M703" s="2" t="b">
        <v>0</v>
      </c>
      <c r="N703" s="2">
        <v>21</v>
      </c>
      <c r="O703" s="2" t="b">
        <v>0</v>
      </c>
      <c r="P703" s="4">
        <f t="shared" si="62"/>
        <v>26.6</v>
      </c>
      <c r="Q703" s="5">
        <f t="shared" si="63"/>
        <v>291.33333333333331</v>
      </c>
      <c r="R703" s="2" t="s">
        <v>8273</v>
      </c>
      <c r="S703" s="7" t="str">
        <f t="shared" si="64"/>
        <v>technology</v>
      </c>
      <c r="T703" s="7" t="str">
        <f t="shared" si="65"/>
        <v>wearables</v>
      </c>
    </row>
    <row r="704" spans="1:20" ht="80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17">
        <f t="shared" si="60"/>
        <v>42668.726701388892</v>
      </c>
      <c r="L704" s="17">
        <f t="shared" si="61"/>
        <v>42698.768368055549</v>
      </c>
      <c r="M704" s="2" t="b">
        <v>0</v>
      </c>
      <c r="N704" s="2">
        <v>37</v>
      </c>
      <c r="O704" s="2" t="b">
        <v>0</v>
      </c>
      <c r="P704" s="4">
        <f t="shared" si="62"/>
        <v>30.813400000000001</v>
      </c>
      <c r="Q704" s="5">
        <f t="shared" si="63"/>
        <v>124.9191891891892</v>
      </c>
      <c r="R704" s="2" t="s">
        <v>8273</v>
      </c>
      <c r="S704" s="7" t="str">
        <f t="shared" si="64"/>
        <v>technology</v>
      </c>
      <c r="T704" s="7" t="str">
        <f t="shared" si="65"/>
        <v>wearables</v>
      </c>
    </row>
    <row r="705" spans="1:20" ht="80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17">
        <f t="shared" si="60"/>
        <v>42711.950798611113</v>
      </c>
      <c r="L705" s="17">
        <f t="shared" si="61"/>
        <v>42766.98055555555</v>
      </c>
      <c r="M705" s="2" t="b">
        <v>0</v>
      </c>
      <c r="N705" s="2">
        <v>7</v>
      </c>
      <c r="O705" s="2" t="b">
        <v>0</v>
      </c>
      <c r="P705" s="4">
        <f t="shared" si="62"/>
        <v>5.58</v>
      </c>
      <c r="Q705" s="5">
        <f t="shared" si="63"/>
        <v>119.57142857142857</v>
      </c>
      <c r="R705" s="2" t="s">
        <v>8273</v>
      </c>
      <c r="S705" s="7" t="str">
        <f t="shared" si="64"/>
        <v>technology</v>
      </c>
      <c r="T705" s="7" t="str">
        <f t="shared" si="65"/>
        <v>wearables</v>
      </c>
    </row>
    <row r="706" spans="1:20" ht="60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17">
        <f t="shared" si="60"/>
        <v>42726.192916666667</v>
      </c>
      <c r="L706" s="17">
        <f t="shared" si="61"/>
        <v>42786.192916666667</v>
      </c>
      <c r="M706" s="2" t="b">
        <v>0</v>
      </c>
      <c r="N706" s="2">
        <v>4</v>
      </c>
      <c r="O706" s="2" t="b">
        <v>0</v>
      </c>
      <c r="P706" s="4">
        <f t="shared" si="62"/>
        <v>0.87454545454545463</v>
      </c>
      <c r="Q706" s="5">
        <f t="shared" si="63"/>
        <v>120.25</v>
      </c>
      <c r="R706" s="2" t="s">
        <v>8273</v>
      </c>
      <c r="S706" s="7" t="str">
        <f t="shared" si="64"/>
        <v>technology</v>
      </c>
      <c r="T706" s="7" t="str">
        <f t="shared" si="65"/>
        <v>wearables</v>
      </c>
    </row>
    <row r="707" spans="1:20" ht="40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17">
        <f t="shared" ref="K707:K770" si="66">(((J707/60)/60)/24)+DATE(1970,1,1)</f>
        <v>42726.491643518515</v>
      </c>
      <c r="L707" s="17">
        <f t="shared" ref="L707:L770" si="67">(((I707/60)/60)/24)+DATE(1970,1,1)</f>
        <v>42756.491643518515</v>
      </c>
      <c r="M707" s="2" t="b">
        <v>0</v>
      </c>
      <c r="N707" s="2">
        <v>5</v>
      </c>
      <c r="O707" s="2" t="b">
        <v>0</v>
      </c>
      <c r="P707" s="4">
        <f t="shared" ref="P707:P770" si="68">E707/D707*100</f>
        <v>0.97699999999999987</v>
      </c>
      <c r="Q707" s="5">
        <f t="shared" ref="Q707:Q770" si="69">E707/N707</f>
        <v>195.4</v>
      </c>
      <c r="R707" s="2" t="s">
        <v>8273</v>
      </c>
      <c r="S707" s="7" t="str">
        <f t="shared" ref="S707:S770" si="70">LEFT(R707, SEARCH("/",R707, 1)-1)</f>
        <v>technology</v>
      </c>
      <c r="T707" s="7" t="str">
        <f t="shared" ref="T707:T770" si="71">RIGHT(R707,LEN(R707)-SEARCH("/",R707,1))</f>
        <v>wearables</v>
      </c>
    </row>
    <row r="708" spans="1:20" ht="80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17">
        <f t="shared" si="66"/>
        <v>42676.995173611111</v>
      </c>
      <c r="L708" s="17">
        <f t="shared" si="67"/>
        <v>42718.777083333334</v>
      </c>
      <c r="M708" s="2" t="b">
        <v>0</v>
      </c>
      <c r="N708" s="2">
        <v>0</v>
      </c>
      <c r="O708" s="2" t="b">
        <v>0</v>
      </c>
      <c r="P708" s="4">
        <f t="shared" si="68"/>
        <v>0</v>
      </c>
      <c r="Q708" s="5" t="e">
        <f t="shared" si="69"/>
        <v>#DIV/0!</v>
      </c>
      <c r="R708" s="2" t="s">
        <v>8273</v>
      </c>
      <c r="S708" s="7" t="str">
        <f t="shared" si="70"/>
        <v>technology</v>
      </c>
      <c r="T708" s="7" t="str">
        <f t="shared" si="71"/>
        <v>wearables</v>
      </c>
    </row>
    <row r="709" spans="1:20" ht="80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17">
        <f t="shared" si="66"/>
        <v>42696.663506944446</v>
      </c>
      <c r="L709" s="17">
        <f t="shared" si="67"/>
        <v>42736.663506944446</v>
      </c>
      <c r="M709" s="2" t="b">
        <v>0</v>
      </c>
      <c r="N709" s="2">
        <v>456</v>
      </c>
      <c r="O709" s="2" t="b">
        <v>0</v>
      </c>
      <c r="P709" s="4">
        <f t="shared" si="68"/>
        <v>78.927352941176466</v>
      </c>
      <c r="Q709" s="5">
        <f t="shared" si="69"/>
        <v>117.69868421052631</v>
      </c>
      <c r="R709" s="2" t="s">
        <v>8273</v>
      </c>
      <c r="S709" s="7" t="str">
        <f t="shared" si="70"/>
        <v>technology</v>
      </c>
      <c r="T709" s="7" t="str">
        <f t="shared" si="71"/>
        <v>wearables</v>
      </c>
    </row>
    <row r="710" spans="1:20" ht="80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17">
        <f t="shared" si="66"/>
        <v>41835.581018518518</v>
      </c>
      <c r="L710" s="17">
        <f t="shared" si="67"/>
        <v>41895.581018518518</v>
      </c>
      <c r="M710" s="2" t="b">
        <v>0</v>
      </c>
      <c r="N710" s="2">
        <v>369</v>
      </c>
      <c r="O710" s="2" t="b">
        <v>0</v>
      </c>
      <c r="P710" s="4">
        <f t="shared" si="68"/>
        <v>22.092500000000001</v>
      </c>
      <c r="Q710" s="5">
        <f t="shared" si="69"/>
        <v>23.948509485094849</v>
      </c>
      <c r="R710" s="2" t="s">
        <v>8273</v>
      </c>
      <c r="S710" s="7" t="str">
        <f t="shared" si="70"/>
        <v>technology</v>
      </c>
      <c r="T710" s="7" t="str">
        <f t="shared" si="71"/>
        <v>wearables</v>
      </c>
    </row>
    <row r="711" spans="1:20" ht="40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17">
        <f t="shared" si="66"/>
        <v>41948.041192129633</v>
      </c>
      <c r="L711" s="17">
        <f t="shared" si="67"/>
        <v>41978.041192129633</v>
      </c>
      <c r="M711" s="2" t="b">
        <v>0</v>
      </c>
      <c r="N711" s="2">
        <v>2</v>
      </c>
      <c r="O711" s="2" t="b">
        <v>0</v>
      </c>
      <c r="P711" s="4">
        <f t="shared" si="68"/>
        <v>0.40666666666666662</v>
      </c>
      <c r="Q711" s="5">
        <f t="shared" si="69"/>
        <v>30.5</v>
      </c>
      <c r="R711" s="2" t="s">
        <v>8273</v>
      </c>
      <c r="S711" s="7" t="str">
        <f t="shared" si="70"/>
        <v>technology</v>
      </c>
      <c r="T711" s="7" t="str">
        <f t="shared" si="71"/>
        <v>wearables</v>
      </c>
    </row>
    <row r="712" spans="1:20" ht="60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17">
        <f t="shared" si="66"/>
        <v>41837.984976851854</v>
      </c>
      <c r="L712" s="17">
        <f t="shared" si="67"/>
        <v>41871.030555555553</v>
      </c>
      <c r="M712" s="2" t="b">
        <v>0</v>
      </c>
      <c r="N712" s="2">
        <v>0</v>
      </c>
      <c r="O712" s="2" t="b">
        <v>0</v>
      </c>
      <c r="P712" s="4">
        <f t="shared" si="68"/>
        <v>0</v>
      </c>
      <c r="Q712" s="5" t="e">
        <f t="shared" si="69"/>
        <v>#DIV/0!</v>
      </c>
      <c r="R712" s="2" t="s">
        <v>8273</v>
      </c>
      <c r="S712" s="7" t="str">
        <f t="shared" si="70"/>
        <v>technology</v>
      </c>
      <c r="T712" s="7" t="str">
        <f t="shared" si="71"/>
        <v>wearables</v>
      </c>
    </row>
    <row r="713" spans="1:20" ht="80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17">
        <f t="shared" si="66"/>
        <v>42678.459120370375</v>
      </c>
      <c r="L713" s="17">
        <f t="shared" si="67"/>
        <v>42718.500787037032</v>
      </c>
      <c r="M713" s="2" t="b">
        <v>0</v>
      </c>
      <c r="N713" s="2">
        <v>338</v>
      </c>
      <c r="O713" s="2" t="b">
        <v>0</v>
      </c>
      <c r="P713" s="4">
        <f t="shared" si="68"/>
        <v>33.790999999999997</v>
      </c>
      <c r="Q713" s="5">
        <f t="shared" si="69"/>
        <v>99.973372781065095</v>
      </c>
      <c r="R713" s="2" t="s">
        <v>8273</v>
      </c>
      <c r="S713" s="7" t="str">
        <f t="shared" si="70"/>
        <v>technology</v>
      </c>
      <c r="T713" s="7" t="str">
        <f t="shared" si="71"/>
        <v>wearables</v>
      </c>
    </row>
    <row r="714" spans="1:20" ht="80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17">
        <f t="shared" si="66"/>
        <v>42384.680925925932</v>
      </c>
      <c r="L714" s="17">
        <f t="shared" si="67"/>
        <v>42414.680925925932</v>
      </c>
      <c r="M714" s="2" t="b">
        <v>0</v>
      </c>
      <c r="N714" s="2">
        <v>4</v>
      </c>
      <c r="O714" s="2" t="b">
        <v>0</v>
      </c>
      <c r="P714" s="4">
        <f t="shared" si="68"/>
        <v>0.21649484536082475</v>
      </c>
      <c r="Q714" s="5">
        <f t="shared" si="69"/>
        <v>26.25</v>
      </c>
      <c r="R714" s="2" t="s">
        <v>8273</v>
      </c>
      <c r="S714" s="7" t="str">
        <f t="shared" si="70"/>
        <v>technology</v>
      </c>
      <c r="T714" s="7" t="str">
        <f t="shared" si="71"/>
        <v>wearables</v>
      </c>
    </row>
    <row r="715" spans="1:20" ht="80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17">
        <f t="shared" si="66"/>
        <v>42496.529305555552</v>
      </c>
      <c r="L715" s="17">
        <f t="shared" si="67"/>
        <v>42526.529305555552</v>
      </c>
      <c r="M715" s="2" t="b">
        <v>0</v>
      </c>
      <c r="N715" s="2">
        <v>1</v>
      </c>
      <c r="O715" s="2" t="b">
        <v>0</v>
      </c>
      <c r="P715" s="4">
        <f t="shared" si="68"/>
        <v>0.79600000000000004</v>
      </c>
      <c r="Q715" s="5">
        <f t="shared" si="69"/>
        <v>199</v>
      </c>
      <c r="R715" s="2" t="s">
        <v>8273</v>
      </c>
      <c r="S715" s="7" t="str">
        <f t="shared" si="70"/>
        <v>technology</v>
      </c>
      <c r="T715" s="7" t="str">
        <f t="shared" si="71"/>
        <v>wearables</v>
      </c>
    </row>
    <row r="716" spans="1:20" ht="60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17">
        <f t="shared" si="66"/>
        <v>42734.787986111114</v>
      </c>
      <c r="L716" s="17">
        <f t="shared" si="67"/>
        <v>42794.787986111114</v>
      </c>
      <c r="M716" s="2" t="b">
        <v>0</v>
      </c>
      <c r="N716" s="2">
        <v>28</v>
      </c>
      <c r="O716" s="2" t="b">
        <v>0</v>
      </c>
      <c r="P716" s="4">
        <f t="shared" si="68"/>
        <v>14.993333333333334</v>
      </c>
      <c r="Q716" s="5">
        <f t="shared" si="69"/>
        <v>80.321428571428569</v>
      </c>
      <c r="R716" s="2" t="s">
        <v>8273</v>
      </c>
      <c r="S716" s="7" t="str">
        <f t="shared" si="70"/>
        <v>technology</v>
      </c>
      <c r="T716" s="7" t="str">
        <f t="shared" si="71"/>
        <v>wearables</v>
      </c>
    </row>
    <row r="717" spans="1:20" ht="80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17">
        <f t="shared" si="66"/>
        <v>42273.090740740736</v>
      </c>
      <c r="L717" s="17">
        <f t="shared" si="67"/>
        <v>42313.132407407407</v>
      </c>
      <c r="M717" s="2" t="b">
        <v>0</v>
      </c>
      <c r="N717" s="2">
        <v>12</v>
      </c>
      <c r="O717" s="2" t="b">
        <v>0</v>
      </c>
      <c r="P717" s="4">
        <f t="shared" si="68"/>
        <v>5.0509090909090908</v>
      </c>
      <c r="Q717" s="5">
        <f t="shared" si="69"/>
        <v>115.75</v>
      </c>
      <c r="R717" s="2" t="s">
        <v>8273</v>
      </c>
      <c r="S717" s="7" t="str">
        <f t="shared" si="70"/>
        <v>technology</v>
      </c>
      <c r="T717" s="7" t="str">
        <f t="shared" si="71"/>
        <v>wearables</v>
      </c>
    </row>
    <row r="718" spans="1:20" ht="60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17">
        <f t="shared" si="66"/>
        <v>41940.658645833333</v>
      </c>
      <c r="L718" s="17">
        <f t="shared" si="67"/>
        <v>41974</v>
      </c>
      <c r="M718" s="2" t="b">
        <v>0</v>
      </c>
      <c r="N718" s="2">
        <v>16</v>
      </c>
      <c r="O718" s="2" t="b">
        <v>0</v>
      </c>
      <c r="P718" s="4">
        <f t="shared" si="68"/>
        <v>10.214285714285715</v>
      </c>
      <c r="Q718" s="5">
        <f t="shared" si="69"/>
        <v>44.6875</v>
      </c>
      <c r="R718" s="2" t="s">
        <v>8273</v>
      </c>
      <c r="S718" s="7" t="str">
        <f t="shared" si="70"/>
        <v>technology</v>
      </c>
      <c r="T718" s="7" t="str">
        <f t="shared" si="71"/>
        <v>wearables</v>
      </c>
    </row>
    <row r="719" spans="1:20" ht="40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17">
        <f t="shared" si="66"/>
        <v>41857.854189814818</v>
      </c>
      <c r="L719" s="17">
        <f t="shared" si="67"/>
        <v>41887.854189814818</v>
      </c>
      <c r="M719" s="2" t="b">
        <v>0</v>
      </c>
      <c r="N719" s="2">
        <v>4</v>
      </c>
      <c r="O719" s="2" t="b">
        <v>0</v>
      </c>
      <c r="P719" s="4">
        <f t="shared" si="68"/>
        <v>0.30499999999999999</v>
      </c>
      <c r="Q719" s="5">
        <f t="shared" si="69"/>
        <v>76.25</v>
      </c>
      <c r="R719" s="2" t="s">
        <v>8273</v>
      </c>
      <c r="S719" s="7" t="str">
        <f t="shared" si="70"/>
        <v>technology</v>
      </c>
      <c r="T719" s="7" t="str">
        <f t="shared" si="71"/>
        <v>wearables</v>
      </c>
    </row>
    <row r="720" spans="1:20" ht="80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17">
        <f t="shared" si="66"/>
        <v>42752.845451388886</v>
      </c>
      <c r="L720" s="17">
        <f t="shared" si="67"/>
        <v>42784.249305555553</v>
      </c>
      <c r="M720" s="2" t="b">
        <v>0</v>
      </c>
      <c r="N720" s="2">
        <v>4</v>
      </c>
      <c r="O720" s="2" t="b">
        <v>0</v>
      </c>
      <c r="P720" s="4">
        <f t="shared" si="68"/>
        <v>0.75</v>
      </c>
      <c r="Q720" s="5">
        <f t="shared" si="69"/>
        <v>22.5</v>
      </c>
      <c r="R720" s="2" t="s">
        <v>8273</v>
      </c>
      <c r="S720" s="7" t="str">
        <f t="shared" si="70"/>
        <v>technology</v>
      </c>
      <c r="T720" s="7" t="str">
        <f t="shared" si="71"/>
        <v>wearables</v>
      </c>
    </row>
    <row r="721" spans="1:20" ht="80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17">
        <f t="shared" si="66"/>
        <v>42409.040231481486</v>
      </c>
      <c r="L721" s="17">
        <f t="shared" si="67"/>
        <v>42423.040231481486</v>
      </c>
      <c r="M721" s="2" t="b">
        <v>0</v>
      </c>
      <c r="N721" s="2">
        <v>10</v>
      </c>
      <c r="O721" s="2" t="b">
        <v>0</v>
      </c>
      <c r="P721" s="4">
        <f t="shared" si="68"/>
        <v>1.2933333333333332</v>
      </c>
      <c r="Q721" s="5">
        <f t="shared" si="69"/>
        <v>19.399999999999999</v>
      </c>
      <c r="R721" s="2" t="s">
        <v>8273</v>
      </c>
      <c r="S721" s="7" t="str">
        <f t="shared" si="70"/>
        <v>technology</v>
      </c>
      <c r="T721" s="7" t="str">
        <f t="shared" si="71"/>
        <v>wearables</v>
      </c>
    </row>
    <row r="722" spans="1:20" ht="80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17">
        <f t="shared" si="66"/>
        <v>40909.649201388893</v>
      </c>
      <c r="L722" s="17">
        <f t="shared" si="67"/>
        <v>40937.649201388893</v>
      </c>
      <c r="M722" s="2" t="b">
        <v>0</v>
      </c>
      <c r="N722" s="2">
        <v>41</v>
      </c>
      <c r="O722" s="2" t="b">
        <v>1</v>
      </c>
      <c r="P722" s="4">
        <f t="shared" si="68"/>
        <v>143.94736842105263</v>
      </c>
      <c r="Q722" s="5">
        <f t="shared" si="69"/>
        <v>66.707317073170728</v>
      </c>
      <c r="R722" s="2" t="s">
        <v>8274</v>
      </c>
      <c r="S722" s="7" t="str">
        <f t="shared" si="70"/>
        <v>publishing</v>
      </c>
      <c r="T722" s="7" t="str">
        <f t="shared" si="71"/>
        <v>nonfiction</v>
      </c>
    </row>
    <row r="723" spans="1:20" ht="80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17">
        <f t="shared" si="66"/>
        <v>41807.571840277778</v>
      </c>
      <c r="L723" s="17">
        <f t="shared" si="67"/>
        <v>41852.571840277778</v>
      </c>
      <c r="M723" s="2" t="b">
        <v>0</v>
      </c>
      <c r="N723" s="2">
        <v>119</v>
      </c>
      <c r="O723" s="2" t="b">
        <v>1</v>
      </c>
      <c r="P723" s="4">
        <f t="shared" si="68"/>
        <v>122.10975609756099</v>
      </c>
      <c r="Q723" s="5">
        <f t="shared" si="69"/>
        <v>84.142857142857139</v>
      </c>
      <c r="R723" s="2" t="s">
        <v>8274</v>
      </c>
      <c r="S723" s="7" t="str">
        <f t="shared" si="70"/>
        <v>publishing</v>
      </c>
      <c r="T723" s="7" t="str">
        <f t="shared" si="71"/>
        <v>nonfiction</v>
      </c>
    </row>
    <row r="724" spans="1:20" ht="80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17">
        <f t="shared" si="66"/>
        <v>40977.805300925924</v>
      </c>
      <c r="L724" s="17">
        <f t="shared" si="67"/>
        <v>41007.76363425926</v>
      </c>
      <c r="M724" s="2" t="b">
        <v>0</v>
      </c>
      <c r="N724" s="2">
        <v>153</v>
      </c>
      <c r="O724" s="2" t="b">
        <v>1</v>
      </c>
      <c r="P724" s="4">
        <f t="shared" si="68"/>
        <v>132.024</v>
      </c>
      <c r="Q724" s="5">
        <f t="shared" si="69"/>
        <v>215.72549019607843</v>
      </c>
      <c r="R724" s="2" t="s">
        <v>8274</v>
      </c>
      <c r="S724" s="7" t="str">
        <f t="shared" si="70"/>
        <v>publishing</v>
      </c>
      <c r="T724" s="7" t="str">
        <f t="shared" si="71"/>
        <v>nonfiction</v>
      </c>
    </row>
    <row r="725" spans="1:20" ht="60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17">
        <f t="shared" si="66"/>
        <v>42184.816539351858</v>
      </c>
      <c r="L725" s="17">
        <f t="shared" si="67"/>
        <v>42215.165972222225</v>
      </c>
      <c r="M725" s="2" t="b">
        <v>0</v>
      </c>
      <c r="N725" s="2">
        <v>100</v>
      </c>
      <c r="O725" s="2" t="b">
        <v>1</v>
      </c>
      <c r="P725" s="4">
        <f t="shared" si="68"/>
        <v>109.38000000000001</v>
      </c>
      <c r="Q725" s="5">
        <f t="shared" si="69"/>
        <v>54.69</v>
      </c>
      <c r="R725" s="2" t="s">
        <v>8274</v>
      </c>
      <c r="S725" s="7" t="str">
        <f t="shared" si="70"/>
        <v>publishing</v>
      </c>
      <c r="T725" s="7" t="str">
        <f t="shared" si="71"/>
        <v>nonfiction</v>
      </c>
    </row>
    <row r="726" spans="1:20" ht="80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17">
        <f t="shared" si="66"/>
        <v>40694.638460648144</v>
      </c>
      <c r="L726" s="17">
        <f t="shared" si="67"/>
        <v>40724.638460648144</v>
      </c>
      <c r="M726" s="2" t="b">
        <v>0</v>
      </c>
      <c r="N726" s="2">
        <v>143</v>
      </c>
      <c r="O726" s="2" t="b">
        <v>1</v>
      </c>
      <c r="P726" s="4">
        <f t="shared" si="68"/>
        <v>105.47157142857144</v>
      </c>
      <c r="Q726" s="5">
        <f t="shared" si="69"/>
        <v>51.62944055944056</v>
      </c>
      <c r="R726" s="2" t="s">
        <v>8274</v>
      </c>
      <c r="S726" s="7" t="str">
        <f t="shared" si="70"/>
        <v>publishing</v>
      </c>
      <c r="T726" s="7" t="str">
        <f t="shared" si="71"/>
        <v>nonfiction</v>
      </c>
    </row>
    <row r="727" spans="1:20" ht="80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17">
        <f t="shared" si="66"/>
        <v>42321.626296296294</v>
      </c>
      <c r="L727" s="17">
        <f t="shared" si="67"/>
        <v>42351.626296296294</v>
      </c>
      <c r="M727" s="2" t="b">
        <v>0</v>
      </c>
      <c r="N727" s="2">
        <v>140</v>
      </c>
      <c r="O727" s="2" t="b">
        <v>1</v>
      </c>
      <c r="P727" s="4">
        <f t="shared" si="68"/>
        <v>100.35000000000001</v>
      </c>
      <c r="Q727" s="5">
        <f t="shared" si="69"/>
        <v>143.35714285714286</v>
      </c>
      <c r="R727" s="2" t="s">
        <v>8274</v>
      </c>
      <c r="S727" s="7" t="str">
        <f t="shared" si="70"/>
        <v>publishing</v>
      </c>
      <c r="T727" s="7" t="str">
        <f t="shared" si="71"/>
        <v>nonfiction</v>
      </c>
    </row>
    <row r="728" spans="1:20" ht="80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17">
        <f t="shared" si="66"/>
        <v>41346.042673611111</v>
      </c>
      <c r="L728" s="17">
        <f t="shared" si="67"/>
        <v>41376.042673611111</v>
      </c>
      <c r="M728" s="2" t="b">
        <v>0</v>
      </c>
      <c r="N728" s="2">
        <v>35</v>
      </c>
      <c r="O728" s="2" t="b">
        <v>1</v>
      </c>
      <c r="P728" s="4">
        <f t="shared" si="68"/>
        <v>101.4</v>
      </c>
      <c r="Q728" s="5">
        <f t="shared" si="69"/>
        <v>72.428571428571431</v>
      </c>
      <c r="R728" s="2" t="s">
        <v>8274</v>
      </c>
      <c r="S728" s="7" t="str">
        <f t="shared" si="70"/>
        <v>publishing</v>
      </c>
      <c r="T728" s="7" t="str">
        <f t="shared" si="71"/>
        <v>nonfiction</v>
      </c>
    </row>
    <row r="729" spans="1:20" ht="80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17">
        <f t="shared" si="66"/>
        <v>41247.020243055551</v>
      </c>
      <c r="L729" s="17">
        <f t="shared" si="67"/>
        <v>41288.888888888891</v>
      </c>
      <c r="M729" s="2" t="b">
        <v>0</v>
      </c>
      <c r="N729" s="2">
        <v>149</v>
      </c>
      <c r="O729" s="2" t="b">
        <v>1</v>
      </c>
      <c r="P729" s="4">
        <f t="shared" si="68"/>
        <v>155.51428571428571</v>
      </c>
      <c r="Q729" s="5">
        <f t="shared" si="69"/>
        <v>36.530201342281877</v>
      </c>
      <c r="R729" s="2" t="s">
        <v>8274</v>
      </c>
      <c r="S729" s="7" t="str">
        <f t="shared" si="70"/>
        <v>publishing</v>
      </c>
      <c r="T729" s="7" t="str">
        <f t="shared" si="71"/>
        <v>nonfiction</v>
      </c>
    </row>
    <row r="730" spans="1:20" ht="60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17">
        <f t="shared" si="66"/>
        <v>40731.837465277778</v>
      </c>
      <c r="L730" s="17">
        <f t="shared" si="67"/>
        <v>40776.837465277778</v>
      </c>
      <c r="M730" s="2" t="b">
        <v>0</v>
      </c>
      <c r="N730" s="2">
        <v>130</v>
      </c>
      <c r="O730" s="2" t="b">
        <v>1</v>
      </c>
      <c r="P730" s="4">
        <f t="shared" si="68"/>
        <v>105.566</v>
      </c>
      <c r="Q730" s="5">
        <f t="shared" si="69"/>
        <v>60.903461538461535</v>
      </c>
      <c r="R730" s="2" t="s">
        <v>8274</v>
      </c>
      <c r="S730" s="7" t="str">
        <f t="shared" si="70"/>
        <v>publishing</v>
      </c>
      <c r="T730" s="7" t="str">
        <f t="shared" si="71"/>
        <v>nonfiction</v>
      </c>
    </row>
    <row r="731" spans="1:20" ht="80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17">
        <f t="shared" si="66"/>
        <v>41111.185891203706</v>
      </c>
      <c r="L731" s="17">
        <f t="shared" si="67"/>
        <v>41171.185891203706</v>
      </c>
      <c r="M731" s="2" t="b">
        <v>0</v>
      </c>
      <c r="N731" s="2">
        <v>120</v>
      </c>
      <c r="O731" s="2" t="b">
        <v>1</v>
      </c>
      <c r="P731" s="4">
        <f t="shared" si="68"/>
        <v>130.65</v>
      </c>
      <c r="Q731" s="5">
        <f t="shared" si="69"/>
        <v>43.55</v>
      </c>
      <c r="R731" s="2" t="s">
        <v>8274</v>
      </c>
      <c r="S731" s="7" t="str">
        <f t="shared" si="70"/>
        <v>publishing</v>
      </c>
      <c r="T731" s="7" t="str">
        <f t="shared" si="71"/>
        <v>nonfiction</v>
      </c>
    </row>
    <row r="732" spans="1:20" ht="40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17">
        <f t="shared" si="66"/>
        <v>40854.745266203703</v>
      </c>
      <c r="L732" s="17">
        <f t="shared" si="67"/>
        <v>40884.745266203703</v>
      </c>
      <c r="M732" s="2" t="b">
        <v>0</v>
      </c>
      <c r="N732" s="2">
        <v>265</v>
      </c>
      <c r="O732" s="2" t="b">
        <v>1</v>
      </c>
      <c r="P732" s="4">
        <f t="shared" si="68"/>
        <v>132.19</v>
      </c>
      <c r="Q732" s="5">
        <f t="shared" si="69"/>
        <v>99.766037735849054</v>
      </c>
      <c r="R732" s="2" t="s">
        <v>8274</v>
      </c>
      <c r="S732" s="7" t="str">
        <f t="shared" si="70"/>
        <v>publishing</v>
      </c>
      <c r="T732" s="7" t="str">
        <f t="shared" si="71"/>
        <v>nonfiction</v>
      </c>
    </row>
    <row r="733" spans="1:20" ht="80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17">
        <f t="shared" si="66"/>
        <v>40879.795682870368</v>
      </c>
      <c r="L733" s="17">
        <f t="shared" si="67"/>
        <v>40930.25</v>
      </c>
      <c r="M733" s="2" t="b">
        <v>0</v>
      </c>
      <c r="N733" s="2">
        <v>71</v>
      </c>
      <c r="O733" s="2" t="b">
        <v>1</v>
      </c>
      <c r="P733" s="4">
        <f t="shared" si="68"/>
        <v>126</v>
      </c>
      <c r="Q733" s="5">
        <f t="shared" si="69"/>
        <v>88.732394366197184</v>
      </c>
      <c r="R733" s="2" t="s">
        <v>8274</v>
      </c>
      <c r="S733" s="7" t="str">
        <f t="shared" si="70"/>
        <v>publishing</v>
      </c>
      <c r="T733" s="7" t="str">
        <f t="shared" si="71"/>
        <v>nonfiction</v>
      </c>
    </row>
    <row r="734" spans="1:20" ht="80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17">
        <f t="shared" si="66"/>
        <v>41486.424317129626</v>
      </c>
      <c r="L734" s="17">
        <f t="shared" si="67"/>
        <v>41546.424317129626</v>
      </c>
      <c r="M734" s="2" t="b">
        <v>0</v>
      </c>
      <c r="N734" s="2">
        <v>13</v>
      </c>
      <c r="O734" s="2" t="b">
        <v>1</v>
      </c>
      <c r="P734" s="4">
        <f t="shared" si="68"/>
        <v>160</v>
      </c>
      <c r="Q734" s="5">
        <f t="shared" si="69"/>
        <v>4.9230769230769234</v>
      </c>
      <c r="R734" s="2" t="s">
        <v>8274</v>
      </c>
      <c r="S734" s="7" t="str">
        <f t="shared" si="70"/>
        <v>publishing</v>
      </c>
      <c r="T734" s="7" t="str">
        <f t="shared" si="71"/>
        <v>nonfiction</v>
      </c>
    </row>
    <row r="735" spans="1:20" ht="80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17">
        <f t="shared" si="66"/>
        <v>41598.420046296298</v>
      </c>
      <c r="L735" s="17">
        <f t="shared" si="67"/>
        <v>41628.420046296298</v>
      </c>
      <c r="M735" s="2" t="b">
        <v>0</v>
      </c>
      <c r="N735" s="2">
        <v>169</v>
      </c>
      <c r="O735" s="2" t="b">
        <v>1</v>
      </c>
      <c r="P735" s="4">
        <f t="shared" si="68"/>
        <v>120.48</v>
      </c>
      <c r="Q735" s="5">
        <f t="shared" si="69"/>
        <v>17.822485207100591</v>
      </c>
      <c r="R735" s="2" t="s">
        <v>8274</v>
      </c>
      <c r="S735" s="7" t="str">
        <f t="shared" si="70"/>
        <v>publishing</v>
      </c>
      <c r="T735" s="7" t="str">
        <f t="shared" si="71"/>
        <v>nonfiction</v>
      </c>
    </row>
    <row r="736" spans="1:20" ht="60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17">
        <f t="shared" si="66"/>
        <v>42102.164583333331</v>
      </c>
      <c r="L736" s="17">
        <f t="shared" si="67"/>
        <v>42133.208333333328</v>
      </c>
      <c r="M736" s="2" t="b">
        <v>0</v>
      </c>
      <c r="N736" s="2">
        <v>57</v>
      </c>
      <c r="O736" s="2" t="b">
        <v>1</v>
      </c>
      <c r="P736" s="4">
        <f t="shared" si="68"/>
        <v>125.52941176470588</v>
      </c>
      <c r="Q736" s="5">
        <f t="shared" si="69"/>
        <v>187.19298245614036</v>
      </c>
      <c r="R736" s="2" t="s">
        <v>8274</v>
      </c>
      <c r="S736" s="7" t="str">
        <f t="shared" si="70"/>
        <v>publishing</v>
      </c>
      <c r="T736" s="7" t="str">
        <f t="shared" si="71"/>
        <v>nonfiction</v>
      </c>
    </row>
    <row r="737" spans="1:20" ht="80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17">
        <f t="shared" si="66"/>
        <v>41946.029467592591</v>
      </c>
      <c r="L737" s="17">
        <f t="shared" si="67"/>
        <v>41977.027083333334</v>
      </c>
      <c r="M737" s="2" t="b">
        <v>0</v>
      </c>
      <c r="N737" s="2">
        <v>229</v>
      </c>
      <c r="O737" s="2" t="b">
        <v>1</v>
      </c>
      <c r="P737" s="4">
        <f t="shared" si="68"/>
        <v>114.40638297872341</v>
      </c>
      <c r="Q737" s="5">
        <f t="shared" si="69"/>
        <v>234.80786026200875</v>
      </c>
      <c r="R737" s="2" t="s">
        <v>8274</v>
      </c>
      <c r="S737" s="7" t="str">
        <f t="shared" si="70"/>
        <v>publishing</v>
      </c>
      <c r="T737" s="7" t="str">
        <f t="shared" si="71"/>
        <v>nonfiction</v>
      </c>
    </row>
    <row r="738" spans="1:20" ht="80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17">
        <f t="shared" si="66"/>
        <v>41579.734259259261</v>
      </c>
      <c r="L738" s="17">
        <f t="shared" si="67"/>
        <v>41599.207638888889</v>
      </c>
      <c r="M738" s="2" t="b">
        <v>0</v>
      </c>
      <c r="N738" s="2">
        <v>108</v>
      </c>
      <c r="O738" s="2" t="b">
        <v>1</v>
      </c>
      <c r="P738" s="4">
        <f t="shared" si="68"/>
        <v>315.13888888888891</v>
      </c>
      <c r="Q738" s="5">
        <f t="shared" si="69"/>
        <v>105.04629629629629</v>
      </c>
      <c r="R738" s="2" t="s">
        <v>8274</v>
      </c>
      <c r="S738" s="7" t="str">
        <f t="shared" si="70"/>
        <v>publishing</v>
      </c>
      <c r="T738" s="7" t="str">
        <f t="shared" si="71"/>
        <v>nonfiction</v>
      </c>
    </row>
    <row r="739" spans="1:20" ht="80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17">
        <f t="shared" si="66"/>
        <v>41667.275312500002</v>
      </c>
      <c r="L739" s="17">
        <f t="shared" si="67"/>
        <v>41684.833333333336</v>
      </c>
      <c r="M739" s="2" t="b">
        <v>0</v>
      </c>
      <c r="N739" s="2">
        <v>108</v>
      </c>
      <c r="O739" s="2" t="b">
        <v>1</v>
      </c>
      <c r="P739" s="4">
        <f t="shared" si="68"/>
        <v>122.39999999999999</v>
      </c>
      <c r="Q739" s="5">
        <f t="shared" si="69"/>
        <v>56.666666666666664</v>
      </c>
      <c r="R739" s="2" t="s">
        <v>8274</v>
      </c>
      <c r="S739" s="7" t="str">
        <f t="shared" si="70"/>
        <v>publishing</v>
      </c>
      <c r="T739" s="7" t="str">
        <f t="shared" si="71"/>
        <v>nonfiction</v>
      </c>
    </row>
    <row r="740" spans="1:20" ht="40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17">
        <f t="shared" si="66"/>
        <v>41943.604097222218</v>
      </c>
      <c r="L740" s="17">
        <f t="shared" si="67"/>
        <v>41974.207638888889</v>
      </c>
      <c r="M740" s="2" t="b">
        <v>0</v>
      </c>
      <c r="N740" s="2">
        <v>41</v>
      </c>
      <c r="O740" s="2" t="b">
        <v>1</v>
      </c>
      <c r="P740" s="4">
        <f t="shared" si="68"/>
        <v>106.73333333333332</v>
      </c>
      <c r="Q740" s="5">
        <f t="shared" si="69"/>
        <v>39.048780487804876</v>
      </c>
      <c r="R740" s="2" t="s">
        <v>8274</v>
      </c>
      <c r="S740" s="7" t="str">
        <f t="shared" si="70"/>
        <v>publishing</v>
      </c>
      <c r="T740" s="7" t="str">
        <f t="shared" si="71"/>
        <v>nonfiction</v>
      </c>
    </row>
    <row r="741" spans="1:20" ht="80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17">
        <f t="shared" si="66"/>
        <v>41829.502650462964</v>
      </c>
      <c r="L741" s="17">
        <f t="shared" si="67"/>
        <v>41862.502650462964</v>
      </c>
      <c r="M741" s="2" t="b">
        <v>0</v>
      </c>
      <c r="N741" s="2">
        <v>139</v>
      </c>
      <c r="O741" s="2" t="b">
        <v>1</v>
      </c>
      <c r="P741" s="4">
        <f t="shared" si="68"/>
        <v>158.33333333333331</v>
      </c>
      <c r="Q741" s="5">
        <f t="shared" si="69"/>
        <v>68.345323741007192</v>
      </c>
      <c r="R741" s="2" t="s">
        <v>8274</v>
      </c>
      <c r="S741" s="7" t="str">
        <f t="shared" si="70"/>
        <v>publishing</v>
      </c>
      <c r="T741" s="7" t="str">
        <f t="shared" si="71"/>
        <v>nonfiction</v>
      </c>
    </row>
    <row r="742" spans="1:20" ht="80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17">
        <f t="shared" si="66"/>
        <v>42162.146782407406</v>
      </c>
      <c r="L742" s="17">
        <f t="shared" si="67"/>
        <v>42176.146782407406</v>
      </c>
      <c r="M742" s="2" t="b">
        <v>0</v>
      </c>
      <c r="N742" s="2">
        <v>19</v>
      </c>
      <c r="O742" s="2" t="b">
        <v>1</v>
      </c>
      <c r="P742" s="4">
        <f t="shared" si="68"/>
        <v>107.4</v>
      </c>
      <c r="Q742" s="5">
        <f t="shared" si="69"/>
        <v>169.57894736842104</v>
      </c>
      <c r="R742" s="2" t="s">
        <v>8274</v>
      </c>
      <c r="S742" s="7" t="str">
        <f t="shared" si="70"/>
        <v>publishing</v>
      </c>
      <c r="T742" s="7" t="str">
        <f t="shared" si="71"/>
        <v>nonfiction</v>
      </c>
    </row>
    <row r="743" spans="1:20" ht="40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17">
        <f t="shared" si="66"/>
        <v>41401.648217592592</v>
      </c>
      <c r="L743" s="17">
        <f t="shared" si="67"/>
        <v>41436.648217592592</v>
      </c>
      <c r="M743" s="2" t="b">
        <v>0</v>
      </c>
      <c r="N743" s="2">
        <v>94</v>
      </c>
      <c r="O743" s="2" t="b">
        <v>1</v>
      </c>
      <c r="P743" s="4">
        <f t="shared" si="68"/>
        <v>102.25999999999999</v>
      </c>
      <c r="Q743" s="5">
        <f t="shared" si="69"/>
        <v>141.42340425531913</v>
      </c>
      <c r="R743" s="2" t="s">
        <v>8274</v>
      </c>
      <c r="S743" s="7" t="str">
        <f t="shared" si="70"/>
        <v>publishing</v>
      </c>
      <c r="T743" s="7" t="str">
        <f t="shared" si="71"/>
        <v>nonfiction</v>
      </c>
    </row>
    <row r="744" spans="1:20" ht="80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17">
        <f t="shared" si="66"/>
        <v>41689.917962962965</v>
      </c>
      <c r="L744" s="17">
        <f t="shared" si="67"/>
        <v>41719.876296296294</v>
      </c>
      <c r="M744" s="2" t="b">
        <v>0</v>
      </c>
      <c r="N744" s="2">
        <v>23</v>
      </c>
      <c r="O744" s="2" t="b">
        <v>1</v>
      </c>
      <c r="P744" s="4">
        <f t="shared" si="68"/>
        <v>110.71428571428572</v>
      </c>
      <c r="Q744" s="5">
        <f t="shared" si="69"/>
        <v>67.391304347826093</v>
      </c>
      <c r="R744" s="2" t="s">
        <v>8274</v>
      </c>
      <c r="S744" s="7" t="str">
        <f t="shared" si="70"/>
        <v>publishing</v>
      </c>
      <c r="T744" s="7" t="str">
        <f t="shared" si="71"/>
        <v>nonfiction</v>
      </c>
    </row>
    <row r="745" spans="1:20" ht="80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17">
        <f t="shared" si="66"/>
        <v>40990.709317129629</v>
      </c>
      <c r="L745" s="17">
        <f t="shared" si="67"/>
        <v>41015.875</v>
      </c>
      <c r="M745" s="2" t="b">
        <v>0</v>
      </c>
      <c r="N745" s="2">
        <v>15</v>
      </c>
      <c r="O745" s="2" t="b">
        <v>1</v>
      </c>
      <c r="P745" s="4">
        <f t="shared" si="68"/>
        <v>148</v>
      </c>
      <c r="Q745" s="5">
        <f t="shared" si="69"/>
        <v>54.266666666666666</v>
      </c>
      <c r="R745" s="2" t="s">
        <v>8274</v>
      </c>
      <c r="S745" s="7" t="str">
        <f t="shared" si="70"/>
        <v>publishing</v>
      </c>
      <c r="T745" s="7" t="str">
        <f t="shared" si="71"/>
        <v>nonfiction</v>
      </c>
    </row>
    <row r="746" spans="1:20" ht="60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17">
        <f t="shared" si="66"/>
        <v>41226.95721064815</v>
      </c>
      <c r="L746" s="17">
        <f t="shared" si="67"/>
        <v>41256.95721064815</v>
      </c>
      <c r="M746" s="2" t="b">
        <v>0</v>
      </c>
      <c r="N746" s="2">
        <v>62</v>
      </c>
      <c r="O746" s="2" t="b">
        <v>1</v>
      </c>
      <c r="P746" s="4">
        <f t="shared" si="68"/>
        <v>102.32000000000001</v>
      </c>
      <c r="Q746" s="5">
        <f t="shared" si="69"/>
        <v>82.516129032258064</v>
      </c>
      <c r="R746" s="2" t="s">
        <v>8274</v>
      </c>
      <c r="S746" s="7" t="str">
        <f t="shared" si="70"/>
        <v>publishing</v>
      </c>
      <c r="T746" s="7" t="str">
        <f t="shared" si="71"/>
        <v>nonfiction</v>
      </c>
    </row>
    <row r="747" spans="1:20" ht="80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17">
        <f t="shared" si="66"/>
        <v>41367.572280092594</v>
      </c>
      <c r="L747" s="17">
        <f t="shared" si="67"/>
        <v>41397.572280092594</v>
      </c>
      <c r="M747" s="2" t="b">
        <v>0</v>
      </c>
      <c r="N747" s="2">
        <v>74</v>
      </c>
      <c r="O747" s="2" t="b">
        <v>1</v>
      </c>
      <c r="P747" s="4">
        <f t="shared" si="68"/>
        <v>179.09909909909908</v>
      </c>
      <c r="Q747" s="5">
        <f t="shared" si="69"/>
        <v>53.729729729729726</v>
      </c>
      <c r="R747" s="2" t="s">
        <v>8274</v>
      </c>
      <c r="S747" s="7" t="str">
        <f t="shared" si="70"/>
        <v>publishing</v>
      </c>
      <c r="T747" s="7" t="str">
        <f t="shared" si="71"/>
        <v>nonfiction</v>
      </c>
    </row>
    <row r="748" spans="1:20" ht="40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17">
        <f t="shared" si="66"/>
        <v>41157.042928240742</v>
      </c>
      <c r="L748" s="17">
        <f t="shared" si="67"/>
        <v>41175.165972222225</v>
      </c>
      <c r="M748" s="2" t="b">
        <v>0</v>
      </c>
      <c r="N748" s="2">
        <v>97</v>
      </c>
      <c r="O748" s="2" t="b">
        <v>1</v>
      </c>
      <c r="P748" s="4">
        <f t="shared" si="68"/>
        <v>111.08135252761969</v>
      </c>
      <c r="Q748" s="5">
        <f t="shared" si="69"/>
        <v>34.206185567010309</v>
      </c>
      <c r="R748" s="2" t="s">
        <v>8274</v>
      </c>
      <c r="S748" s="7" t="str">
        <f t="shared" si="70"/>
        <v>publishing</v>
      </c>
      <c r="T748" s="7" t="str">
        <f t="shared" si="71"/>
        <v>nonfiction</v>
      </c>
    </row>
    <row r="749" spans="1:20" ht="80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17">
        <f t="shared" si="66"/>
        <v>41988.548831018517</v>
      </c>
      <c r="L749" s="17">
        <f t="shared" si="67"/>
        <v>42019.454166666663</v>
      </c>
      <c r="M749" s="2" t="b">
        <v>0</v>
      </c>
      <c r="N749" s="2">
        <v>55</v>
      </c>
      <c r="O749" s="2" t="b">
        <v>1</v>
      </c>
      <c r="P749" s="4">
        <f t="shared" si="68"/>
        <v>100.04285714285714</v>
      </c>
      <c r="Q749" s="5">
        <f t="shared" si="69"/>
        <v>127.32727272727273</v>
      </c>
      <c r="R749" s="2" t="s">
        <v>8274</v>
      </c>
      <c r="S749" s="7" t="str">
        <f t="shared" si="70"/>
        <v>publishing</v>
      </c>
      <c r="T749" s="7" t="str">
        <f t="shared" si="71"/>
        <v>nonfiction</v>
      </c>
    </row>
    <row r="750" spans="1:20" ht="80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17">
        <f t="shared" si="66"/>
        <v>41831.846828703703</v>
      </c>
      <c r="L750" s="17">
        <f t="shared" si="67"/>
        <v>41861.846828703703</v>
      </c>
      <c r="M750" s="2" t="b">
        <v>0</v>
      </c>
      <c r="N750" s="2">
        <v>44</v>
      </c>
      <c r="O750" s="2" t="b">
        <v>1</v>
      </c>
      <c r="P750" s="4">
        <f t="shared" si="68"/>
        <v>100.25</v>
      </c>
      <c r="Q750" s="5">
        <f t="shared" si="69"/>
        <v>45.56818181818182</v>
      </c>
      <c r="R750" s="2" t="s">
        <v>8274</v>
      </c>
      <c r="S750" s="7" t="str">
        <f t="shared" si="70"/>
        <v>publishing</v>
      </c>
      <c r="T750" s="7" t="str">
        <f t="shared" si="71"/>
        <v>nonfiction</v>
      </c>
    </row>
    <row r="751" spans="1:20" ht="80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17">
        <f t="shared" si="66"/>
        <v>42733.94131944445</v>
      </c>
      <c r="L751" s="17">
        <f t="shared" si="67"/>
        <v>42763.94131944445</v>
      </c>
      <c r="M751" s="2" t="b">
        <v>0</v>
      </c>
      <c r="N751" s="2">
        <v>110</v>
      </c>
      <c r="O751" s="2" t="b">
        <v>1</v>
      </c>
      <c r="P751" s="4">
        <f t="shared" si="68"/>
        <v>105.56</v>
      </c>
      <c r="Q751" s="5">
        <f t="shared" si="69"/>
        <v>95.963636363636368</v>
      </c>
      <c r="R751" s="2" t="s">
        <v>8274</v>
      </c>
      <c r="S751" s="7" t="str">
        <f t="shared" si="70"/>
        <v>publishing</v>
      </c>
      <c r="T751" s="7" t="str">
        <f t="shared" si="71"/>
        <v>nonfiction</v>
      </c>
    </row>
    <row r="752" spans="1:20" ht="80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17">
        <f t="shared" si="66"/>
        <v>41299.878148148149</v>
      </c>
      <c r="L752" s="17">
        <f t="shared" si="67"/>
        <v>41329.878148148149</v>
      </c>
      <c r="M752" s="2" t="b">
        <v>0</v>
      </c>
      <c r="N752" s="2">
        <v>59</v>
      </c>
      <c r="O752" s="2" t="b">
        <v>1</v>
      </c>
      <c r="P752" s="4">
        <f t="shared" si="68"/>
        <v>102.58775877587757</v>
      </c>
      <c r="Q752" s="5">
        <f t="shared" si="69"/>
        <v>77.271186440677965</v>
      </c>
      <c r="R752" s="2" t="s">
        <v>8274</v>
      </c>
      <c r="S752" s="7" t="str">
        <f t="shared" si="70"/>
        <v>publishing</v>
      </c>
      <c r="T752" s="7" t="str">
        <f t="shared" si="71"/>
        <v>nonfiction</v>
      </c>
    </row>
    <row r="753" spans="1:20" ht="60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17">
        <f t="shared" si="66"/>
        <v>40713.630497685182</v>
      </c>
      <c r="L753" s="17">
        <f t="shared" si="67"/>
        <v>40759.630497685182</v>
      </c>
      <c r="M753" s="2" t="b">
        <v>0</v>
      </c>
      <c r="N753" s="2">
        <v>62</v>
      </c>
      <c r="O753" s="2" t="b">
        <v>1</v>
      </c>
      <c r="P753" s="4">
        <f t="shared" si="68"/>
        <v>118.5</v>
      </c>
      <c r="Q753" s="5">
        <f t="shared" si="69"/>
        <v>57.338709677419352</v>
      </c>
      <c r="R753" s="2" t="s">
        <v>8274</v>
      </c>
      <c r="S753" s="7" t="str">
        <f t="shared" si="70"/>
        <v>publishing</v>
      </c>
      <c r="T753" s="7" t="str">
        <f t="shared" si="71"/>
        <v>nonfiction</v>
      </c>
    </row>
    <row r="754" spans="1:20" ht="80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17">
        <f t="shared" si="66"/>
        <v>42639.421493055561</v>
      </c>
      <c r="L754" s="17">
        <f t="shared" si="67"/>
        <v>42659.458333333328</v>
      </c>
      <c r="M754" s="2" t="b">
        <v>0</v>
      </c>
      <c r="N754" s="2">
        <v>105</v>
      </c>
      <c r="O754" s="2" t="b">
        <v>1</v>
      </c>
      <c r="P754" s="4">
        <f t="shared" si="68"/>
        <v>111.7</v>
      </c>
      <c r="Q754" s="5">
        <f t="shared" si="69"/>
        <v>53.19047619047619</v>
      </c>
      <c r="R754" s="2" t="s">
        <v>8274</v>
      </c>
      <c r="S754" s="7" t="str">
        <f t="shared" si="70"/>
        <v>publishing</v>
      </c>
      <c r="T754" s="7" t="str">
        <f t="shared" si="71"/>
        <v>nonfiction</v>
      </c>
    </row>
    <row r="755" spans="1:20" ht="80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17">
        <f t="shared" si="66"/>
        <v>42019.590173611112</v>
      </c>
      <c r="L755" s="17">
        <f t="shared" si="67"/>
        <v>42049.590173611112</v>
      </c>
      <c r="M755" s="2" t="b">
        <v>0</v>
      </c>
      <c r="N755" s="2">
        <v>26</v>
      </c>
      <c r="O755" s="2" t="b">
        <v>1</v>
      </c>
      <c r="P755" s="4">
        <f t="shared" si="68"/>
        <v>128</v>
      </c>
      <c r="Q755" s="5">
        <f t="shared" si="69"/>
        <v>492.30769230769232</v>
      </c>
      <c r="R755" s="2" t="s">
        <v>8274</v>
      </c>
      <c r="S755" s="7" t="str">
        <f t="shared" si="70"/>
        <v>publishing</v>
      </c>
      <c r="T755" s="7" t="str">
        <f t="shared" si="71"/>
        <v>nonfiction</v>
      </c>
    </row>
    <row r="756" spans="1:20" ht="80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17">
        <f t="shared" si="66"/>
        <v>41249.749085648145</v>
      </c>
      <c r="L756" s="17">
        <f t="shared" si="67"/>
        <v>41279.749085648145</v>
      </c>
      <c r="M756" s="2" t="b">
        <v>0</v>
      </c>
      <c r="N756" s="2">
        <v>49</v>
      </c>
      <c r="O756" s="2" t="b">
        <v>1</v>
      </c>
      <c r="P756" s="4">
        <f t="shared" si="68"/>
        <v>103.75000000000001</v>
      </c>
      <c r="Q756" s="5">
        <f t="shared" si="69"/>
        <v>42.346938775510203</v>
      </c>
      <c r="R756" s="2" t="s">
        <v>8274</v>
      </c>
      <c r="S756" s="7" t="str">
        <f t="shared" si="70"/>
        <v>publishing</v>
      </c>
      <c r="T756" s="7" t="str">
        <f t="shared" si="71"/>
        <v>nonfiction</v>
      </c>
    </row>
    <row r="757" spans="1:20" ht="80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17">
        <f t="shared" si="66"/>
        <v>41383.605057870373</v>
      </c>
      <c r="L757" s="17">
        <f t="shared" si="67"/>
        <v>41414.02847222222</v>
      </c>
      <c r="M757" s="2" t="b">
        <v>0</v>
      </c>
      <c r="N757" s="2">
        <v>68</v>
      </c>
      <c r="O757" s="2" t="b">
        <v>1</v>
      </c>
      <c r="P757" s="4">
        <f t="shared" si="68"/>
        <v>101.9076</v>
      </c>
      <c r="Q757" s="5">
        <f t="shared" si="69"/>
        <v>37.466029411764708</v>
      </c>
      <c r="R757" s="2" t="s">
        <v>8274</v>
      </c>
      <c r="S757" s="7" t="str">
        <f t="shared" si="70"/>
        <v>publishing</v>
      </c>
      <c r="T757" s="7" t="str">
        <f t="shared" si="71"/>
        <v>nonfiction</v>
      </c>
    </row>
    <row r="758" spans="1:20" ht="60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17">
        <f t="shared" si="66"/>
        <v>40590.766886574071</v>
      </c>
      <c r="L758" s="17">
        <f t="shared" si="67"/>
        <v>40651.725219907406</v>
      </c>
      <c r="M758" s="2" t="b">
        <v>0</v>
      </c>
      <c r="N758" s="2">
        <v>22</v>
      </c>
      <c r="O758" s="2" t="b">
        <v>1</v>
      </c>
      <c r="P758" s="4">
        <f t="shared" si="68"/>
        <v>117.71428571428571</v>
      </c>
      <c r="Q758" s="5">
        <f t="shared" si="69"/>
        <v>37.454545454545453</v>
      </c>
      <c r="R758" s="2" t="s">
        <v>8274</v>
      </c>
      <c r="S758" s="7" t="str">
        <f t="shared" si="70"/>
        <v>publishing</v>
      </c>
      <c r="T758" s="7" t="str">
        <f t="shared" si="71"/>
        <v>nonfiction</v>
      </c>
    </row>
    <row r="759" spans="1:20" ht="80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17">
        <f t="shared" si="66"/>
        <v>41235.054560185185</v>
      </c>
      <c r="L759" s="17">
        <f t="shared" si="67"/>
        <v>41249.054560185185</v>
      </c>
      <c r="M759" s="2" t="b">
        <v>0</v>
      </c>
      <c r="N759" s="2">
        <v>18</v>
      </c>
      <c r="O759" s="2" t="b">
        <v>1</v>
      </c>
      <c r="P759" s="4">
        <f t="shared" si="68"/>
        <v>238</v>
      </c>
      <c r="Q759" s="5">
        <f t="shared" si="69"/>
        <v>33.055555555555557</v>
      </c>
      <c r="R759" s="2" t="s">
        <v>8274</v>
      </c>
      <c r="S759" s="7" t="str">
        <f t="shared" si="70"/>
        <v>publishing</v>
      </c>
      <c r="T759" s="7" t="str">
        <f t="shared" si="71"/>
        <v>nonfiction</v>
      </c>
    </row>
    <row r="760" spans="1:20" ht="60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17">
        <f t="shared" si="66"/>
        <v>40429.836435185185</v>
      </c>
      <c r="L760" s="17">
        <f t="shared" si="67"/>
        <v>40459.836435185185</v>
      </c>
      <c r="M760" s="2" t="b">
        <v>0</v>
      </c>
      <c r="N760" s="2">
        <v>19</v>
      </c>
      <c r="O760" s="2" t="b">
        <v>1</v>
      </c>
      <c r="P760" s="4">
        <f t="shared" si="68"/>
        <v>102</v>
      </c>
      <c r="Q760" s="5">
        <f t="shared" si="69"/>
        <v>134.21052631578948</v>
      </c>
      <c r="R760" s="2" t="s">
        <v>8274</v>
      </c>
      <c r="S760" s="7" t="str">
        <f t="shared" si="70"/>
        <v>publishing</v>
      </c>
      <c r="T760" s="7" t="str">
        <f t="shared" si="71"/>
        <v>nonfiction</v>
      </c>
    </row>
    <row r="761" spans="1:20" ht="60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17">
        <f t="shared" si="66"/>
        <v>41789.330312500002</v>
      </c>
      <c r="L761" s="17">
        <f t="shared" si="67"/>
        <v>41829.330312500002</v>
      </c>
      <c r="M761" s="2" t="b">
        <v>0</v>
      </c>
      <c r="N761" s="2">
        <v>99</v>
      </c>
      <c r="O761" s="2" t="b">
        <v>1</v>
      </c>
      <c r="P761" s="4">
        <f t="shared" si="68"/>
        <v>101.92000000000002</v>
      </c>
      <c r="Q761" s="5">
        <f t="shared" si="69"/>
        <v>51.474747474747474</v>
      </c>
      <c r="R761" s="2" t="s">
        <v>8274</v>
      </c>
      <c r="S761" s="7" t="str">
        <f t="shared" si="70"/>
        <v>publishing</v>
      </c>
      <c r="T761" s="7" t="str">
        <f t="shared" si="71"/>
        <v>nonfiction</v>
      </c>
    </row>
    <row r="762" spans="1:20" ht="80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17">
        <f t="shared" si="66"/>
        <v>42670.764039351852</v>
      </c>
      <c r="L762" s="17">
        <f t="shared" si="67"/>
        <v>42700.805706018517</v>
      </c>
      <c r="M762" s="2" t="b">
        <v>0</v>
      </c>
      <c r="N762" s="2">
        <v>0</v>
      </c>
      <c r="O762" s="2" t="b">
        <v>0</v>
      </c>
      <c r="P762" s="4">
        <f t="shared" si="68"/>
        <v>0</v>
      </c>
      <c r="Q762" s="5" t="e">
        <f t="shared" si="69"/>
        <v>#DIV/0!</v>
      </c>
      <c r="R762" s="2" t="s">
        <v>8275</v>
      </c>
      <c r="S762" s="7" t="str">
        <f t="shared" si="70"/>
        <v>publishing</v>
      </c>
      <c r="T762" s="7" t="str">
        <f t="shared" si="71"/>
        <v>fiction</v>
      </c>
    </row>
    <row r="763" spans="1:20" ht="80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17">
        <f t="shared" si="66"/>
        <v>41642.751458333332</v>
      </c>
      <c r="L763" s="17">
        <f t="shared" si="67"/>
        <v>41672.751458333332</v>
      </c>
      <c r="M763" s="2" t="b">
        <v>0</v>
      </c>
      <c r="N763" s="2">
        <v>6</v>
      </c>
      <c r="O763" s="2" t="b">
        <v>0</v>
      </c>
      <c r="P763" s="4">
        <f t="shared" si="68"/>
        <v>4.7</v>
      </c>
      <c r="Q763" s="5">
        <f t="shared" si="69"/>
        <v>39.166666666666664</v>
      </c>
      <c r="R763" s="2" t="s">
        <v>8275</v>
      </c>
      <c r="S763" s="7" t="str">
        <f t="shared" si="70"/>
        <v>publishing</v>
      </c>
      <c r="T763" s="7" t="str">
        <f t="shared" si="71"/>
        <v>fiction</v>
      </c>
    </row>
    <row r="764" spans="1:20" ht="60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17">
        <f t="shared" si="66"/>
        <v>42690.858449074076</v>
      </c>
      <c r="L764" s="17">
        <f t="shared" si="67"/>
        <v>42708.25</v>
      </c>
      <c r="M764" s="2" t="b">
        <v>0</v>
      </c>
      <c r="N764" s="2">
        <v>0</v>
      </c>
      <c r="O764" s="2" t="b">
        <v>0</v>
      </c>
      <c r="P764" s="4">
        <f t="shared" si="68"/>
        <v>0</v>
      </c>
      <c r="Q764" s="5" t="e">
        <f t="shared" si="69"/>
        <v>#DIV/0!</v>
      </c>
      <c r="R764" s="2" t="s">
        <v>8275</v>
      </c>
      <c r="S764" s="7" t="str">
        <f t="shared" si="70"/>
        <v>publishing</v>
      </c>
      <c r="T764" s="7" t="str">
        <f t="shared" si="71"/>
        <v>fiction</v>
      </c>
    </row>
    <row r="765" spans="1:20" ht="80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17">
        <f t="shared" si="66"/>
        <v>41471.446851851848</v>
      </c>
      <c r="L765" s="17">
        <f t="shared" si="67"/>
        <v>41501.446851851848</v>
      </c>
      <c r="M765" s="2" t="b">
        <v>0</v>
      </c>
      <c r="N765" s="2">
        <v>1</v>
      </c>
      <c r="O765" s="2" t="b">
        <v>0</v>
      </c>
      <c r="P765" s="4">
        <f t="shared" si="68"/>
        <v>0.11655011655011654</v>
      </c>
      <c r="Q765" s="5">
        <f t="shared" si="69"/>
        <v>5</v>
      </c>
      <c r="R765" s="2" t="s">
        <v>8275</v>
      </c>
      <c r="S765" s="7" t="str">
        <f t="shared" si="70"/>
        <v>publishing</v>
      </c>
      <c r="T765" s="7" t="str">
        <f t="shared" si="71"/>
        <v>fiction</v>
      </c>
    </row>
    <row r="766" spans="1:20" ht="80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17">
        <f t="shared" si="66"/>
        <v>42227.173159722224</v>
      </c>
      <c r="L766" s="17">
        <f t="shared" si="67"/>
        <v>42257.173159722224</v>
      </c>
      <c r="M766" s="2" t="b">
        <v>0</v>
      </c>
      <c r="N766" s="2">
        <v>0</v>
      </c>
      <c r="O766" s="2" t="b">
        <v>0</v>
      </c>
      <c r="P766" s="4">
        <f t="shared" si="68"/>
        <v>0</v>
      </c>
      <c r="Q766" s="5" t="e">
        <f t="shared" si="69"/>
        <v>#DIV/0!</v>
      </c>
      <c r="R766" s="2" t="s">
        <v>8275</v>
      </c>
      <c r="S766" s="7" t="str">
        <f t="shared" si="70"/>
        <v>publishing</v>
      </c>
      <c r="T766" s="7" t="str">
        <f t="shared" si="71"/>
        <v>fiction</v>
      </c>
    </row>
    <row r="767" spans="1:20" ht="80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17">
        <f t="shared" si="66"/>
        <v>41901.542638888888</v>
      </c>
      <c r="L767" s="17">
        <f t="shared" si="67"/>
        <v>41931.542638888888</v>
      </c>
      <c r="M767" s="2" t="b">
        <v>0</v>
      </c>
      <c r="N767" s="2">
        <v>44</v>
      </c>
      <c r="O767" s="2" t="b">
        <v>0</v>
      </c>
      <c r="P767" s="4">
        <f t="shared" si="68"/>
        <v>36.014285714285712</v>
      </c>
      <c r="Q767" s="5">
        <f t="shared" si="69"/>
        <v>57.295454545454547</v>
      </c>
      <c r="R767" s="2" t="s">
        <v>8275</v>
      </c>
      <c r="S767" s="7" t="str">
        <f t="shared" si="70"/>
        <v>publishing</v>
      </c>
      <c r="T767" s="7" t="str">
        <f t="shared" si="71"/>
        <v>fiction</v>
      </c>
    </row>
    <row r="768" spans="1:20" ht="80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17">
        <f t="shared" si="66"/>
        <v>42021.783368055556</v>
      </c>
      <c r="L768" s="17">
        <f t="shared" si="67"/>
        <v>42051.783368055556</v>
      </c>
      <c r="M768" s="2" t="b">
        <v>0</v>
      </c>
      <c r="N768" s="2">
        <v>0</v>
      </c>
      <c r="O768" s="2" t="b">
        <v>0</v>
      </c>
      <c r="P768" s="4">
        <f t="shared" si="68"/>
        <v>0</v>
      </c>
      <c r="Q768" s="5" t="e">
        <f t="shared" si="69"/>
        <v>#DIV/0!</v>
      </c>
      <c r="R768" s="2" t="s">
        <v>8275</v>
      </c>
      <c r="S768" s="7" t="str">
        <f t="shared" si="70"/>
        <v>publishing</v>
      </c>
      <c r="T768" s="7" t="str">
        <f t="shared" si="71"/>
        <v>fiction</v>
      </c>
    </row>
    <row r="769" spans="1:20" ht="100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17">
        <f t="shared" si="66"/>
        <v>42115.143634259264</v>
      </c>
      <c r="L769" s="17">
        <f t="shared" si="67"/>
        <v>42145.143634259264</v>
      </c>
      <c r="M769" s="2" t="b">
        <v>0</v>
      </c>
      <c r="N769" s="2">
        <v>3</v>
      </c>
      <c r="O769" s="2" t="b">
        <v>0</v>
      </c>
      <c r="P769" s="4">
        <f t="shared" si="68"/>
        <v>3.54</v>
      </c>
      <c r="Q769" s="5">
        <f t="shared" si="69"/>
        <v>59</v>
      </c>
      <c r="R769" s="2" t="s">
        <v>8275</v>
      </c>
      <c r="S769" s="7" t="str">
        <f t="shared" si="70"/>
        <v>publishing</v>
      </c>
      <c r="T769" s="7" t="str">
        <f t="shared" si="71"/>
        <v>fiction</v>
      </c>
    </row>
    <row r="770" spans="1:20" ht="80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17">
        <f t="shared" si="66"/>
        <v>41594.207060185188</v>
      </c>
      <c r="L770" s="17">
        <f t="shared" si="67"/>
        <v>41624.207060185188</v>
      </c>
      <c r="M770" s="2" t="b">
        <v>0</v>
      </c>
      <c r="N770" s="2">
        <v>0</v>
      </c>
      <c r="O770" s="2" t="b">
        <v>0</v>
      </c>
      <c r="P770" s="4">
        <f t="shared" si="68"/>
        <v>0</v>
      </c>
      <c r="Q770" s="5" t="e">
        <f t="shared" si="69"/>
        <v>#DIV/0!</v>
      </c>
      <c r="R770" s="2" t="s">
        <v>8275</v>
      </c>
      <c r="S770" s="7" t="str">
        <f t="shared" si="70"/>
        <v>publishing</v>
      </c>
      <c r="T770" s="7" t="str">
        <f t="shared" si="71"/>
        <v>fiction</v>
      </c>
    </row>
    <row r="771" spans="1:20" ht="80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17">
        <f t="shared" ref="K771:K834" si="72">(((J771/60)/60)/24)+DATE(1970,1,1)</f>
        <v>41604.996458333335</v>
      </c>
      <c r="L771" s="17">
        <f t="shared" ref="L771:L834" si="73">(((I771/60)/60)/24)+DATE(1970,1,1)</f>
        <v>41634.996458333335</v>
      </c>
      <c r="M771" s="2" t="b">
        <v>0</v>
      </c>
      <c r="N771" s="2">
        <v>52</v>
      </c>
      <c r="O771" s="2" t="b">
        <v>0</v>
      </c>
      <c r="P771" s="4">
        <f t="shared" ref="P771:P834" si="74">E771/D771*100</f>
        <v>41.4</v>
      </c>
      <c r="Q771" s="5">
        <f t="shared" ref="Q771:Q834" si="75">E771/N771</f>
        <v>31.846153846153847</v>
      </c>
      <c r="R771" s="2" t="s">
        <v>8275</v>
      </c>
      <c r="S771" s="7" t="str">
        <f t="shared" ref="S771:S834" si="76">LEFT(R771, SEARCH("/",R771, 1)-1)</f>
        <v>publishing</v>
      </c>
      <c r="T771" s="7" t="str">
        <f t="shared" ref="T771:T834" si="77">RIGHT(R771,LEN(R771)-SEARCH("/",R771,1))</f>
        <v>fiction</v>
      </c>
    </row>
    <row r="772" spans="1:20" ht="80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17">
        <f t="shared" si="72"/>
        <v>41289.999641203707</v>
      </c>
      <c r="L772" s="17">
        <f t="shared" si="73"/>
        <v>41329.999641203707</v>
      </c>
      <c r="M772" s="2" t="b">
        <v>0</v>
      </c>
      <c r="N772" s="2">
        <v>0</v>
      </c>
      <c r="O772" s="2" t="b">
        <v>0</v>
      </c>
      <c r="P772" s="4">
        <f t="shared" si="74"/>
        <v>0</v>
      </c>
      <c r="Q772" s="5" t="e">
        <f t="shared" si="75"/>
        <v>#DIV/0!</v>
      </c>
      <c r="R772" s="2" t="s">
        <v>8275</v>
      </c>
      <c r="S772" s="7" t="str">
        <f t="shared" si="76"/>
        <v>publishing</v>
      </c>
      <c r="T772" s="7" t="str">
        <f t="shared" si="77"/>
        <v>fiction</v>
      </c>
    </row>
    <row r="773" spans="1:20" ht="60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17">
        <f t="shared" si="72"/>
        <v>42349.824097222227</v>
      </c>
      <c r="L773" s="17">
        <f t="shared" si="73"/>
        <v>42399.824097222227</v>
      </c>
      <c r="M773" s="2" t="b">
        <v>0</v>
      </c>
      <c r="N773" s="2">
        <v>1</v>
      </c>
      <c r="O773" s="2" t="b">
        <v>0</v>
      </c>
      <c r="P773" s="4">
        <f t="shared" si="74"/>
        <v>2.6315789473684209E-2</v>
      </c>
      <c r="Q773" s="5">
        <f t="shared" si="75"/>
        <v>10</v>
      </c>
      <c r="R773" s="2" t="s">
        <v>8275</v>
      </c>
      <c r="S773" s="7" t="str">
        <f t="shared" si="76"/>
        <v>publishing</v>
      </c>
      <c r="T773" s="7" t="str">
        <f t="shared" si="77"/>
        <v>fiction</v>
      </c>
    </row>
    <row r="774" spans="1:20" ht="100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17">
        <f t="shared" si="72"/>
        <v>40068.056932870371</v>
      </c>
      <c r="L774" s="17">
        <f t="shared" si="73"/>
        <v>40118.165972222225</v>
      </c>
      <c r="M774" s="2" t="b">
        <v>0</v>
      </c>
      <c r="N774" s="2">
        <v>1</v>
      </c>
      <c r="O774" s="2" t="b">
        <v>0</v>
      </c>
      <c r="P774" s="4">
        <f t="shared" si="74"/>
        <v>3.3333333333333335</v>
      </c>
      <c r="Q774" s="5">
        <f t="shared" si="75"/>
        <v>50</v>
      </c>
      <c r="R774" s="2" t="s">
        <v>8275</v>
      </c>
      <c r="S774" s="7" t="str">
        <f t="shared" si="76"/>
        <v>publishing</v>
      </c>
      <c r="T774" s="7" t="str">
        <f t="shared" si="77"/>
        <v>fiction</v>
      </c>
    </row>
    <row r="775" spans="1:20" ht="80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17">
        <f t="shared" si="72"/>
        <v>42100.735937499994</v>
      </c>
      <c r="L775" s="17">
        <f t="shared" si="73"/>
        <v>42134.959027777775</v>
      </c>
      <c r="M775" s="2" t="b">
        <v>0</v>
      </c>
      <c r="N775" s="2">
        <v>2</v>
      </c>
      <c r="O775" s="2" t="b">
        <v>0</v>
      </c>
      <c r="P775" s="4">
        <f t="shared" si="74"/>
        <v>0.85129023676509719</v>
      </c>
      <c r="Q775" s="5">
        <f t="shared" si="75"/>
        <v>16</v>
      </c>
      <c r="R775" s="2" t="s">
        <v>8275</v>
      </c>
      <c r="S775" s="7" t="str">
        <f t="shared" si="76"/>
        <v>publishing</v>
      </c>
      <c r="T775" s="7" t="str">
        <f t="shared" si="77"/>
        <v>fiction</v>
      </c>
    </row>
    <row r="776" spans="1:20" ht="80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17">
        <f t="shared" si="72"/>
        <v>41663.780300925922</v>
      </c>
      <c r="L776" s="17">
        <f t="shared" si="73"/>
        <v>41693.780300925922</v>
      </c>
      <c r="M776" s="2" t="b">
        <v>0</v>
      </c>
      <c r="N776" s="2">
        <v>9</v>
      </c>
      <c r="O776" s="2" t="b">
        <v>0</v>
      </c>
      <c r="P776" s="4">
        <f t="shared" si="74"/>
        <v>70.199999999999989</v>
      </c>
      <c r="Q776" s="5">
        <f t="shared" si="75"/>
        <v>39</v>
      </c>
      <c r="R776" s="2" t="s">
        <v>8275</v>
      </c>
      <c r="S776" s="7" t="str">
        <f t="shared" si="76"/>
        <v>publishing</v>
      </c>
      <c r="T776" s="7" t="str">
        <f t="shared" si="77"/>
        <v>fiction</v>
      </c>
    </row>
    <row r="777" spans="1:20" ht="60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17">
        <f t="shared" si="72"/>
        <v>40863.060127314813</v>
      </c>
      <c r="L777" s="17">
        <f t="shared" si="73"/>
        <v>40893.060127314813</v>
      </c>
      <c r="M777" s="2" t="b">
        <v>0</v>
      </c>
      <c r="N777" s="2">
        <v>5</v>
      </c>
      <c r="O777" s="2" t="b">
        <v>0</v>
      </c>
      <c r="P777" s="4">
        <f t="shared" si="74"/>
        <v>1.7000000000000002</v>
      </c>
      <c r="Q777" s="5">
        <f t="shared" si="75"/>
        <v>34</v>
      </c>
      <c r="R777" s="2" t="s">
        <v>8275</v>
      </c>
      <c r="S777" s="7" t="str">
        <f t="shared" si="76"/>
        <v>publishing</v>
      </c>
      <c r="T777" s="7" t="str">
        <f t="shared" si="77"/>
        <v>fiction</v>
      </c>
    </row>
    <row r="778" spans="1:20" ht="80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17">
        <f t="shared" si="72"/>
        <v>42250.685706018514</v>
      </c>
      <c r="L778" s="17">
        <f t="shared" si="73"/>
        <v>42288.208333333328</v>
      </c>
      <c r="M778" s="2" t="b">
        <v>0</v>
      </c>
      <c r="N778" s="2">
        <v>57</v>
      </c>
      <c r="O778" s="2" t="b">
        <v>0</v>
      </c>
      <c r="P778" s="4">
        <f t="shared" si="74"/>
        <v>51.4</v>
      </c>
      <c r="Q778" s="5">
        <f t="shared" si="75"/>
        <v>63.122807017543863</v>
      </c>
      <c r="R778" s="2" t="s">
        <v>8275</v>
      </c>
      <c r="S778" s="7" t="str">
        <f t="shared" si="76"/>
        <v>publishing</v>
      </c>
      <c r="T778" s="7" t="str">
        <f t="shared" si="77"/>
        <v>fiction</v>
      </c>
    </row>
    <row r="779" spans="1:20" ht="100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17">
        <f t="shared" si="72"/>
        <v>41456.981215277774</v>
      </c>
      <c r="L779" s="17">
        <f t="shared" si="73"/>
        <v>41486.981215277774</v>
      </c>
      <c r="M779" s="2" t="b">
        <v>0</v>
      </c>
      <c r="N779" s="2">
        <v>3</v>
      </c>
      <c r="O779" s="2" t="b">
        <v>0</v>
      </c>
      <c r="P779" s="4">
        <f t="shared" si="74"/>
        <v>0.70000000000000007</v>
      </c>
      <c r="Q779" s="5">
        <f t="shared" si="75"/>
        <v>7</v>
      </c>
      <c r="R779" s="2" t="s">
        <v>8275</v>
      </c>
      <c r="S779" s="7" t="str">
        <f t="shared" si="76"/>
        <v>publishing</v>
      </c>
      <c r="T779" s="7" t="str">
        <f t="shared" si="77"/>
        <v>fiction</v>
      </c>
    </row>
    <row r="780" spans="1:20" ht="60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17">
        <f t="shared" si="72"/>
        <v>41729.702314814815</v>
      </c>
      <c r="L780" s="17">
        <f t="shared" si="73"/>
        <v>41759.702314814815</v>
      </c>
      <c r="M780" s="2" t="b">
        <v>0</v>
      </c>
      <c r="N780" s="2">
        <v>1</v>
      </c>
      <c r="O780" s="2" t="b">
        <v>0</v>
      </c>
      <c r="P780" s="4">
        <f t="shared" si="74"/>
        <v>0.4</v>
      </c>
      <c r="Q780" s="5">
        <f t="shared" si="75"/>
        <v>2</v>
      </c>
      <c r="R780" s="2" t="s">
        <v>8275</v>
      </c>
      <c r="S780" s="7" t="str">
        <f t="shared" si="76"/>
        <v>publishing</v>
      </c>
      <c r="T780" s="7" t="str">
        <f t="shared" si="77"/>
        <v>fiction</v>
      </c>
    </row>
    <row r="781" spans="1:20" ht="80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17">
        <f t="shared" si="72"/>
        <v>40436.68408564815</v>
      </c>
      <c r="L781" s="17">
        <f t="shared" si="73"/>
        <v>40466.166666666664</v>
      </c>
      <c r="M781" s="2" t="b">
        <v>0</v>
      </c>
      <c r="N781" s="2">
        <v>6</v>
      </c>
      <c r="O781" s="2" t="b">
        <v>0</v>
      </c>
      <c r="P781" s="4">
        <f t="shared" si="74"/>
        <v>2.666666666666667</v>
      </c>
      <c r="Q781" s="5">
        <f t="shared" si="75"/>
        <v>66.666666666666671</v>
      </c>
      <c r="R781" s="2" t="s">
        <v>8275</v>
      </c>
      <c r="S781" s="7" t="str">
        <f t="shared" si="76"/>
        <v>publishing</v>
      </c>
      <c r="T781" s="7" t="str">
        <f t="shared" si="77"/>
        <v>fiction</v>
      </c>
    </row>
    <row r="782" spans="1:20" ht="60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17">
        <f t="shared" si="72"/>
        <v>40636.673900462964</v>
      </c>
      <c r="L782" s="17">
        <f t="shared" si="73"/>
        <v>40666.673900462964</v>
      </c>
      <c r="M782" s="2" t="b">
        <v>0</v>
      </c>
      <c r="N782" s="2">
        <v>27</v>
      </c>
      <c r="O782" s="2" t="b">
        <v>1</v>
      </c>
      <c r="P782" s="4">
        <f t="shared" si="74"/>
        <v>104</v>
      </c>
      <c r="Q782" s="5">
        <f t="shared" si="75"/>
        <v>38.518518518518519</v>
      </c>
      <c r="R782" s="2" t="s">
        <v>8276</v>
      </c>
      <c r="S782" s="7" t="str">
        <f t="shared" si="76"/>
        <v>music</v>
      </c>
      <c r="T782" s="7" t="str">
        <f t="shared" si="77"/>
        <v>rock</v>
      </c>
    </row>
    <row r="783" spans="1:20" ht="60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17">
        <f t="shared" si="72"/>
        <v>41403.000856481485</v>
      </c>
      <c r="L783" s="17">
        <f t="shared" si="73"/>
        <v>41433.000856481485</v>
      </c>
      <c r="M783" s="2" t="b">
        <v>0</v>
      </c>
      <c r="N783" s="2">
        <v>25</v>
      </c>
      <c r="O783" s="2" t="b">
        <v>1</v>
      </c>
      <c r="P783" s="4">
        <f t="shared" si="74"/>
        <v>133.15375</v>
      </c>
      <c r="Q783" s="5">
        <f t="shared" si="75"/>
        <v>42.609200000000001</v>
      </c>
      <c r="R783" s="2" t="s">
        <v>8276</v>
      </c>
      <c r="S783" s="7" t="str">
        <f t="shared" si="76"/>
        <v>music</v>
      </c>
      <c r="T783" s="7" t="str">
        <f t="shared" si="77"/>
        <v>rock</v>
      </c>
    </row>
    <row r="784" spans="1:20" ht="60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17">
        <f t="shared" si="72"/>
        <v>41116.758125</v>
      </c>
      <c r="L784" s="17">
        <f t="shared" si="73"/>
        <v>41146.758125</v>
      </c>
      <c r="M784" s="2" t="b">
        <v>0</v>
      </c>
      <c r="N784" s="2">
        <v>14</v>
      </c>
      <c r="O784" s="2" t="b">
        <v>1</v>
      </c>
      <c r="P784" s="4">
        <f t="shared" si="74"/>
        <v>100</v>
      </c>
      <c r="Q784" s="5">
        <f t="shared" si="75"/>
        <v>50</v>
      </c>
      <c r="R784" s="2" t="s">
        <v>8276</v>
      </c>
      <c r="S784" s="7" t="str">
        <f t="shared" si="76"/>
        <v>music</v>
      </c>
      <c r="T784" s="7" t="str">
        <f t="shared" si="77"/>
        <v>rock</v>
      </c>
    </row>
    <row r="785" spans="1:20" ht="80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17">
        <f t="shared" si="72"/>
        <v>40987.773715277777</v>
      </c>
      <c r="L785" s="17">
        <f t="shared" si="73"/>
        <v>41026.916666666664</v>
      </c>
      <c r="M785" s="2" t="b">
        <v>0</v>
      </c>
      <c r="N785" s="2">
        <v>35</v>
      </c>
      <c r="O785" s="2" t="b">
        <v>1</v>
      </c>
      <c r="P785" s="4">
        <f t="shared" si="74"/>
        <v>148.13333333333333</v>
      </c>
      <c r="Q785" s="5">
        <f t="shared" si="75"/>
        <v>63.485714285714288</v>
      </c>
      <c r="R785" s="2" t="s">
        <v>8276</v>
      </c>
      <c r="S785" s="7" t="str">
        <f t="shared" si="76"/>
        <v>music</v>
      </c>
      <c r="T785" s="7" t="str">
        <f t="shared" si="77"/>
        <v>rock</v>
      </c>
    </row>
    <row r="786" spans="1:20" ht="80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17">
        <f t="shared" si="72"/>
        <v>41675.149525462963</v>
      </c>
      <c r="L786" s="17">
        <f t="shared" si="73"/>
        <v>41715.107858796298</v>
      </c>
      <c r="M786" s="2" t="b">
        <v>0</v>
      </c>
      <c r="N786" s="2">
        <v>10</v>
      </c>
      <c r="O786" s="2" t="b">
        <v>1</v>
      </c>
      <c r="P786" s="4">
        <f t="shared" si="74"/>
        <v>102.49999999999999</v>
      </c>
      <c r="Q786" s="5">
        <f t="shared" si="75"/>
        <v>102.5</v>
      </c>
      <c r="R786" s="2" t="s">
        <v>8276</v>
      </c>
      <c r="S786" s="7" t="str">
        <f t="shared" si="76"/>
        <v>music</v>
      </c>
      <c r="T786" s="7" t="str">
        <f t="shared" si="77"/>
        <v>rock</v>
      </c>
    </row>
    <row r="787" spans="1:20" ht="80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17">
        <f t="shared" si="72"/>
        <v>41303.593923611108</v>
      </c>
      <c r="L787" s="17">
        <f t="shared" si="73"/>
        <v>41333.593923611108</v>
      </c>
      <c r="M787" s="2" t="b">
        <v>0</v>
      </c>
      <c r="N787" s="2">
        <v>29</v>
      </c>
      <c r="O787" s="2" t="b">
        <v>1</v>
      </c>
      <c r="P787" s="4">
        <f t="shared" si="74"/>
        <v>180.62799999999999</v>
      </c>
      <c r="Q787" s="5">
        <f t="shared" si="75"/>
        <v>31.142758620689655</v>
      </c>
      <c r="R787" s="2" t="s">
        <v>8276</v>
      </c>
      <c r="S787" s="7" t="str">
        <f t="shared" si="76"/>
        <v>music</v>
      </c>
      <c r="T787" s="7" t="str">
        <f t="shared" si="77"/>
        <v>rock</v>
      </c>
    </row>
    <row r="788" spans="1:20" ht="60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17">
        <f t="shared" si="72"/>
        <v>40983.055949074071</v>
      </c>
      <c r="L788" s="17">
        <f t="shared" si="73"/>
        <v>41040.657638888886</v>
      </c>
      <c r="M788" s="2" t="b">
        <v>0</v>
      </c>
      <c r="N788" s="2">
        <v>44</v>
      </c>
      <c r="O788" s="2" t="b">
        <v>1</v>
      </c>
      <c r="P788" s="4">
        <f t="shared" si="74"/>
        <v>142.79999999999998</v>
      </c>
      <c r="Q788" s="5">
        <f t="shared" si="75"/>
        <v>162.27272727272728</v>
      </c>
      <c r="R788" s="2" t="s">
        <v>8276</v>
      </c>
      <c r="S788" s="7" t="str">
        <f t="shared" si="76"/>
        <v>music</v>
      </c>
      <c r="T788" s="7" t="str">
        <f t="shared" si="77"/>
        <v>rock</v>
      </c>
    </row>
    <row r="789" spans="1:20" ht="80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17">
        <f t="shared" si="72"/>
        <v>41549.627615740741</v>
      </c>
      <c r="L789" s="17">
        <f t="shared" si="73"/>
        <v>41579.627615740741</v>
      </c>
      <c r="M789" s="2" t="b">
        <v>0</v>
      </c>
      <c r="N789" s="2">
        <v>17</v>
      </c>
      <c r="O789" s="2" t="b">
        <v>1</v>
      </c>
      <c r="P789" s="4">
        <f t="shared" si="74"/>
        <v>114.16666666666666</v>
      </c>
      <c r="Q789" s="5">
        <f t="shared" si="75"/>
        <v>80.588235294117652</v>
      </c>
      <c r="R789" s="2" t="s">
        <v>8276</v>
      </c>
      <c r="S789" s="7" t="str">
        <f t="shared" si="76"/>
        <v>music</v>
      </c>
      <c r="T789" s="7" t="str">
        <f t="shared" si="77"/>
        <v>rock</v>
      </c>
    </row>
    <row r="790" spans="1:20" ht="80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17">
        <f t="shared" si="72"/>
        <v>41059.006805555553</v>
      </c>
      <c r="L790" s="17">
        <f t="shared" si="73"/>
        <v>41097.165972222225</v>
      </c>
      <c r="M790" s="2" t="b">
        <v>0</v>
      </c>
      <c r="N790" s="2">
        <v>34</v>
      </c>
      <c r="O790" s="2" t="b">
        <v>1</v>
      </c>
      <c r="P790" s="4">
        <f t="shared" si="74"/>
        <v>203.505</v>
      </c>
      <c r="Q790" s="5">
        <f t="shared" si="75"/>
        <v>59.85441176470588</v>
      </c>
      <c r="R790" s="2" t="s">
        <v>8276</v>
      </c>
      <c r="S790" s="7" t="str">
        <f t="shared" si="76"/>
        <v>music</v>
      </c>
      <c r="T790" s="7" t="str">
        <f t="shared" si="77"/>
        <v>rock</v>
      </c>
    </row>
    <row r="791" spans="1:20" ht="80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17">
        <f t="shared" si="72"/>
        <v>41277.186111111114</v>
      </c>
      <c r="L791" s="17">
        <f t="shared" si="73"/>
        <v>41295.332638888889</v>
      </c>
      <c r="M791" s="2" t="b">
        <v>0</v>
      </c>
      <c r="N791" s="2">
        <v>14</v>
      </c>
      <c r="O791" s="2" t="b">
        <v>1</v>
      </c>
      <c r="P791" s="4">
        <f t="shared" si="74"/>
        <v>109.41176470588236</v>
      </c>
      <c r="Q791" s="5">
        <f t="shared" si="75"/>
        <v>132.85714285714286</v>
      </c>
      <c r="R791" s="2" t="s">
        <v>8276</v>
      </c>
      <c r="S791" s="7" t="str">
        <f t="shared" si="76"/>
        <v>music</v>
      </c>
      <c r="T791" s="7" t="str">
        <f t="shared" si="77"/>
        <v>rock</v>
      </c>
    </row>
    <row r="792" spans="1:20" ht="80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17">
        <f t="shared" si="72"/>
        <v>41276.047905092593</v>
      </c>
      <c r="L792" s="17">
        <f t="shared" si="73"/>
        <v>41306.047905092593</v>
      </c>
      <c r="M792" s="2" t="b">
        <v>0</v>
      </c>
      <c r="N792" s="2">
        <v>156</v>
      </c>
      <c r="O792" s="2" t="b">
        <v>1</v>
      </c>
      <c r="P792" s="4">
        <f t="shared" si="74"/>
        <v>144.37459999999999</v>
      </c>
      <c r="Q792" s="5">
        <f t="shared" si="75"/>
        <v>92.547820512820508</v>
      </c>
      <c r="R792" s="2" t="s">
        <v>8276</v>
      </c>
      <c r="S792" s="7" t="str">
        <f t="shared" si="76"/>
        <v>music</v>
      </c>
      <c r="T792" s="7" t="str">
        <f t="shared" si="77"/>
        <v>rock</v>
      </c>
    </row>
    <row r="793" spans="1:20" ht="80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17">
        <f t="shared" si="72"/>
        <v>41557.780624999999</v>
      </c>
      <c r="L793" s="17">
        <f t="shared" si="73"/>
        <v>41591.249305555553</v>
      </c>
      <c r="M793" s="2" t="b">
        <v>0</v>
      </c>
      <c r="N793" s="2">
        <v>128</v>
      </c>
      <c r="O793" s="2" t="b">
        <v>1</v>
      </c>
      <c r="P793" s="4">
        <f t="shared" si="74"/>
        <v>103.86666666666666</v>
      </c>
      <c r="Q793" s="5">
        <f t="shared" si="75"/>
        <v>60.859375</v>
      </c>
      <c r="R793" s="2" t="s">
        <v>8276</v>
      </c>
      <c r="S793" s="7" t="str">
        <f t="shared" si="76"/>
        <v>music</v>
      </c>
      <c r="T793" s="7" t="str">
        <f t="shared" si="77"/>
        <v>rock</v>
      </c>
    </row>
    <row r="794" spans="1:20" ht="40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17">
        <f t="shared" si="72"/>
        <v>41555.873645833337</v>
      </c>
      <c r="L794" s="17">
        <f t="shared" si="73"/>
        <v>41585.915312500001</v>
      </c>
      <c r="M794" s="2" t="b">
        <v>0</v>
      </c>
      <c r="N794" s="2">
        <v>60</v>
      </c>
      <c r="O794" s="2" t="b">
        <v>1</v>
      </c>
      <c r="P794" s="4">
        <f t="shared" si="74"/>
        <v>100.44440000000002</v>
      </c>
      <c r="Q794" s="5">
        <f t="shared" si="75"/>
        <v>41.851833333333339</v>
      </c>
      <c r="R794" s="2" t="s">
        <v>8276</v>
      </c>
      <c r="S794" s="7" t="str">
        <f t="shared" si="76"/>
        <v>music</v>
      </c>
      <c r="T794" s="7" t="str">
        <f t="shared" si="77"/>
        <v>rock</v>
      </c>
    </row>
    <row r="795" spans="1:20" ht="80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17">
        <f t="shared" si="72"/>
        <v>41442.741249999999</v>
      </c>
      <c r="L795" s="17">
        <f t="shared" si="73"/>
        <v>41458.207638888889</v>
      </c>
      <c r="M795" s="2" t="b">
        <v>0</v>
      </c>
      <c r="N795" s="2">
        <v>32</v>
      </c>
      <c r="O795" s="2" t="b">
        <v>1</v>
      </c>
      <c r="P795" s="4">
        <f t="shared" si="74"/>
        <v>102.77927272727271</v>
      </c>
      <c r="Q795" s="5">
        <f t="shared" si="75"/>
        <v>88.325937499999995</v>
      </c>
      <c r="R795" s="2" t="s">
        <v>8276</v>
      </c>
      <c r="S795" s="7" t="str">
        <f t="shared" si="76"/>
        <v>music</v>
      </c>
      <c r="T795" s="7" t="str">
        <f t="shared" si="77"/>
        <v>rock</v>
      </c>
    </row>
    <row r="796" spans="1:20" ht="80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17">
        <f t="shared" si="72"/>
        <v>40736.115011574075</v>
      </c>
      <c r="L796" s="17">
        <f t="shared" si="73"/>
        <v>40791.712500000001</v>
      </c>
      <c r="M796" s="2" t="b">
        <v>0</v>
      </c>
      <c r="N796" s="2">
        <v>53</v>
      </c>
      <c r="O796" s="2" t="b">
        <v>1</v>
      </c>
      <c r="P796" s="4">
        <f t="shared" si="74"/>
        <v>105.31250000000001</v>
      </c>
      <c r="Q796" s="5">
        <f t="shared" si="75"/>
        <v>158.96226415094338</v>
      </c>
      <c r="R796" s="2" t="s">
        <v>8276</v>
      </c>
      <c r="S796" s="7" t="str">
        <f t="shared" si="76"/>
        <v>music</v>
      </c>
      <c r="T796" s="7" t="str">
        <f t="shared" si="77"/>
        <v>rock</v>
      </c>
    </row>
    <row r="797" spans="1:20" ht="80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17">
        <f t="shared" si="72"/>
        <v>40963.613032407404</v>
      </c>
      <c r="L797" s="17">
        <f t="shared" si="73"/>
        <v>41006.207638888889</v>
      </c>
      <c r="M797" s="2" t="b">
        <v>0</v>
      </c>
      <c r="N797" s="2">
        <v>184</v>
      </c>
      <c r="O797" s="2" t="b">
        <v>1</v>
      </c>
      <c r="P797" s="4">
        <f t="shared" si="74"/>
        <v>111.78571428571429</v>
      </c>
      <c r="Q797" s="5">
        <f t="shared" si="75"/>
        <v>85.054347826086953</v>
      </c>
      <c r="R797" s="2" t="s">
        <v>8276</v>
      </c>
      <c r="S797" s="7" t="str">
        <f t="shared" si="76"/>
        <v>music</v>
      </c>
      <c r="T797" s="7" t="str">
        <f t="shared" si="77"/>
        <v>rock</v>
      </c>
    </row>
    <row r="798" spans="1:20" ht="80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17">
        <f t="shared" si="72"/>
        <v>41502.882928240739</v>
      </c>
      <c r="L798" s="17">
        <f t="shared" si="73"/>
        <v>41532.881944444445</v>
      </c>
      <c r="M798" s="2" t="b">
        <v>0</v>
      </c>
      <c r="N798" s="2">
        <v>90</v>
      </c>
      <c r="O798" s="2" t="b">
        <v>1</v>
      </c>
      <c r="P798" s="4">
        <f t="shared" si="74"/>
        <v>101.35000000000001</v>
      </c>
      <c r="Q798" s="5">
        <f t="shared" si="75"/>
        <v>112.61111111111111</v>
      </c>
      <c r="R798" s="2" t="s">
        <v>8276</v>
      </c>
      <c r="S798" s="7" t="str">
        <f t="shared" si="76"/>
        <v>music</v>
      </c>
      <c r="T798" s="7" t="str">
        <f t="shared" si="77"/>
        <v>rock</v>
      </c>
    </row>
    <row r="799" spans="1:20" ht="80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17">
        <f t="shared" si="72"/>
        <v>40996.994074074071</v>
      </c>
      <c r="L799" s="17">
        <f t="shared" si="73"/>
        <v>41028.166666666664</v>
      </c>
      <c r="M799" s="2" t="b">
        <v>0</v>
      </c>
      <c r="N799" s="2">
        <v>71</v>
      </c>
      <c r="O799" s="2" t="b">
        <v>1</v>
      </c>
      <c r="P799" s="4">
        <f t="shared" si="74"/>
        <v>107.53333333333333</v>
      </c>
      <c r="Q799" s="5">
        <f t="shared" si="75"/>
        <v>45.436619718309856</v>
      </c>
      <c r="R799" s="2" t="s">
        <v>8276</v>
      </c>
      <c r="S799" s="7" t="str">
        <f t="shared" si="76"/>
        <v>music</v>
      </c>
      <c r="T799" s="7" t="str">
        <f t="shared" si="77"/>
        <v>rock</v>
      </c>
    </row>
    <row r="800" spans="1:20" ht="60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17">
        <f t="shared" si="72"/>
        <v>41882.590127314819</v>
      </c>
      <c r="L800" s="17">
        <f t="shared" si="73"/>
        <v>41912.590127314819</v>
      </c>
      <c r="M800" s="2" t="b">
        <v>0</v>
      </c>
      <c r="N800" s="2">
        <v>87</v>
      </c>
      <c r="O800" s="2" t="b">
        <v>1</v>
      </c>
      <c r="P800" s="4">
        <f t="shared" si="74"/>
        <v>114.88571428571429</v>
      </c>
      <c r="Q800" s="5">
        <f t="shared" si="75"/>
        <v>46.218390804597703</v>
      </c>
      <c r="R800" s="2" t="s">
        <v>8276</v>
      </c>
      <c r="S800" s="7" t="str">
        <f t="shared" si="76"/>
        <v>music</v>
      </c>
      <c r="T800" s="7" t="str">
        <f t="shared" si="77"/>
        <v>rock</v>
      </c>
    </row>
    <row r="801" spans="1:20" ht="80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17">
        <f t="shared" si="72"/>
        <v>40996.667199074072</v>
      </c>
      <c r="L801" s="17">
        <f t="shared" si="73"/>
        <v>41026.667199074072</v>
      </c>
      <c r="M801" s="2" t="b">
        <v>0</v>
      </c>
      <c r="N801" s="2">
        <v>28</v>
      </c>
      <c r="O801" s="2" t="b">
        <v>1</v>
      </c>
      <c r="P801" s="4">
        <f t="shared" si="74"/>
        <v>100.02</v>
      </c>
      <c r="Q801" s="5">
        <f t="shared" si="75"/>
        <v>178.60714285714286</v>
      </c>
      <c r="R801" s="2" t="s">
        <v>8276</v>
      </c>
      <c r="S801" s="7" t="str">
        <f t="shared" si="76"/>
        <v>music</v>
      </c>
      <c r="T801" s="7" t="str">
        <f t="shared" si="77"/>
        <v>rock</v>
      </c>
    </row>
    <row r="802" spans="1:20" ht="60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17">
        <f t="shared" si="72"/>
        <v>41863.433495370373</v>
      </c>
      <c r="L802" s="17">
        <f t="shared" si="73"/>
        <v>41893.433495370373</v>
      </c>
      <c r="M802" s="2" t="b">
        <v>0</v>
      </c>
      <c r="N802" s="2">
        <v>56</v>
      </c>
      <c r="O802" s="2" t="b">
        <v>1</v>
      </c>
      <c r="P802" s="4">
        <f t="shared" si="74"/>
        <v>152.13333333333335</v>
      </c>
      <c r="Q802" s="5">
        <f t="shared" si="75"/>
        <v>40.75</v>
      </c>
      <c r="R802" s="2" t="s">
        <v>8276</v>
      </c>
      <c r="S802" s="7" t="str">
        <f t="shared" si="76"/>
        <v>music</v>
      </c>
      <c r="T802" s="7" t="str">
        <f t="shared" si="77"/>
        <v>rock</v>
      </c>
    </row>
    <row r="803" spans="1:20" ht="80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17">
        <f t="shared" si="72"/>
        <v>40695.795370370368</v>
      </c>
      <c r="L803" s="17">
        <f t="shared" si="73"/>
        <v>40725.795370370368</v>
      </c>
      <c r="M803" s="2" t="b">
        <v>0</v>
      </c>
      <c r="N803" s="2">
        <v>51</v>
      </c>
      <c r="O803" s="2" t="b">
        <v>1</v>
      </c>
      <c r="P803" s="4">
        <f t="shared" si="74"/>
        <v>111.52149999999999</v>
      </c>
      <c r="Q803" s="5">
        <f t="shared" si="75"/>
        <v>43.733921568627444</v>
      </c>
      <c r="R803" s="2" t="s">
        <v>8276</v>
      </c>
      <c r="S803" s="7" t="str">
        <f t="shared" si="76"/>
        <v>music</v>
      </c>
      <c r="T803" s="7" t="str">
        <f t="shared" si="77"/>
        <v>rock</v>
      </c>
    </row>
    <row r="804" spans="1:20" ht="80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17">
        <f t="shared" si="72"/>
        <v>41123.022268518522</v>
      </c>
      <c r="L804" s="17">
        <f t="shared" si="73"/>
        <v>41169.170138888891</v>
      </c>
      <c r="M804" s="2" t="b">
        <v>0</v>
      </c>
      <c r="N804" s="2">
        <v>75</v>
      </c>
      <c r="O804" s="2" t="b">
        <v>1</v>
      </c>
      <c r="P804" s="4">
        <f t="shared" si="74"/>
        <v>101.33333333333334</v>
      </c>
      <c r="Q804" s="5">
        <f t="shared" si="75"/>
        <v>81.066666666666663</v>
      </c>
      <c r="R804" s="2" t="s">
        <v>8276</v>
      </c>
      <c r="S804" s="7" t="str">
        <f t="shared" si="76"/>
        <v>music</v>
      </c>
      <c r="T804" s="7" t="str">
        <f t="shared" si="77"/>
        <v>rock</v>
      </c>
    </row>
    <row r="805" spans="1:20" ht="80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17">
        <f t="shared" si="72"/>
        <v>40665.949976851851</v>
      </c>
      <c r="L805" s="17">
        <f t="shared" si="73"/>
        <v>40692.041666666664</v>
      </c>
      <c r="M805" s="2" t="b">
        <v>0</v>
      </c>
      <c r="N805" s="2">
        <v>38</v>
      </c>
      <c r="O805" s="2" t="b">
        <v>1</v>
      </c>
      <c r="P805" s="4">
        <f t="shared" si="74"/>
        <v>123.2608695652174</v>
      </c>
      <c r="Q805" s="5">
        <f t="shared" si="75"/>
        <v>74.60526315789474</v>
      </c>
      <c r="R805" s="2" t="s">
        <v>8276</v>
      </c>
      <c r="S805" s="7" t="str">
        <f t="shared" si="76"/>
        <v>music</v>
      </c>
      <c r="T805" s="7" t="str">
        <f t="shared" si="77"/>
        <v>rock</v>
      </c>
    </row>
    <row r="806" spans="1:20" ht="80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17">
        <f t="shared" si="72"/>
        <v>40730.105625000004</v>
      </c>
      <c r="L806" s="17">
        <f t="shared" si="73"/>
        <v>40747.165972222225</v>
      </c>
      <c r="M806" s="2" t="b">
        <v>0</v>
      </c>
      <c r="N806" s="2">
        <v>18</v>
      </c>
      <c r="O806" s="2" t="b">
        <v>1</v>
      </c>
      <c r="P806" s="4">
        <f t="shared" si="74"/>
        <v>100</v>
      </c>
      <c r="Q806" s="5">
        <f t="shared" si="75"/>
        <v>305.55555555555554</v>
      </c>
      <c r="R806" s="2" t="s">
        <v>8276</v>
      </c>
      <c r="S806" s="7" t="str">
        <f t="shared" si="76"/>
        <v>music</v>
      </c>
      <c r="T806" s="7" t="str">
        <f t="shared" si="77"/>
        <v>rock</v>
      </c>
    </row>
    <row r="807" spans="1:20" ht="80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17">
        <f t="shared" si="72"/>
        <v>40690.823055555556</v>
      </c>
      <c r="L807" s="17">
        <f t="shared" si="73"/>
        <v>40740.958333333336</v>
      </c>
      <c r="M807" s="2" t="b">
        <v>0</v>
      </c>
      <c r="N807" s="2">
        <v>54</v>
      </c>
      <c r="O807" s="2" t="b">
        <v>1</v>
      </c>
      <c r="P807" s="4">
        <f t="shared" si="74"/>
        <v>105</v>
      </c>
      <c r="Q807" s="5">
        <f t="shared" si="75"/>
        <v>58.333333333333336</v>
      </c>
      <c r="R807" s="2" t="s">
        <v>8276</v>
      </c>
      <c r="S807" s="7" t="str">
        <f t="shared" si="76"/>
        <v>music</v>
      </c>
      <c r="T807" s="7" t="str">
        <f t="shared" si="77"/>
        <v>rock</v>
      </c>
    </row>
    <row r="808" spans="1:20" ht="40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17">
        <f t="shared" si="72"/>
        <v>40763.691423611112</v>
      </c>
      <c r="L808" s="17">
        <f t="shared" si="73"/>
        <v>40793.691423611112</v>
      </c>
      <c r="M808" s="2" t="b">
        <v>0</v>
      </c>
      <c r="N808" s="2">
        <v>71</v>
      </c>
      <c r="O808" s="2" t="b">
        <v>1</v>
      </c>
      <c r="P808" s="4">
        <f t="shared" si="74"/>
        <v>104.4375</v>
      </c>
      <c r="Q808" s="5">
        <f t="shared" si="75"/>
        <v>117.67605633802818</v>
      </c>
      <c r="R808" s="2" t="s">
        <v>8276</v>
      </c>
      <c r="S808" s="7" t="str">
        <f t="shared" si="76"/>
        <v>music</v>
      </c>
      <c r="T808" s="7" t="str">
        <f t="shared" si="77"/>
        <v>rock</v>
      </c>
    </row>
    <row r="809" spans="1:20" ht="40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17">
        <f t="shared" si="72"/>
        <v>42759.628599537042</v>
      </c>
      <c r="L809" s="17">
        <f t="shared" si="73"/>
        <v>42795.083333333328</v>
      </c>
      <c r="M809" s="2" t="b">
        <v>0</v>
      </c>
      <c r="N809" s="2">
        <v>57</v>
      </c>
      <c r="O809" s="2" t="b">
        <v>1</v>
      </c>
      <c r="P809" s="4">
        <f t="shared" si="74"/>
        <v>105.125</v>
      </c>
      <c r="Q809" s="5">
        <f t="shared" si="75"/>
        <v>73.771929824561397</v>
      </c>
      <c r="R809" s="2" t="s">
        <v>8276</v>
      </c>
      <c r="S809" s="7" t="str">
        <f t="shared" si="76"/>
        <v>music</v>
      </c>
      <c r="T809" s="7" t="str">
        <f t="shared" si="77"/>
        <v>rock</v>
      </c>
    </row>
    <row r="810" spans="1:20" ht="80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17">
        <f t="shared" si="72"/>
        <v>41962.100532407407</v>
      </c>
      <c r="L810" s="17">
        <f t="shared" si="73"/>
        <v>41995.207638888889</v>
      </c>
      <c r="M810" s="2" t="b">
        <v>0</v>
      </c>
      <c r="N810" s="2">
        <v>43</v>
      </c>
      <c r="O810" s="2" t="b">
        <v>1</v>
      </c>
      <c r="P810" s="4">
        <f t="shared" si="74"/>
        <v>100</v>
      </c>
      <c r="Q810" s="5">
        <f t="shared" si="75"/>
        <v>104.65116279069767</v>
      </c>
      <c r="R810" s="2" t="s">
        <v>8276</v>
      </c>
      <c r="S810" s="7" t="str">
        <f t="shared" si="76"/>
        <v>music</v>
      </c>
      <c r="T810" s="7" t="str">
        <f t="shared" si="77"/>
        <v>rock</v>
      </c>
    </row>
    <row r="811" spans="1:20" ht="60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17">
        <f t="shared" si="72"/>
        <v>41628.833680555559</v>
      </c>
      <c r="L811" s="17">
        <f t="shared" si="73"/>
        <v>41658.833680555559</v>
      </c>
      <c r="M811" s="2" t="b">
        <v>0</v>
      </c>
      <c r="N811" s="2">
        <v>52</v>
      </c>
      <c r="O811" s="2" t="b">
        <v>1</v>
      </c>
      <c r="P811" s="4">
        <f t="shared" si="74"/>
        <v>103.77499999999999</v>
      </c>
      <c r="Q811" s="5">
        <f t="shared" si="75"/>
        <v>79.82692307692308</v>
      </c>
      <c r="R811" s="2" t="s">
        <v>8276</v>
      </c>
      <c r="S811" s="7" t="str">
        <f t="shared" si="76"/>
        <v>music</v>
      </c>
      <c r="T811" s="7" t="str">
        <f t="shared" si="77"/>
        <v>rock</v>
      </c>
    </row>
    <row r="812" spans="1:20" ht="80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17">
        <f t="shared" si="72"/>
        <v>41123.056273148148</v>
      </c>
      <c r="L812" s="17">
        <f t="shared" si="73"/>
        <v>41153.056273148148</v>
      </c>
      <c r="M812" s="2" t="b">
        <v>0</v>
      </c>
      <c r="N812" s="2">
        <v>27</v>
      </c>
      <c r="O812" s="2" t="b">
        <v>1</v>
      </c>
      <c r="P812" s="4">
        <f t="shared" si="74"/>
        <v>105</v>
      </c>
      <c r="Q812" s="5">
        <f t="shared" si="75"/>
        <v>58.333333333333336</v>
      </c>
      <c r="R812" s="2" t="s">
        <v>8276</v>
      </c>
      <c r="S812" s="7" t="str">
        <f t="shared" si="76"/>
        <v>music</v>
      </c>
      <c r="T812" s="7" t="str">
        <f t="shared" si="77"/>
        <v>rock</v>
      </c>
    </row>
    <row r="813" spans="1:20" ht="60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17">
        <f t="shared" si="72"/>
        <v>41443.643541666665</v>
      </c>
      <c r="L813" s="17">
        <f t="shared" si="73"/>
        <v>41465.702777777777</v>
      </c>
      <c r="M813" s="2" t="b">
        <v>0</v>
      </c>
      <c r="N813" s="2">
        <v>12</v>
      </c>
      <c r="O813" s="2" t="b">
        <v>1</v>
      </c>
      <c r="P813" s="4">
        <f t="shared" si="74"/>
        <v>104</v>
      </c>
      <c r="Q813" s="5">
        <f t="shared" si="75"/>
        <v>86.666666666666671</v>
      </c>
      <c r="R813" s="2" t="s">
        <v>8276</v>
      </c>
      <c r="S813" s="7" t="str">
        <f t="shared" si="76"/>
        <v>music</v>
      </c>
      <c r="T813" s="7" t="str">
        <f t="shared" si="77"/>
        <v>rock</v>
      </c>
    </row>
    <row r="814" spans="1:20" ht="80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17">
        <f t="shared" si="72"/>
        <v>41282.017962962964</v>
      </c>
      <c r="L814" s="17">
        <f t="shared" si="73"/>
        <v>41334.581944444442</v>
      </c>
      <c r="M814" s="2" t="b">
        <v>0</v>
      </c>
      <c r="N814" s="2">
        <v>33</v>
      </c>
      <c r="O814" s="2" t="b">
        <v>1</v>
      </c>
      <c r="P814" s="4">
        <f t="shared" si="74"/>
        <v>151.83333333333334</v>
      </c>
      <c r="Q814" s="5">
        <f t="shared" si="75"/>
        <v>27.606060606060606</v>
      </c>
      <c r="R814" s="2" t="s">
        <v>8276</v>
      </c>
      <c r="S814" s="7" t="str">
        <f t="shared" si="76"/>
        <v>music</v>
      </c>
      <c r="T814" s="7" t="str">
        <f t="shared" si="77"/>
        <v>rock</v>
      </c>
    </row>
    <row r="815" spans="1:20" ht="60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17">
        <f t="shared" si="72"/>
        <v>41080.960243055553</v>
      </c>
      <c r="L815" s="17">
        <f t="shared" si="73"/>
        <v>41110.960243055553</v>
      </c>
      <c r="M815" s="2" t="b">
        <v>0</v>
      </c>
      <c r="N815" s="2">
        <v>96</v>
      </c>
      <c r="O815" s="2" t="b">
        <v>1</v>
      </c>
      <c r="P815" s="4">
        <f t="shared" si="74"/>
        <v>159.99600000000001</v>
      </c>
      <c r="Q815" s="5">
        <f t="shared" si="75"/>
        <v>24.999375000000001</v>
      </c>
      <c r="R815" s="2" t="s">
        <v>8276</v>
      </c>
      <c r="S815" s="7" t="str">
        <f t="shared" si="76"/>
        <v>music</v>
      </c>
      <c r="T815" s="7" t="str">
        <f t="shared" si="77"/>
        <v>rock</v>
      </c>
    </row>
    <row r="816" spans="1:20" ht="80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17">
        <f t="shared" si="72"/>
        <v>40679.743067129632</v>
      </c>
      <c r="L816" s="17">
        <f t="shared" si="73"/>
        <v>40694.75277777778</v>
      </c>
      <c r="M816" s="2" t="b">
        <v>0</v>
      </c>
      <c r="N816" s="2">
        <v>28</v>
      </c>
      <c r="O816" s="2" t="b">
        <v>1</v>
      </c>
      <c r="P816" s="4">
        <f t="shared" si="74"/>
        <v>127.3</v>
      </c>
      <c r="Q816" s="5">
        <f t="shared" si="75"/>
        <v>45.464285714285715</v>
      </c>
      <c r="R816" s="2" t="s">
        <v>8276</v>
      </c>
      <c r="S816" s="7" t="str">
        <f t="shared" si="76"/>
        <v>music</v>
      </c>
      <c r="T816" s="7" t="str">
        <f t="shared" si="77"/>
        <v>rock</v>
      </c>
    </row>
    <row r="817" spans="1:20" ht="40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17">
        <f t="shared" si="72"/>
        <v>41914.917858796296</v>
      </c>
      <c r="L817" s="17">
        <f t="shared" si="73"/>
        <v>41944.917858796296</v>
      </c>
      <c r="M817" s="2" t="b">
        <v>0</v>
      </c>
      <c r="N817" s="2">
        <v>43</v>
      </c>
      <c r="O817" s="2" t="b">
        <v>1</v>
      </c>
      <c r="P817" s="4">
        <f t="shared" si="74"/>
        <v>107</v>
      </c>
      <c r="Q817" s="5">
        <f t="shared" si="75"/>
        <v>99.534883720930239</v>
      </c>
      <c r="R817" s="2" t="s">
        <v>8276</v>
      </c>
      <c r="S817" s="7" t="str">
        <f t="shared" si="76"/>
        <v>music</v>
      </c>
      <c r="T817" s="7" t="str">
        <f t="shared" si="77"/>
        <v>rock</v>
      </c>
    </row>
    <row r="818" spans="1:20" ht="60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17">
        <f t="shared" si="72"/>
        <v>41341.870868055557</v>
      </c>
      <c r="L818" s="17">
        <f t="shared" si="73"/>
        <v>41373.270833333336</v>
      </c>
      <c r="M818" s="2" t="b">
        <v>0</v>
      </c>
      <c r="N818" s="2">
        <v>205</v>
      </c>
      <c r="O818" s="2" t="b">
        <v>1</v>
      </c>
      <c r="P818" s="4">
        <f t="shared" si="74"/>
        <v>115.12214285714286</v>
      </c>
      <c r="Q818" s="5">
        <f t="shared" si="75"/>
        <v>39.31</v>
      </c>
      <c r="R818" s="2" t="s">
        <v>8276</v>
      </c>
      <c r="S818" s="7" t="str">
        <f t="shared" si="76"/>
        <v>music</v>
      </c>
      <c r="T818" s="7" t="str">
        <f t="shared" si="77"/>
        <v>rock</v>
      </c>
    </row>
    <row r="819" spans="1:20" ht="80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17">
        <f t="shared" si="72"/>
        <v>40925.599664351852</v>
      </c>
      <c r="L819" s="17">
        <f t="shared" si="73"/>
        <v>40979.207638888889</v>
      </c>
      <c r="M819" s="2" t="b">
        <v>0</v>
      </c>
      <c r="N819" s="2">
        <v>23</v>
      </c>
      <c r="O819" s="2" t="b">
        <v>1</v>
      </c>
      <c r="P819" s="4">
        <f t="shared" si="74"/>
        <v>137.11066666666665</v>
      </c>
      <c r="Q819" s="5">
        <f t="shared" si="75"/>
        <v>89.419999999999987</v>
      </c>
      <c r="R819" s="2" t="s">
        <v>8276</v>
      </c>
      <c r="S819" s="7" t="str">
        <f t="shared" si="76"/>
        <v>music</v>
      </c>
      <c r="T819" s="7" t="str">
        <f t="shared" si="77"/>
        <v>rock</v>
      </c>
    </row>
    <row r="820" spans="1:20" ht="80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17">
        <f t="shared" si="72"/>
        <v>41120.882881944446</v>
      </c>
      <c r="L820" s="17">
        <f t="shared" si="73"/>
        <v>41128.709027777775</v>
      </c>
      <c r="M820" s="2" t="b">
        <v>0</v>
      </c>
      <c r="N820" s="2">
        <v>19</v>
      </c>
      <c r="O820" s="2" t="b">
        <v>1</v>
      </c>
      <c r="P820" s="4">
        <f t="shared" si="74"/>
        <v>155.71428571428572</v>
      </c>
      <c r="Q820" s="5">
        <f t="shared" si="75"/>
        <v>28.684210526315791</v>
      </c>
      <c r="R820" s="2" t="s">
        <v>8276</v>
      </c>
      <c r="S820" s="7" t="str">
        <f t="shared" si="76"/>
        <v>music</v>
      </c>
      <c r="T820" s="7" t="str">
        <f t="shared" si="77"/>
        <v>rock</v>
      </c>
    </row>
    <row r="821" spans="1:20" ht="40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17">
        <f t="shared" si="72"/>
        <v>41619.998310185183</v>
      </c>
      <c r="L821" s="17">
        <f t="shared" si="73"/>
        <v>41629.197222222225</v>
      </c>
      <c r="M821" s="2" t="b">
        <v>0</v>
      </c>
      <c r="N821" s="2">
        <v>14</v>
      </c>
      <c r="O821" s="2" t="b">
        <v>1</v>
      </c>
      <c r="P821" s="4">
        <f t="shared" si="74"/>
        <v>108.74999999999999</v>
      </c>
      <c r="Q821" s="5">
        <f t="shared" si="75"/>
        <v>31.071428571428573</v>
      </c>
      <c r="R821" s="2" t="s">
        <v>8276</v>
      </c>
      <c r="S821" s="7" t="str">
        <f t="shared" si="76"/>
        <v>music</v>
      </c>
      <c r="T821" s="7" t="str">
        <f t="shared" si="77"/>
        <v>rock</v>
      </c>
    </row>
    <row r="822" spans="1:20" ht="60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17">
        <f t="shared" si="72"/>
        <v>41768.841921296298</v>
      </c>
      <c r="L822" s="17">
        <f t="shared" si="73"/>
        <v>41799.208333333336</v>
      </c>
      <c r="M822" s="2" t="b">
        <v>0</v>
      </c>
      <c r="N822" s="2">
        <v>38</v>
      </c>
      <c r="O822" s="2" t="b">
        <v>1</v>
      </c>
      <c r="P822" s="4">
        <f t="shared" si="74"/>
        <v>134.05000000000001</v>
      </c>
      <c r="Q822" s="5">
        <f t="shared" si="75"/>
        <v>70.55263157894737</v>
      </c>
      <c r="R822" s="2" t="s">
        <v>8276</v>
      </c>
      <c r="S822" s="7" t="str">
        <f t="shared" si="76"/>
        <v>music</v>
      </c>
      <c r="T822" s="7" t="str">
        <f t="shared" si="77"/>
        <v>rock</v>
      </c>
    </row>
    <row r="823" spans="1:20" ht="80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17">
        <f t="shared" si="72"/>
        <v>42093.922048611115</v>
      </c>
      <c r="L823" s="17">
        <f t="shared" si="73"/>
        <v>42128.167361111111</v>
      </c>
      <c r="M823" s="2" t="b">
        <v>0</v>
      </c>
      <c r="N823" s="2">
        <v>78</v>
      </c>
      <c r="O823" s="2" t="b">
        <v>1</v>
      </c>
      <c r="P823" s="4">
        <f t="shared" si="74"/>
        <v>100</v>
      </c>
      <c r="Q823" s="5">
        <f t="shared" si="75"/>
        <v>224.12820512820514</v>
      </c>
      <c r="R823" s="2" t="s">
        <v>8276</v>
      </c>
      <c r="S823" s="7" t="str">
        <f t="shared" si="76"/>
        <v>music</v>
      </c>
      <c r="T823" s="7" t="str">
        <f t="shared" si="77"/>
        <v>rock</v>
      </c>
    </row>
    <row r="824" spans="1:20" ht="60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17">
        <f t="shared" si="72"/>
        <v>41157.947337962964</v>
      </c>
      <c r="L824" s="17">
        <f t="shared" si="73"/>
        <v>41187.947337962964</v>
      </c>
      <c r="M824" s="2" t="b">
        <v>0</v>
      </c>
      <c r="N824" s="2">
        <v>69</v>
      </c>
      <c r="O824" s="2" t="b">
        <v>1</v>
      </c>
      <c r="P824" s="4">
        <f t="shared" si="74"/>
        <v>119.16666666666667</v>
      </c>
      <c r="Q824" s="5">
        <f t="shared" si="75"/>
        <v>51.811594202898547</v>
      </c>
      <c r="R824" s="2" t="s">
        <v>8276</v>
      </c>
      <c r="S824" s="7" t="str">
        <f t="shared" si="76"/>
        <v>music</v>
      </c>
      <c r="T824" s="7" t="str">
        <f t="shared" si="77"/>
        <v>rock</v>
      </c>
    </row>
    <row r="825" spans="1:20" ht="60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17">
        <f t="shared" si="72"/>
        <v>42055.972824074073</v>
      </c>
      <c r="L825" s="17">
        <f t="shared" si="73"/>
        <v>42085.931157407409</v>
      </c>
      <c r="M825" s="2" t="b">
        <v>0</v>
      </c>
      <c r="N825" s="2">
        <v>33</v>
      </c>
      <c r="O825" s="2" t="b">
        <v>1</v>
      </c>
      <c r="P825" s="4">
        <f t="shared" si="74"/>
        <v>179.5</v>
      </c>
      <c r="Q825" s="5">
        <f t="shared" si="75"/>
        <v>43.515151515151516</v>
      </c>
      <c r="R825" s="2" t="s">
        <v>8276</v>
      </c>
      <c r="S825" s="7" t="str">
        <f t="shared" si="76"/>
        <v>music</v>
      </c>
      <c r="T825" s="7" t="str">
        <f t="shared" si="77"/>
        <v>rock</v>
      </c>
    </row>
    <row r="826" spans="1:20" ht="80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17">
        <f t="shared" si="72"/>
        <v>40250.242106481484</v>
      </c>
      <c r="L826" s="17">
        <f t="shared" si="73"/>
        <v>40286.290972222225</v>
      </c>
      <c r="M826" s="2" t="b">
        <v>0</v>
      </c>
      <c r="N826" s="2">
        <v>54</v>
      </c>
      <c r="O826" s="2" t="b">
        <v>1</v>
      </c>
      <c r="P826" s="4">
        <f t="shared" si="74"/>
        <v>134.38124999999999</v>
      </c>
      <c r="Q826" s="5">
        <f t="shared" si="75"/>
        <v>39.816666666666663</v>
      </c>
      <c r="R826" s="2" t="s">
        <v>8276</v>
      </c>
      <c r="S826" s="7" t="str">
        <f t="shared" si="76"/>
        <v>music</v>
      </c>
      <c r="T826" s="7" t="str">
        <f t="shared" si="77"/>
        <v>rock</v>
      </c>
    </row>
    <row r="827" spans="1:20" ht="60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17">
        <f t="shared" si="72"/>
        <v>41186.306527777779</v>
      </c>
      <c r="L827" s="17">
        <f t="shared" si="73"/>
        <v>41211.306527777779</v>
      </c>
      <c r="M827" s="2" t="b">
        <v>0</v>
      </c>
      <c r="N827" s="2">
        <v>99</v>
      </c>
      <c r="O827" s="2" t="b">
        <v>1</v>
      </c>
      <c r="P827" s="4">
        <f t="shared" si="74"/>
        <v>100.43200000000002</v>
      </c>
      <c r="Q827" s="5">
        <f t="shared" si="75"/>
        <v>126.8080808080808</v>
      </c>
      <c r="R827" s="2" t="s">
        <v>8276</v>
      </c>
      <c r="S827" s="7" t="str">
        <f t="shared" si="76"/>
        <v>music</v>
      </c>
      <c r="T827" s="7" t="str">
        <f t="shared" si="77"/>
        <v>rock</v>
      </c>
    </row>
    <row r="828" spans="1:20" ht="80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17">
        <f t="shared" si="72"/>
        <v>40973.038541666669</v>
      </c>
      <c r="L828" s="17">
        <f t="shared" si="73"/>
        <v>40993.996874999997</v>
      </c>
      <c r="M828" s="2" t="b">
        <v>0</v>
      </c>
      <c r="N828" s="2">
        <v>49</v>
      </c>
      <c r="O828" s="2" t="b">
        <v>1</v>
      </c>
      <c r="P828" s="4">
        <f t="shared" si="74"/>
        <v>101.45454545454547</v>
      </c>
      <c r="Q828" s="5">
        <f t="shared" si="75"/>
        <v>113.87755102040816</v>
      </c>
      <c r="R828" s="2" t="s">
        <v>8276</v>
      </c>
      <c r="S828" s="7" t="str">
        <f t="shared" si="76"/>
        <v>music</v>
      </c>
      <c r="T828" s="7" t="str">
        <f t="shared" si="77"/>
        <v>rock</v>
      </c>
    </row>
    <row r="829" spans="1:20" ht="80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17">
        <f t="shared" si="72"/>
        <v>40927.473460648151</v>
      </c>
      <c r="L829" s="17">
        <f t="shared" si="73"/>
        <v>40953.825694444444</v>
      </c>
      <c r="M829" s="2" t="b">
        <v>0</v>
      </c>
      <c r="N829" s="2">
        <v>11</v>
      </c>
      <c r="O829" s="2" t="b">
        <v>1</v>
      </c>
      <c r="P829" s="4">
        <f t="shared" si="74"/>
        <v>103.33333333333334</v>
      </c>
      <c r="Q829" s="5">
        <f t="shared" si="75"/>
        <v>28.181818181818183</v>
      </c>
      <c r="R829" s="2" t="s">
        <v>8276</v>
      </c>
      <c r="S829" s="7" t="str">
        <f t="shared" si="76"/>
        <v>music</v>
      </c>
      <c r="T829" s="7" t="str">
        <f t="shared" si="77"/>
        <v>rock</v>
      </c>
    </row>
    <row r="830" spans="1:20" ht="80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17">
        <f t="shared" si="72"/>
        <v>41073.050717592596</v>
      </c>
      <c r="L830" s="17">
        <f t="shared" si="73"/>
        <v>41085.683333333334</v>
      </c>
      <c r="M830" s="2" t="b">
        <v>0</v>
      </c>
      <c r="N830" s="2">
        <v>38</v>
      </c>
      <c r="O830" s="2" t="b">
        <v>1</v>
      </c>
      <c r="P830" s="4">
        <f t="shared" si="74"/>
        <v>107</v>
      </c>
      <c r="Q830" s="5">
        <f t="shared" si="75"/>
        <v>36.60526315789474</v>
      </c>
      <c r="R830" s="2" t="s">
        <v>8276</v>
      </c>
      <c r="S830" s="7" t="str">
        <f t="shared" si="76"/>
        <v>music</v>
      </c>
      <c r="T830" s="7" t="str">
        <f t="shared" si="77"/>
        <v>rock</v>
      </c>
    </row>
    <row r="831" spans="1:20" ht="80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17">
        <f t="shared" si="72"/>
        <v>42504.801388888889</v>
      </c>
      <c r="L831" s="17">
        <f t="shared" si="73"/>
        <v>42564.801388888889</v>
      </c>
      <c r="M831" s="2" t="b">
        <v>0</v>
      </c>
      <c r="N831" s="2">
        <v>16</v>
      </c>
      <c r="O831" s="2" t="b">
        <v>1</v>
      </c>
      <c r="P831" s="4">
        <f t="shared" si="74"/>
        <v>104</v>
      </c>
      <c r="Q831" s="5">
        <f t="shared" si="75"/>
        <v>32.5</v>
      </c>
      <c r="R831" s="2" t="s">
        <v>8276</v>
      </c>
      <c r="S831" s="7" t="str">
        <f t="shared" si="76"/>
        <v>music</v>
      </c>
      <c r="T831" s="7" t="str">
        <f t="shared" si="77"/>
        <v>rock</v>
      </c>
    </row>
    <row r="832" spans="1:20" ht="80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17">
        <f t="shared" si="72"/>
        <v>41325.525752314818</v>
      </c>
      <c r="L832" s="17">
        <f t="shared" si="73"/>
        <v>41355.484085648146</v>
      </c>
      <c r="M832" s="2" t="b">
        <v>0</v>
      </c>
      <c r="N832" s="2">
        <v>32</v>
      </c>
      <c r="O832" s="2" t="b">
        <v>1</v>
      </c>
      <c r="P832" s="4">
        <f t="shared" si="74"/>
        <v>107.83333333333334</v>
      </c>
      <c r="Q832" s="5">
        <f t="shared" si="75"/>
        <v>60.65625</v>
      </c>
      <c r="R832" s="2" t="s">
        <v>8276</v>
      </c>
      <c r="S832" s="7" t="str">
        <f t="shared" si="76"/>
        <v>music</v>
      </c>
      <c r="T832" s="7" t="str">
        <f t="shared" si="77"/>
        <v>rock</v>
      </c>
    </row>
    <row r="833" spans="1:20" ht="60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17">
        <f t="shared" si="72"/>
        <v>40996.646921296298</v>
      </c>
      <c r="L833" s="17">
        <f t="shared" si="73"/>
        <v>41026.646921296298</v>
      </c>
      <c r="M833" s="2" t="b">
        <v>0</v>
      </c>
      <c r="N833" s="2">
        <v>20</v>
      </c>
      <c r="O833" s="2" t="b">
        <v>1</v>
      </c>
      <c r="P833" s="4">
        <f t="shared" si="74"/>
        <v>233.33333333333334</v>
      </c>
      <c r="Q833" s="5">
        <f t="shared" si="75"/>
        <v>175</v>
      </c>
      <c r="R833" s="2" t="s">
        <v>8276</v>
      </c>
      <c r="S833" s="7" t="str">
        <f t="shared" si="76"/>
        <v>music</v>
      </c>
      <c r="T833" s="7" t="str">
        <f t="shared" si="77"/>
        <v>rock</v>
      </c>
    </row>
    <row r="834" spans="1:20" ht="80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17">
        <f t="shared" si="72"/>
        <v>40869.675173611111</v>
      </c>
      <c r="L834" s="17">
        <f t="shared" si="73"/>
        <v>40929.342361111114</v>
      </c>
      <c r="M834" s="2" t="b">
        <v>0</v>
      </c>
      <c r="N834" s="2">
        <v>154</v>
      </c>
      <c r="O834" s="2" t="b">
        <v>1</v>
      </c>
      <c r="P834" s="4">
        <f t="shared" si="74"/>
        <v>100.60706666666665</v>
      </c>
      <c r="Q834" s="5">
        <f t="shared" si="75"/>
        <v>97.993896103896105</v>
      </c>
      <c r="R834" s="2" t="s">
        <v>8276</v>
      </c>
      <c r="S834" s="7" t="str">
        <f t="shared" si="76"/>
        <v>music</v>
      </c>
      <c r="T834" s="7" t="str">
        <f t="shared" si="77"/>
        <v>rock</v>
      </c>
    </row>
    <row r="835" spans="1:20" ht="20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17">
        <f t="shared" ref="K835:K898" si="78">(((J835/60)/60)/24)+DATE(1970,1,1)</f>
        <v>41718.878182870372</v>
      </c>
      <c r="L835" s="17">
        <f t="shared" ref="L835:L898" si="79">(((I835/60)/60)/24)+DATE(1970,1,1)</f>
        <v>41748.878182870372</v>
      </c>
      <c r="M835" s="2" t="b">
        <v>0</v>
      </c>
      <c r="N835" s="2">
        <v>41</v>
      </c>
      <c r="O835" s="2" t="b">
        <v>1</v>
      </c>
      <c r="P835" s="4">
        <f t="shared" ref="P835:P898" si="80">E835/D835*100</f>
        <v>101.66666666666666</v>
      </c>
      <c r="Q835" s="5">
        <f t="shared" ref="Q835:Q898" si="81">E835/N835</f>
        <v>148.78048780487805</v>
      </c>
      <c r="R835" s="2" t="s">
        <v>8276</v>
      </c>
      <c r="S835" s="7" t="str">
        <f t="shared" ref="S835:S898" si="82">LEFT(R835, SEARCH("/",R835, 1)-1)</f>
        <v>music</v>
      </c>
      <c r="T835" s="7" t="str">
        <f t="shared" ref="T835:T898" si="83">RIGHT(R835,LEN(R835)-SEARCH("/",R835,1))</f>
        <v>rock</v>
      </c>
    </row>
    <row r="836" spans="1:20" ht="80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17">
        <f t="shared" si="78"/>
        <v>41422.822824074072</v>
      </c>
      <c r="L836" s="17">
        <f t="shared" si="79"/>
        <v>41456.165972222225</v>
      </c>
      <c r="M836" s="2" t="b">
        <v>0</v>
      </c>
      <c r="N836" s="2">
        <v>75</v>
      </c>
      <c r="O836" s="2" t="b">
        <v>1</v>
      </c>
      <c r="P836" s="4">
        <f t="shared" si="80"/>
        <v>131.0181818181818</v>
      </c>
      <c r="Q836" s="5">
        <f t="shared" si="81"/>
        <v>96.08</v>
      </c>
      <c r="R836" s="2" t="s">
        <v>8276</v>
      </c>
      <c r="S836" s="7" t="str">
        <f t="shared" si="82"/>
        <v>music</v>
      </c>
      <c r="T836" s="7" t="str">
        <f t="shared" si="83"/>
        <v>rock</v>
      </c>
    </row>
    <row r="837" spans="1:20" ht="80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17">
        <f t="shared" si="78"/>
        <v>41005.45784722222</v>
      </c>
      <c r="L837" s="17">
        <f t="shared" si="79"/>
        <v>41048.125</v>
      </c>
      <c r="M837" s="2" t="b">
        <v>0</v>
      </c>
      <c r="N837" s="2">
        <v>40</v>
      </c>
      <c r="O837" s="2" t="b">
        <v>1</v>
      </c>
      <c r="P837" s="4">
        <f t="shared" si="80"/>
        <v>117.25000000000001</v>
      </c>
      <c r="Q837" s="5">
        <f t="shared" si="81"/>
        <v>58.625</v>
      </c>
      <c r="R837" s="2" t="s">
        <v>8276</v>
      </c>
      <c r="S837" s="7" t="str">
        <f t="shared" si="82"/>
        <v>music</v>
      </c>
      <c r="T837" s="7" t="str">
        <f t="shared" si="83"/>
        <v>rock</v>
      </c>
    </row>
    <row r="838" spans="1:20" ht="20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17">
        <f t="shared" si="78"/>
        <v>41524.056921296295</v>
      </c>
      <c r="L838" s="17">
        <f t="shared" si="79"/>
        <v>41554.056921296295</v>
      </c>
      <c r="M838" s="2" t="b">
        <v>0</v>
      </c>
      <c r="N838" s="2">
        <v>46</v>
      </c>
      <c r="O838" s="2" t="b">
        <v>1</v>
      </c>
      <c r="P838" s="4">
        <f t="shared" si="80"/>
        <v>100.93039999999999</v>
      </c>
      <c r="Q838" s="5">
        <f t="shared" si="81"/>
        <v>109.70695652173914</v>
      </c>
      <c r="R838" s="2" t="s">
        <v>8276</v>
      </c>
      <c r="S838" s="7" t="str">
        <f t="shared" si="82"/>
        <v>music</v>
      </c>
      <c r="T838" s="7" t="str">
        <f t="shared" si="83"/>
        <v>rock</v>
      </c>
    </row>
    <row r="839" spans="1:20" ht="60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17">
        <f t="shared" si="78"/>
        <v>41730.998402777775</v>
      </c>
      <c r="L839" s="17">
        <f t="shared" si="79"/>
        <v>41760.998402777775</v>
      </c>
      <c r="M839" s="2" t="b">
        <v>0</v>
      </c>
      <c r="N839" s="2">
        <v>62</v>
      </c>
      <c r="O839" s="2" t="b">
        <v>1</v>
      </c>
      <c r="P839" s="4">
        <f t="shared" si="80"/>
        <v>121.8</v>
      </c>
      <c r="Q839" s="5">
        <f t="shared" si="81"/>
        <v>49.112903225806448</v>
      </c>
      <c r="R839" s="2" t="s">
        <v>8276</v>
      </c>
      <c r="S839" s="7" t="str">
        <f t="shared" si="82"/>
        <v>music</v>
      </c>
      <c r="T839" s="7" t="str">
        <f t="shared" si="83"/>
        <v>rock</v>
      </c>
    </row>
    <row r="840" spans="1:20" ht="80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17">
        <f t="shared" si="78"/>
        <v>40895.897974537038</v>
      </c>
      <c r="L840" s="17">
        <f t="shared" si="79"/>
        <v>40925.897974537038</v>
      </c>
      <c r="M840" s="2" t="b">
        <v>0</v>
      </c>
      <c r="N840" s="2">
        <v>61</v>
      </c>
      <c r="O840" s="2" t="b">
        <v>1</v>
      </c>
      <c r="P840" s="4">
        <f t="shared" si="80"/>
        <v>145.4</v>
      </c>
      <c r="Q840" s="5">
        <f t="shared" si="81"/>
        <v>47.672131147540981</v>
      </c>
      <c r="R840" s="2" t="s">
        <v>8276</v>
      </c>
      <c r="S840" s="7" t="str">
        <f t="shared" si="82"/>
        <v>music</v>
      </c>
      <c r="T840" s="7" t="str">
        <f t="shared" si="83"/>
        <v>rock</v>
      </c>
    </row>
    <row r="841" spans="1:20" ht="60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17">
        <f t="shared" si="78"/>
        <v>41144.763379629629</v>
      </c>
      <c r="L841" s="17">
        <f t="shared" si="79"/>
        <v>41174.763379629629</v>
      </c>
      <c r="M841" s="2" t="b">
        <v>0</v>
      </c>
      <c r="N841" s="2">
        <v>96</v>
      </c>
      <c r="O841" s="2" t="b">
        <v>1</v>
      </c>
      <c r="P841" s="4">
        <f t="shared" si="80"/>
        <v>116.61660000000001</v>
      </c>
      <c r="Q841" s="5">
        <f t="shared" si="81"/>
        <v>60.737812499999997</v>
      </c>
      <c r="R841" s="2" t="s">
        <v>8276</v>
      </c>
      <c r="S841" s="7" t="str">
        <f t="shared" si="82"/>
        <v>music</v>
      </c>
      <c r="T841" s="7" t="str">
        <f t="shared" si="83"/>
        <v>rock</v>
      </c>
    </row>
    <row r="842" spans="1:20" ht="60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17">
        <f t="shared" si="78"/>
        <v>42607.226701388892</v>
      </c>
      <c r="L842" s="17">
        <f t="shared" si="79"/>
        <v>42637.226701388892</v>
      </c>
      <c r="M842" s="2" t="b">
        <v>0</v>
      </c>
      <c r="N842" s="2">
        <v>190</v>
      </c>
      <c r="O842" s="2" t="b">
        <v>1</v>
      </c>
      <c r="P842" s="4">
        <f t="shared" si="80"/>
        <v>120.4166</v>
      </c>
      <c r="Q842" s="5">
        <f t="shared" si="81"/>
        <v>63.37715789473684</v>
      </c>
      <c r="R842" s="2" t="s">
        <v>8277</v>
      </c>
      <c r="S842" s="7" t="str">
        <f t="shared" si="82"/>
        <v>music</v>
      </c>
      <c r="T842" s="7" t="str">
        <f t="shared" si="83"/>
        <v>metal</v>
      </c>
    </row>
    <row r="843" spans="1:20" ht="80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17">
        <f t="shared" si="78"/>
        <v>41923.838692129626</v>
      </c>
      <c r="L843" s="17">
        <f t="shared" si="79"/>
        <v>41953.88035879629</v>
      </c>
      <c r="M843" s="2" t="b">
        <v>1</v>
      </c>
      <c r="N843" s="2">
        <v>94</v>
      </c>
      <c r="O843" s="2" t="b">
        <v>1</v>
      </c>
      <c r="P843" s="4">
        <f t="shared" si="80"/>
        <v>101.32000000000001</v>
      </c>
      <c r="Q843" s="5">
        <f t="shared" si="81"/>
        <v>53.893617021276597</v>
      </c>
      <c r="R843" s="2" t="s">
        <v>8277</v>
      </c>
      <c r="S843" s="7" t="str">
        <f t="shared" si="82"/>
        <v>music</v>
      </c>
      <c r="T843" s="7" t="str">
        <f t="shared" si="83"/>
        <v>metal</v>
      </c>
    </row>
    <row r="844" spans="1:20" ht="80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17">
        <f t="shared" si="78"/>
        <v>41526.592395833337</v>
      </c>
      <c r="L844" s="17">
        <f t="shared" si="79"/>
        <v>41561.165972222225</v>
      </c>
      <c r="M844" s="2" t="b">
        <v>1</v>
      </c>
      <c r="N844" s="2">
        <v>39</v>
      </c>
      <c r="O844" s="2" t="b">
        <v>1</v>
      </c>
      <c r="P844" s="4">
        <f t="shared" si="80"/>
        <v>104.32</v>
      </c>
      <c r="Q844" s="5">
        <f t="shared" si="81"/>
        <v>66.871794871794876</v>
      </c>
      <c r="R844" s="2" t="s">
        <v>8277</v>
      </c>
      <c r="S844" s="7" t="str">
        <f t="shared" si="82"/>
        <v>music</v>
      </c>
      <c r="T844" s="7" t="str">
        <f t="shared" si="83"/>
        <v>metal</v>
      </c>
    </row>
    <row r="845" spans="1:20" ht="80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17">
        <f t="shared" si="78"/>
        <v>42695.257870370369</v>
      </c>
      <c r="L845" s="17">
        <f t="shared" si="79"/>
        <v>42712.333333333328</v>
      </c>
      <c r="M845" s="2" t="b">
        <v>0</v>
      </c>
      <c r="N845" s="2">
        <v>127</v>
      </c>
      <c r="O845" s="2" t="b">
        <v>1</v>
      </c>
      <c r="P845" s="4">
        <f t="shared" si="80"/>
        <v>267.13333333333333</v>
      </c>
      <c r="Q845" s="5">
        <f t="shared" si="81"/>
        <v>63.102362204724407</v>
      </c>
      <c r="R845" s="2" t="s">
        <v>8277</v>
      </c>
      <c r="S845" s="7" t="str">
        <f t="shared" si="82"/>
        <v>music</v>
      </c>
      <c r="T845" s="7" t="str">
        <f t="shared" si="83"/>
        <v>metal</v>
      </c>
    </row>
    <row r="846" spans="1:20" ht="100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17">
        <f t="shared" si="78"/>
        <v>41905.684629629628</v>
      </c>
      <c r="L846" s="17">
        <f t="shared" si="79"/>
        <v>41944.207638888889</v>
      </c>
      <c r="M846" s="2" t="b">
        <v>1</v>
      </c>
      <c r="N846" s="2">
        <v>159</v>
      </c>
      <c r="O846" s="2" t="b">
        <v>1</v>
      </c>
      <c r="P846" s="4">
        <f t="shared" si="80"/>
        <v>194.13333333333333</v>
      </c>
      <c r="Q846" s="5">
        <f t="shared" si="81"/>
        <v>36.628930817610062</v>
      </c>
      <c r="R846" s="2" t="s">
        <v>8277</v>
      </c>
      <c r="S846" s="7" t="str">
        <f t="shared" si="82"/>
        <v>music</v>
      </c>
      <c r="T846" s="7" t="str">
        <f t="shared" si="83"/>
        <v>metal</v>
      </c>
    </row>
    <row r="847" spans="1:20" ht="60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17">
        <f t="shared" si="78"/>
        <v>42578.205972222218</v>
      </c>
      <c r="L847" s="17">
        <f t="shared" si="79"/>
        <v>42618.165972222225</v>
      </c>
      <c r="M847" s="2" t="b">
        <v>0</v>
      </c>
      <c r="N847" s="2">
        <v>177</v>
      </c>
      <c r="O847" s="2" t="b">
        <v>1</v>
      </c>
      <c r="P847" s="4">
        <f t="shared" si="80"/>
        <v>120.3802</v>
      </c>
      <c r="Q847" s="5">
        <f t="shared" si="81"/>
        <v>34.005706214689269</v>
      </c>
      <c r="R847" s="2" t="s">
        <v>8277</v>
      </c>
      <c r="S847" s="7" t="str">
        <f t="shared" si="82"/>
        <v>music</v>
      </c>
      <c r="T847" s="7" t="str">
        <f t="shared" si="83"/>
        <v>metal</v>
      </c>
    </row>
    <row r="848" spans="1:20" ht="60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17">
        <f t="shared" si="78"/>
        <v>41694.391840277778</v>
      </c>
      <c r="L848" s="17">
        <f t="shared" si="79"/>
        <v>41708.583333333336</v>
      </c>
      <c r="M848" s="2" t="b">
        <v>0</v>
      </c>
      <c r="N848" s="2">
        <v>47</v>
      </c>
      <c r="O848" s="2" t="b">
        <v>1</v>
      </c>
      <c r="P848" s="4">
        <f t="shared" si="80"/>
        <v>122.00090909090908</v>
      </c>
      <c r="Q848" s="5">
        <f t="shared" si="81"/>
        <v>28.553404255319148</v>
      </c>
      <c r="R848" s="2" t="s">
        <v>8277</v>
      </c>
      <c r="S848" s="7" t="str">
        <f t="shared" si="82"/>
        <v>music</v>
      </c>
      <c r="T848" s="7" t="str">
        <f t="shared" si="83"/>
        <v>metal</v>
      </c>
    </row>
    <row r="849" spans="1:20" ht="40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17">
        <f t="shared" si="78"/>
        <v>42165.79833333334</v>
      </c>
      <c r="L849" s="17">
        <f t="shared" si="79"/>
        <v>42195.79833333334</v>
      </c>
      <c r="M849" s="2" t="b">
        <v>0</v>
      </c>
      <c r="N849" s="2">
        <v>1</v>
      </c>
      <c r="O849" s="2" t="b">
        <v>1</v>
      </c>
      <c r="P849" s="4">
        <f t="shared" si="80"/>
        <v>100</v>
      </c>
      <c r="Q849" s="5">
        <f t="shared" si="81"/>
        <v>10</v>
      </c>
      <c r="R849" s="2" t="s">
        <v>8277</v>
      </c>
      <c r="S849" s="7" t="str">
        <f t="shared" si="82"/>
        <v>music</v>
      </c>
      <c r="T849" s="7" t="str">
        <f t="shared" si="83"/>
        <v>metal</v>
      </c>
    </row>
    <row r="850" spans="1:20" ht="80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17">
        <f t="shared" si="78"/>
        <v>42078.792048611111</v>
      </c>
      <c r="L850" s="17">
        <f t="shared" si="79"/>
        <v>42108.792048611111</v>
      </c>
      <c r="M850" s="2" t="b">
        <v>0</v>
      </c>
      <c r="N850" s="2">
        <v>16</v>
      </c>
      <c r="O850" s="2" t="b">
        <v>1</v>
      </c>
      <c r="P850" s="4">
        <f t="shared" si="80"/>
        <v>100</v>
      </c>
      <c r="Q850" s="5">
        <f t="shared" si="81"/>
        <v>18.75</v>
      </c>
      <c r="R850" s="2" t="s">
        <v>8277</v>
      </c>
      <c r="S850" s="7" t="str">
        <f t="shared" si="82"/>
        <v>music</v>
      </c>
      <c r="T850" s="7" t="str">
        <f t="shared" si="83"/>
        <v>metal</v>
      </c>
    </row>
    <row r="851" spans="1:20" ht="80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17">
        <f t="shared" si="78"/>
        <v>42051.148888888885</v>
      </c>
      <c r="L851" s="17">
        <f t="shared" si="79"/>
        <v>42079.107222222221</v>
      </c>
      <c r="M851" s="2" t="b">
        <v>0</v>
      </c>
      <c r="N851" s="2">
        <v>115</v>
      </c>
      <c r="O851" s="2" t="b">
        <v>1</v>
      </c>
      <c r="P851" s="4">
        <f t="shared" si="80"/>
        <v>119.9</v>
      </c>
      <c r="Q851" s="5">
        <f t="shared" si="81"/>
        <v>41.704347826086959</v>
      </c>
      <c r="R851" s="2" t="s">
        <v>8277</v>
      </c>
      <c r="S851" s="7" t="str">
        <f t="shared" si="82"/>
        <v>music</v>
      </c>
      <c r="T851" s="7" t="str">
        <f t="shared" si="83"/>
        <v>metal</v>
      </c>
    </row>
    <row r="852" spans="1:20" ht="60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17">
        <f t="shared" si="78"/>
        <v>42452.827743055561</v>
      </c>
      <c r="L852" s="17">
        <f t="shared" si="79"/>
        <v>42485.207638888889</v>
      </c>
      <c r="M852" s="2" t="b">
        <v>0</v>
      </c>
      <c r="N852" s="2">
        <v>133</v>
      </c>
      <c r="O852" s="2" t="b">
        <v>1</v>
      </c>
      <c r="P852" s="4">
        <f t="shared" si="80"/>
        <v>155.17499999999998</v>
      </c>
      <c r="Q852" s="5">
        <f t="shared" si="81"/>
        <v>46.669172932330824</v>
      </c>
      <c r="R852" s="2" t="s">
        <v>8277</v>
      </c>
      <c r="S852" s="7" t="str">
        <f t="shared" si="82"/>
        <v>music</v>
      </c>
      <c r="T852" s="7" t="str">
        <f t="shared" si="83"/>
        <v>metal</v>
      </c>
    </row>
    <row r="853" spans="1:20" ht="60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17">
        <f t="shared" si="78"/>
        <v>42522.880243055552</v>
      </c>
      <c r="L853" s="17">
        <f t="shared" si="79"/>
        <v>42582.822916666672</v>
      </c>
      <c r="M853" s="2" t="b">
        <v>0</v>
      </c>
      <c r="N853" s="2">
        <v>70</v>
      </c>
      <c r="O853" s="2" t="b">
        <v>1</v>
      </c>
      <c r="P853" s="4">
        <f t="shared" si="80"/>
        <v>130.44999999999999</v>
      </c>
      <c r="Q853" s="5">
        <f t="shared" si="81"/>
        <v>37.271428571428572</v>
      </c>
      <c r="R853" s="2" t="s">
        <v>8277</v>
      </c>
      <c r="S853" s="7" t="str">
        <f t="shared" si="82"/>
        <v>music</v>
      </c>
      <c r="T853" s="7" t="str">
        <f t="shared" si="83"/>
        <v>metal</v>
      </c>
    </row>
    <row r="854" spans="1:20" ht="60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17">
        <f t="shared" si="78"/>
        <v>42656.805497685185</v>
      </c>
      <c r="L854" s="17">
        <f t="shared" si="79"/>
        <v>42667.875</v>
      </c>
      <c r="M854" s="2" t="b">
        <v>0</v>
      </c>
      <c r="N854" s="2">
        <v>62</v>
      </c>
      <c r="O854" s="2" t="b">
        <v>1</v>
      </c>
      <c r="P854" s="4">
        <f t="shared" si="80"/>
        <v>104.97142857142859</v>
      </c>
      <c r="Q854" s="5">
        <f t="shared" si="81"/>
        <v>59.258064516129032</v>
      </c>
      <c r="R854" s="2" t="s">
        <v>8277</v>
      </c>
      <c r="S854" s="7" t="str">
        <f t="shared" si="82"/>
        <v>music</v>
      </c>
      <c r="T854" s="7" t="str">
        <f t="shared" si="83"/>
        <v>metal</v>
      </c>
    </row>
    <row r="855" spans="1:20" ht="60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17">
        <f t="shared" si="78"/>
        <v>42021.832280092596</v>
      </c>
      <c r="L855" s="17">
        <f t="shared" si="79"/>
        <v>42051.832280092596</v>
      </c>
      <c r="M855" s="2" t="b">
        <v>0</v>
      </c>
      <c r="N855" s="2">
        <v>10</v>
      </c>
      <c r="O855" s="2" t="b">
        <v>1</v>
      </c>
      <c r="P855" s="4">
        <f t="shared" si="80"/>
        <v>100</v>
      </c>
      <c r="Q855" s="5">
        <f t="shared" si="81"/>
        <v>30</v>
      </c>
      <c r="R855" s="2" t="s">
        <v>8277</v>
      </c>
      <c r="S855" s="7" t="str">
        <f t="shared" si="82"/>
        <v>music</v>
      </c>
      <c r="T855" s="7" t="str">
        <f t="shared" si="83"/>
        <v>metal</v>
      </c>
    </row>
    <row r="856" spans="1:20" ht="60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17">
        <f t="shared" si="78"/>
        <v>42702.212337962963</v>
      </c>
      <c r="L856" s="17">
        <f t="shared" si="79"/>
        <v>42732.212337962963</v>
      </c>
      <c r="M856" s="2" t="b">
        <v>0</v>
      </c>
      <c r="N856" s="2">
        <v>499</v>
      </c>
      <c r="O856" s="2" t="b">
        <v>1</v>
      </c>
      <c r="P856" s="4">
        <f t="shared" si="80"/>
        <v>118.2205035971223</v>
      </c>
      <c r="Q856" s="5">
        <f t="shared" si="81"/>
        <v>65.8623246492986</v>
      </c>
      <c r="R856" s="2" t="s">
        <v>8277</v>
      </c>
      <c r="S856" s="7" t="str">
        <f t="shared" si="82"/>
        <v>music</v>
      </c>
      <c r="T856" s="7" t="str">
        <f t="shared" si="83"/>
        <v>metal</v>
      </c>
    </row>
    <row r="857" spans="1:20" ht="60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17">
        <f t="shared" si="78"/>
        <v>42545.125196759262</v>
      </c>
      <c r="L857" s="17">
        <f t="shared" si="79"/>
        <v>42575.125196759262</v>
      </c>
      <c r="M857" s="2" t="b">
        <v>0</v>
      </c>
      <c r="N857" s="2">
        <v>47</v>
      </c>
      <c r="O857" s="2" t="b">
        <v>1</v>
      </c>
      <c r="P857" s="4">
        <f t="shared" si="80"/>
        <v>103.44827586206897</v>
      </c>
      <c r="Q857" s="5">
        <f t="shared" si="81"/>
        <v>31.914893617021278</v>
      </c>
      <c r="R857" s="2" t="s">
        <v>8277</v>
      </c>
      <c r="S857" s="7" t="str">
        <f t="shared" si="82"/>
        <v>music</v>
      </c>
      <c r="T857" s="7" t="str">
        <f t="shared" si="83"/>
        <v>metal</v>
      </c>
    </row>
    <row r="858" spans="1:20" ht="80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17">
        <f t="shared" si="78"/>
        <v>42609.311990740738</v>
      </c>
      <c r="L858" s="17">
        <f t="shared" si="79"/>
        <v>42668.791666666672</v>
      </c>
      <c r="M858" s="2" t="b">
        <v>0</v>
      </c>
      <c r="N858" s="2">
        <v>28</v>
      </c>
      <c r="O858" s="2" t="b">
        <v>1</v>
      </c>
      <c r="P858" s="4">
        <f t="shared" si="80"/>
        <v>218.00000000000003</v>
      </c>
      <c r="Q858" s="5">
        <f t="shared" si="81"/>
        <v>19.464285714285715</v>
      </c>
      <c r="R858" s="2" t="s">
        <v>8277</v>
      </c>
      <c r="S858" s="7" t="str">
        <f t="shared" si="82"/>
        <v>music</v>
      </c>
      <c r="T858" s="7" t="str">
        <f t="shared" si="83"/>
        <v>metal</v>
      </c>
    </row>
    <row r="859" spans="1:20" ht="60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17">
        <f t="shared" si="78"/>
        <v>42291.581377314811</v>
      </c>
      <c r="L859" s="17">
        <f t="shared" si="79"/>
        <v>42333.623043981483</v>
      </c>
      <c r="M859" s="2" t="b">
        <v>0</v>
      </c>
      <c r="N859" s="2">
        <v>24</v>
      </c>
      <c r="O859" s="2" t="b">
        <v>1</v>
      </c>
      <c r="P859" s="4">
        <f t="shared" si="80"/>
        <v>100</v>
      </c>
      <c r="Q859" s="5">
        <f t="shared" si="81"/>
        <v>50</v>
      </c>
      <c r="R859" s="2" t="s">
        <v>8277</v>
      </c>
      <c r="S859" s="7" t="str">
        <f t="shared" si="82"/>
        <v>music</v>
      </c>
      <c r="T859" s="7" t="str">
        <f t="shared" si="83"/>
        <v>metal</v>
      </c>
    </row>
    <row r="860" spans="1:20" ht="80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17">
        <f t="shared" si="78"/>
        <v>42079.745578703703</v>
      </c>
      <c r="L860" s="17">
        <f t="shared" si="79"/>
        <v>42109.957638888889</v>
      </c>
      <c r="M860" s="2" t="b">
        <v>0</v>
      </c>
      <c r="N860" s="2">
        <v>76</v>
      </c>
      <c r="O860" s="2" t="b">
        <v>1</v>
      </c>
      <c r="P860" s="4">
        <f t="shared" si="80"/>
        <v>144.00583333333333</v>
      </c>
      <c r="Q860" s="5">
        <f t="shared" si="81"/>
        <v>22.737763157894737</v>
      </c>
      <c r="R860" s="2" t="s">
        <v>8277</v>
      </c>
      <c r="S860" s="7" t="str">
        <f t="shared" si="82"/>
        <v>music</v>
      </c>
      <c r="T860" s="7" t="str">
        <f t="shared" si="83"/>
        <v>metal</v>
      </c>
    </row>
    <row r="861" spans="1:20" ht="60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17">
        <f t="shared" si="78"/>
        <v>42128.820231481484</v>
      </c>
      <c r="L861" s="17">
        <f t="shared" si="79"/>
        <v>42159</v>
      </c>
      <c r="M861" s="2" t="b">
        <v>0</v>
      </c>
      <c r="N861" s="2">
        <v>98</v>
      </c>
      <c r="O861" s="2" t="b">
        <v>1</v>
      </c>
      <c r="P861" s="4">
        <f t="shared" si="80"/>
        <v>104.67500000000001</v>
      </c>
      <c r="Q861" s="5">
        <f t="shared" si="81"/>
        <v>42.724489795918366</v>
      </c>
      <c r="R861" s="2" t="s">
        <v>8277</v>
      </c>
      <c r="S861" s="7" t="str">
        <f t="shared" si="82"/>
        <v>music</v>
      </c>
      <c r="T861" s="7" t="str">
        <f t="shared" si="83"/>
        <v>metal</v>
      </c>
    </row>
    <row r="862" spans="1:20" ht="80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17">
        <f t="shared" si="78"/>
        <v>41570.482789351852</v>
      </c>
      <c r="L862" s="17">
        <f t="shared" si="79"/>
        <v>41600.524456018517</v>
      </c>
      <c r="M862" s="2" t="b">
        <v>0</v>
      </c>
      <c r="N862" s="2">
        <v>48</v>
      </c>
      <c r="O862" s="2" t="b">
        <v>0</v>
      </c>
      <c r="P862" s="4">
        <f t="shared" si="80"/>
        <v>18.142857142857142</v>
      </c>
      <c r="Q862" s="5">
        <f t="shared" si="81"/>
        <v>52.916666666666664</v>
      </c>
      <c r="R862" s="2" t="s">
        <v>8278</v>
      </c>
      <c r="S862" s="7" t="str">
        <f t="shared" si="82"/>
        <v>music</v>
      </c>
      <c r="T862" s="7" t="str">
        <f t="shared" si="83"/>
        <v>jazz</v>
      </c>
    </row>
    <row r="863" spans="1:20" ht="80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17">
        <f t="shared" si="78"/>
        <v>42599.965324074074</v>
      </c>
      <c r="L863" s="17">
        <f t="shared" si="79"/>
        <v>42629.965324074074</v>
      </c>
      <c r="M863" s="2" t="b">
        <v>0</v>
      </c>
      <c r="N863" s="2">
        <v>2</v>
      </c>
      <c r="O863" s="2" t="b">
        <v>0</v>
      </c>
      <c r="P863" s="4">
        <f t="shared" si="80"/>
        <v>2.2444444444444445</v>
      </c>
      <c r="Q863" s="5">
        <f t="shared" si="81"/>
        <v>50.5</v>
      </c>
      <c r="R863" s="2" t="s">
        <v>8278</v>
      </c>
      <c r="S863" s="7" t="str">
        <f t="shared" si="82"/>
        <v>music</v>
      </c>
      <c r="T863" s="7" t="str">
        <f t="shared" si="83"/>
        <v>jazz</v>
      </c>
    </row>
    <row r="864" spans="1:20" ht="60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17">
        <f t="shared" si="78"/>
        <v>41559.5549537037</v>
      </c>
      <c r="L864" s="17">
        <f t="shared" si="79"/>
        <v>41589.596620370372</v>
      </c>
      <c r="M864" s="2" t="b">
        <v>0</v>
      </c>
      <c r="N864" s="2">
        <v>4</v>
      </c>
      <c r="O864" s="2" t="b">
        <v>0</v>
      </c>
      <c r="P864" s="4">
        <f t="shared" si="80"/>
        <v>0.33999999999999997</v>
      </c>
      <c r="Q864" s="5">
        <f t="shared" si="81"/>
        <v>42.5</v>
      </c>
      <c r="R864" s="2" t="s">
        <v>8278</v>
      </c>
      <c r="S864" s="7" t="str">
        <f t="shared" si="82"/>
        <v>music</v>
      </c>
      <c r="T864" s="7" t="str">
        <f t="shared" si="83"/>
        <v>jazz</v>
      </c>
    </row>
    <row r="865" spans="1:20" ht="60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17">
        <f t="shared" si="78"/>
        <v>40921.117662037039</v>
      </c>
      <c r="L865" s="17">
        <f t="shared" si="79"/>
        <v>40951.117662037039</v>
      </c>
      <c r="M865" s="2" t="b">
        <v>0</v>
      </c>
      <c r="N865" s="2">
        <v>5</v>
      </c>
      <c r="O865" s="2" t="b">
        <v>0</v>
      </c>
      <c r="P865" s="4">
        <f t="shared" si="80"/>
        <v>4.5</v>
      </c>
      <c r="Q865" s="5">
        <f t="shared" si="81"/>
        <v>18</v>
      </c>
      <c r="R865" s="2" t="s">
        <v>8278</v>
      </c>
      <c r="S865" s="7" t="str">
        <f t="shared" si="82"/>
        <v>music</v>
      </c>
      <c r="T865" s="7" t="str">
        <f t="shared" si="83"/>
        <v>jazz</v>
      </c>
    </row>
    <row r="866" spans="1:20" ht="80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17">
        <f t="shared" si="78"/>
        <v>41541.106921296298</v>
      </c>
      <c r="L866" s="17">
        <f t="shared" si="79"/>
        <v>41563.415972222225</v>
      </c>
      <c r="M866" s="2" t="b">
        <v>0</v>
      </c>
      <c r="N866" s="2">
        <v>79</v>
      </c>
      <c r="O866" s="2" t="b">
        <v>0</v>
      </c>
      <c r="P866" s="4">
        <f t="shared" si="80"/>
        <v>41.53846153846154</v>
      </c>
      <c r="Q866" s="5">
        <f t="shared" si="81"/>
        <v>34.177215189873415</v>
      </c>
      <c r="R866" s="2" t="s">
        <v>8278</v>
      </c>
      <c r="S866" s="7" t="str">
        <f t="shared" si="82"/>
        <v>music</v>
      </c>
      <c r="T866" s="7" t="str">
        <f t="shared" si="83"/>
        <v>jazz</v>
      </c>
    </row>
    <row r="867" spans="1:20" ht="80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17">
        <f t="shared" si="78"/>
        <v>41230.77311342593</v>
      </c>
      <c r="L867" s="17">
        <f t="shared" si="79"/>
        <v>41290.77311342593</v>
      </c>
      <c r="M867" s="2" t="b">
        <v>0</v>
      </c>
      <c r="N867" s="2">
        <v>2</v>
      </c>
      <c r="O867" s="2" t="b">
        <v>0</v>
      </c>
      <c r="P867" s="4">
        <f t="shared" si="80"/>
        <v>2.0454545454545454</v>
      </c>
      <c r="Q867" s="5">
        <f t="shared" si="81"/>
        <v>22.5</v>
      </c>
      <c r="R867" s="2" t="s">
        <v>8278</v>
      </c>
      <c r="S867" s="7" t="str">
        <f t="shared" si="82"/>
        <v>music</v>
      </c>
      <c r="T867" s="7" t="str">
        <f t="shared" si="83"/>
        <v>jazz</v>
      </c>
    </row>
    <row r="868" spans="1:20" ht="60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17">
        <f t="shared" si="78"/>
        <v>42025.637939814813</v>
      </c>
      <c r="L868" s="17">
        <f t="shared" si="79"/>
        <v>42063.631944444445</v>
      </c>
      <c r="M868" s="2" t="b">
        <v>0</v>
      </c>
      <c r="N868" s="2">
        <v>11</v>
      </c>
      <c r="O868" s="2" t="b">
        <v>0</v>
      </c>
      <c r="P868" s="4">
        <f t="shared" si="80"/>
        <v>18.285714285714285</v>
      </c>
      <c r="Q868" s="5">
        <f t="shared" si="81"/>
        <v>58.18181818181818</v>
      </c>
      <c r="R868" s="2" t="s">
        <v>8278</v>
      </c>
      <c r="S868" s="7" t="str">
        <f t="shared" si="82"/>
        <v>music</v>
      </c>
      <c r="T868" s="7" t="str">
        <f t="shared" si="83"/>
        <v>jazz</v>
      </c>
    </row>
    <row r="869" spans="1:20" ht="80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17">
        <f t="shared" si="78"/>
        <v>40088.105393518519</v>
      </c>
      <c r="L869" s="17">
        <f t="shared" si="79"/>
        <v>40148.207638888889</v>
      </c>
      <c r="M869" s="2" t="b">
        <v>0</v>
      </c>
      <c r="N869" s="2">
        <v>11</v>
      </c>
      <c r="O869" s="2" t="b">
        <v>0</v>
      </c>
      <c r="P869" s="4">
        <f t="shared" si="80"/>
        <v>24.02</v>
      </c>
      <c r="Q869" s="5">
        <f t="shared" si="81"/>
        <v>109.18181818181819</v>
      </c>
      <c r="R869" s="2" t="s">
        <v>8278</v>
      </c>
      <c r="S869" s="7" t="str">
        <f t="shared" si="82"/>
        <v>music</v>
      </c>
      <c r="T869" s="7" t="str">
        <f t="shared" si="83"/>
        <v>jazz</v>
      </c>
    </row>
    <row r="870" spans="1:20" ht="100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17">
        <f t="shared" si="78"/>
        <v>41616.027754629627</v>
      </c>
      <c r="L870" s="17">
        <f t="shared" si="79"/>
        <v>41646.027754629627</v>
      </c>
      <c r="M870" s="2" t="b">
        <v>0</v>
      </c>
      <c r="N870" s="2">
        <v>1</v>
      </c>
      <c r="O870" s="2" t="b">
        <v>0</v>
      </c>
      <c r="P870" s="4">
        <f t="shared" si="80"/>
        <v>0.1111111111111111</v>
      </c>
      <c r="Q870" s="5">
        <f t="shared" si="81"/>
        <v>50</v>
      </c>
      <c r="R870" s="2" t="s">
        <v>8278</v>
      </c>
      <c r="S870" s="7" t="str">
        <f t="shared" si="82"/>
        <v>music</v>
      </c>
      <c r="T870" s="7" t="str">
        <f t="shared" si="83"/>
        <v>jazz</v>
      </c>
    </row>
    <row r="871" spans="1:20" ht="80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17">
        <f t="shared" si="78"/>
        <v>41342.845567129632</v>
      </c>
      <c r="L871" s="17">
        <f t="shared" si="79"/>
        <v>41372.803900462961</v>
      </c>
      <c r="M871" s="2" t="b">
        <v>0</v>
      </c>
      <c r="N871" s="2">
        <v>3</v>
      </c>
      <c r="O871" s="2" t="b">
        <v>0</v>
      </c>
      <c r="P871" s="4">
        <f t="shared" si="80"/>
        <v>11.818181818181818</v>
      </c>
      <c r="Q871" s="5">
        <f t="shared" si="81"/>
        <v>346.66666666666669</v>
      </c>
      <c r="R871" s="2" t="s">
        <v>8278</v>
      </c>
      <c r="S871" s="7" t="str">
        <f t="shared" si="82"/>
        <v>music</v>
      </c>
      <c r="T871" s="7" t="str">
        <f t="shared" si="83"/>
        <v>jazz</v>
      </c>
    </row>
    <row r="872" spans="1:20" ht="80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17">
        <f t="shared" si="78"/>
        <v>41488.022256944445</v>
      </c>
      <c r="L872" s="17">
        <f t="shared" si="79"/>
        <v>41518.022256944445</v>
      </c>
      <c r="M872" s="2" t="b">
        <v>0</v>
      </c>
      <c r="N872" s="2">
        <v>5</v>
      </c>
      <c r="O872" s="2" t="b">
        <v>0</v>
      </c>
      <c r="P872" s="4">
        <f t="shared" si="80"/>
        <v>0.31</v>
      </c>
      <c r="Q872" s="5">
        <f t="shared" si="81"/>
        <v>12.4</v>
      </c>
      <c r="R872" s="2" t="s">
        <v>8278</v>
      </c>
      <c r="S872" s="7" t="str">
        <f t="shared" si="82"/>
        <v>music</v>
      </c>
      <c r="T872" s="7" t="str">
        <f t="shared" si="83"/>
        <v>jazz</v>
      </c>
    </row>
    <row r="873" spans="1:20" ht="80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17">
        <f t="shared" si="78"/>
        <v>41577.561284722222</v>
      </c>
      <c r="L873" s="17">
        <f t="shared" si="79"/>
        <v>41607.602951388886</v>
      </c>
      <c r="M873" s="2" t="b">
        <v>0</v>
      </c>
      <c r="N873" s="2">
        <v>12</v>
      </c>
      <c r="O873" s="2" t="b">
        <v>0</v>
      </c>
      <c r="P873" s="4">
        <f t="shared" si="80"/>
        <v>5.416666666666667</v>
      </c>
      <c r="Q873" s="5">
        <f t="shared" si="81"/>
        <v>27.083333333333332</v>
      </c>
      <c r="R873" s="2" t="s">
        <v>8278</v>
      </c>
      <c r="S873" s="7" t="str">
        <f t="shared" si="82"/>
        <v>music</v>
      </c>
      <c r="T873" s="7" t="str">
        <f t="shared" si="83"/>
        <v>jazz</v>
      </c>
    </row>
    <row r="874" spans="1:20" ht="60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17">
        <f t="shared" si="78"/>
        <v>40567.825543981482</v>
      </c>
      <c r="L874" s="17">
        <f t="shared" si="79"/>
        <v>40612.825543981482</v>
      </c>
      <c r="M874" s="2" t="b">
        <v>0</v>
      </c>
      <c r="N874" s="2">
        <v>2</v>
      </c>
      <c r="O874" s="2" t="b">
        <v>0</v>
      </c>
      <c r="P874" s="4">
        <f t="shared" si="80"/>
        <v>0.8125</v>
      </c>
      <c r="Q874" s="5">
        <f t="shared" si="81"/>
        <v>32.5</v>
      </c>
      <c r="R874" s="2" t="s">
        <v>8278</v>
      </c>
      <c r="S874" s="7" t="str">
        <f t="shared" si="82"/>
        <v>music</v>
      </c>
      <c r="T874" s="7" t="str">
        <f t="shared" si="83"/>
        <v>jazz</v>
      </c>
    </row>
    <row r="875" spans="1:20" ht="60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17">
        <f t="shared" si="78"/>
        <v>41184.167129629634</v>
      </c>
      <c r="L875" s="17">
        <f t="shared" si="79"/>
        <v>41224.208796296298</v>
      </c>
      <c r="M875" s="2" t="b">
        <v>0</v>
      </c>
      <c r="N875" s="2">
        <v>5</v>
      </c>
      <c r="O875" s="2" t="b">
        <v>0</v>
      </c>
      <c r="P875" s="4">
        <f t="shared" si="80"/>
        <v>1.2857142857142856</v>
      </c>
      <c r="Q875" s="5">
        <f t="shared" si="81"/>
        <v>9</v>
      </c>
      <c r="R875" s="2" t="s">
        <v>8278</v>
      </c>
      <c r="S875" s="7" t="str">
        <f t="shared" si="82"/>
        <v>music</v>
      </c>
      <c r="T875" s="7" t="str">
        <f t="shared" si="83"/>
        <v>jazz</v>
      </c>
    </row>
    <row r="876" spans="1:20" ht="80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17">
        <f t="shared" si="78"/>
        <v>41368.583726851852</v>
      </c>
      <c r="L876" s="17">
        <f t="shared" si="79"/>
        <v>41398.583726851852</v>
      </c>
      <c r="M876" s="2" t="b">
        <v>0</v>
      </c>
      <c r="N876" s="2">
        <v>21</v>
      </c>
      <c r="O876" s="2" t="b">
        <v>0</v>
      </c>
      <c r="P876" s="4">
        <f t="shared" si="80"/>
        <v>24.333333333333336</v>
      </c>
      <c r="Q876" s="5">
        <f t="shared" si="81"/>
        <v>34.761904761904759</v>
      </c>
      <c r="R876" s="2" t="s">
        <v>8278</v>
      </c>
      <c r="S876" s="7" t="str">
        <f t="shared" si="82"/>
        <v>music</v>
      </c>
      <c r="T876" s="7" t="str">
        <f t="shared" si="83"/>
        <v>jazz</v>
      </c>
    </row>
    <row r="877" spans="1:20" ht="80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17">
        <f t="shared" si="78"/>
        <v>42248.723738425921</v>
      </c>
      <c r="L877" s="17">
        <f t="shared" si="79"/>
        <v>42268.723738425921</v>
      </c>
      <c r="M877" s="2" t="b">
        <v>0</v>
      </c>
      <c r="N877" s="2">
        <v>0</v>
      </c>
      <c r="O877" s="2" t="b">
        <v>0</v>
      </c>
      <c r="P877" s="4">
        <f t="shared" si="80"/>
        <v>0</v>
      </c>
      <c r="Q877" s="5" t="e">
        <f t="shared" si="81"/>
        <v>#DIV/0!</v>
      </c>
      <c r="R877" s="2" t="s">
        <v>8278</v>
      </c>
      <c r="S877" s="7" t="str">
        <f t="shared" si="82"/>
        <v>music</v>
      </c>
      <c r="T877" s="7" t="str">
        <f t="shared" si="83"/>
        <v>jazz</v>
      </c>
    </row>
    <row r="878" spans="1:20" ht="40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17">
        <f t="shared" si="78"/>
        <v>41276.496840277774</v>
      </c>
      <c r="L878" s="17">
        <f t="shared" si="79"/>
        <v>41309.496840277774</v>
      </c>
      <c r="M878" s="2" t="b">
        <v>0</v>
      </c>
      <c r="N878" s="2">
        <v>45</v>
      </c>
      <c r="O878" s="2" t="b">
        <v>0</v>
      </c>
      <c r="P878" s="4">
        <f t="shared" si="80"/>
        <v>40.799492385786799</v>
      </c>
      <c r="Q878" s="5">
        <f t="shared" si="81"/>
        <v>28.577777777777779</v>
      </c>
      <c r="R878" s="2" t="s">
        <v>8278</v>
      </c>
      <c r="S878" s="7" t="str">
        <f t="shared" si="82"/>
        <v>music</v>
      </c>
      <c r="T878" s="7" t="str">
        <f t="shared" si="83"/>
        <v>jazz</v>
      </c>
    </row>
    <row r="879" spans="1:20" ht="80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17">
        <f t="shared" si="78"/>
        <v>41597.788888888892</v>
      </c>
      <c r="L879" s="17">
        <f t="shared" si="79"/>
        <v>41627.788888888892</v>
      </c>
      <c r="M879" s="2" t="b">
        <v>0</v>
      </c>
      <c r="N879" s="2">
        <v>29</v>
      </c>
      <c r="O879" s="2" t="b">
        <v>0</v>
      </c>
      <c r="P879" s="4">
        <f t="shared" si="80"/>
        <v>67.55</v>
      </c>
      <c r="Q879" s="5">
        <f t="shared" si="81"/>
        <v>46.586206896551722</v>
      </c>
      <c r="R879" s="2" t="s">
        <v>8278</v>
      </c>
      <c r="S879" s="7" t="str">
        <f t="shared" si="82"/>
        <v>music</v>
      </c>
      <c r="T879" s="7" t="str">
        <f t="shared" si="83"/>
        <v>jazz</v>
      </c>
    </row>
    <row r="880" spans="1:20" ht="80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17">
        <f t="shared" si="78"/>
        <v>40505.232916666668</v>
      </c>
      <c r="L880" s="17">
        <f t="shared" si="79"/>
        <v>40535.232916666668</v>
      </c>
      <c r="M880" s="2" t="b">
        <v>0</v>
      </c>
      <c r="N880" s="2">
        <v>2</v>
      </c>
      <c r="O880" s="2" t="b">
        <v>0</v>
      </c>
      <c r="P880" s="4">
        <f t="shared" si="80"/>
        <v>1.3</v>
      </c>
      <c r="Q880" s="5">
        <f t="shared" si="81"/>
        <v>32.5</v>
      </c>
      <c r="R880" s="2" t="s">
        <v>8278</v>
      </c>
      <c r="S880" s="7" t="str">
        <f t="shared" si="82"/>
        <v>music</v>
      </c>
      <c r="T880" s="7" t="str">
        <f t="shared" si="83"/>
        <v>jazz</v>
      </c>
    </row>
    <row r="881" spans="1:20" ht="80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17">
        <f t="shared" si="78"/>
        <v>41037.829918981479</v>
      </c>
      <c r="L881" s="17">
        <f t="shared" si="79"/>
        <v>41058.829918981479</v>
      </c>
      <c r="M881" s="2" t="b">
        <v>0</v>
      </c>
      <c r="N881" s="2">
        <v>30</v>
      </c>
      <c r="O881" s="2" t="b">
        <v>0</v>
      </c>
      <c r="P881" s="4">
        <f t="shared" si="80"/>
        <v>30.666666666666664</v>
      </c>
      <c r="Q881" s="5">
        <f t="shared" si="81"/>
        <v>21.466666666666665</v>
      </c>
      <c r="R881" s="2" t="s">
        <v>8278</v>
      </c>
      <c r="S881" s="7" t="str">
        <f t="shared" si="82"/>
        <v>music</v>
      </c>
      <c r="T881" s="7" t="str">
        <f t="shared" si="83"/>
        <v>jazz</v>
      </c>
    </row>
    <row r="882" spans="1:20" ht="80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17">
        <f t="shared" si="78"/>
        <v>41179.32104166667</v>
      </c>
      <c r="L882" s="17">
        <f t="shared" si="79"/>
        <v>41212.32104166667</v>
      </c>
      <c r="M882" s="2" t="b">
        <v>0</v>
      </c>
      <c r="N882" s="2">
        <v>8</v>
      </c>
      <c r="O882" s="2" t="b">
        <v>0</v>
      </c>
      <c r="P882" s="4">
        <f t="shared" si="80"/>
        <v>2.9894179894179893</v>
      </c>
      <c r="Q882" s="5">
        <f t="shared" si="81"/>
        <v>14.125</v>
      </c>
      <c r="R882" s="2" t="s">
        <v>8279</v>
      </c>
      <c r="S882" s="7" t="str">
        <f t="shared" si="82"/>
        <v>music</v>
      </c>
      <c r="T882" s="7" t="str">
        <f t="shared" si="83"/>
        <v>indie rock</v>
      </c>
    </row>
    <row r="883" spans="1:20" ht="60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17">
        <f t="shared" si="78"/>
        <v>40877.25099537037</v>
      </c>
      <c r="L883" s="17">
        <f t="shared" si="79"/>
        <v>40922.25099537037</v>
      </c>
      <c r="M883" s="2" t="b">
        <v>0</v>
      </c>
      <c r="N883" s="2">
        <v>1</v>
      </c>
      <c r="O883" s="2" t="b">
        <v>0</v>
      </c>
      <c r="P883" s="4">
        <f t="shared" si="80"/>
        <v>0.8</v>
      </c>
      <c r="Q883" s="5">
        <f t="shared" si="81"/>
        <v>30</v>
      </c>
      <c r="R883" s="2" t="s">
        <v>8279</v>
      </c>
      <c r="S883" s="7" t="str">
        <f t="shared" si="82"/>
        <v>music</v>
      </c>
      <c r="T883" s="7" t="str">
        <f t="shared" si="83"/>
        <v>indie rock</v>
      </c>
    </row>
    <row r="884" spans="1:20" ht="80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17">
        <f t="shared" si="78"/>
        <v>40759.860532407409</v>
      </c>
      <c r="L884" s="17">
        <f t="shared" si="79"/>
        <v>40792.860532407409</v>
      </c>
      <c r="M884" s="2" t="b">
        <v>0</v>
      </c>
      <c r="N884" s="2">
        <v>14</v>
      </c>
      <c r="O884" s="2" t="b">
        <v>0</v>
      </c>
      <c r="P884" s="4">
        <f t="shared" si="80"/>
        <v>20.133333333333333</v>
      </c>
      <c r="Q884" s="5">
        <f t="shared" si="81"/>
        <v>21.571428571428573</v>
      </c>
      <c r="R884" s="2" t="s">
        <v>8279</v>
      </c>
      <c r="S884" s="7" t="str">
        <f t="shared" si="82"/>
        <v>music</v>
      </c>
      <c r="T884" s="7" t="str">
        <f t="shared" si="83"/>
        <v>indie rock</v>
      </c>
    </row>
    <row r="885" spans="1:20" ht="80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17">
        <f t="shared" si="78"/>
        <v>42371.935590277775</v>
      </c>
      <c r="L885" s="17">
        <f t="shared" si="79"/>
        <v>42431.935590277775</v>
      </c>
      <c r="M885" s="2" t="b">
        <v>0</v>
      </c>
      <c r="N885" s="2">
        <v>24</v>
      </c>
      <c r="O885" s="2" t="b">
        <v>0</v>
      </c>
      <c r="P885" s="4">
        <f t="shared" si="80"/>
        <v>40.020000000000003</v>
      </c>
      <c r="Q885" s="5">
        <f t="shared" si="81"/>
        <v>83.375</v>
      </c>
      <c r="R885" s="2" t="s">
        <v>8279</v>
      </c>
      <c r="S885" s="7" t="str">
        <f t="shared" si="82"/>
        <v>music</v>
      </c>
      <c r="T885" s="7" t="str">
        <f t="shared" si="83"/>
        <v>indie rock</v>
      </c>
    </row>
    <row r="886" spans="1:20" ht="60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17">
        <f t="shared" si="78"/>
        <v>40981.802615740737</v>
      </c>
      <c r="L886" s="17">
        <f t="shared" si="79"/>
        <v>41041.104861111111</v>
      </c>
      <c r="M886" s="2" t="b">
        <v>0</v>
      </c>
      <c r="N886" s="2">
        <v>2</v>
      </c>
      <c r="O886" s="2" t="b">
        <v>0</v>
      </c>
      <c r="P886" s="4">
        <f t="shared" si="80"/>
        <v>1</v>
      </c>
      <c r="Q886" s="5">
        <f t="shared" si="81"/>
        <v>10</v>
      </c>
      <c r="R886" s="2" t="s">
        <v>8279</v>
      </c>
      <c r="S886" s="7" t="str">
        <f t="shared" si="82"/>
        <v>music</v>
      </c>
      <c r="T886" s="7" t="str">
        <f t="shared" si="83"/>
        <v>indie rock</v>
      </c>
    </row>
    <row r="887" spans="1:20" ht="80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17">
        <f t="shared" si="78"/>
        <v>42713.941099537042</v>
      </c>
      <c r="L887" s="17">
        <f t="shared" si="79"/>
        <v>42734.941099537042</v>
      </c>
      <c r="M887" s="2" t="b">
        <v>0</v>
      </c>
      <c r="N887" s="2">
        <v>21</v>
      </c>
      <c r="O887" s="2" t="b">
        <v>0</v>
      </c>
      <c r="P887" s="4">
        <f t="shared" si="80"/>
        <v>75</v>
      </c>
      <c r="Q887" s="5">
        <f t="shared" si="81"/>
        <v>35.714285714285715</v>
      </c>
      <c r="R887" s="2" t="s">
        <v>8279</v>
      </c>
      <c r="S887" s="7" t="str">
        <f t="shared" si="82"/>
        <v>music</v>
      </c>
      <c r="T887" s="7" t="str">
        <f t="shared" si="83"/>
        <v>indie rock</v>
      </c>
    </row>
    <row r="888" spans="1:20" ht="80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17">
        <f t="shared" si="78"/>
        <v>42603.870520833334</v>
      </c>
      <c r="L888" s="17">
        <f t="shared" si="79"/>
        <v>42628.870520833334</v>
      </c>
      <c r="M888" s="2" t="b">
        <v>0</v>
      </c>
      <c r="N888" s="2">
        <v>7</v>
      </c>
      <c r="O888" s="2" t="b">
        <v>0</v>
      </c>
      <c r="P888" s="4">
        <f t="shared" si="80"/>
        <v>41</v>
      </c>
      <c r="Q888" s="5">
        <f t="shared" si="81"/>
        <v>29.285714285714285</v>
      </c>
      <c r="R888" s="2" t="s">
        <v>8279</v>
      </c>
      <c r="S888" s="7" t="str">
        <f t="shared" si="82"/>
        <v>music</v>
      </c>
      <c r="T888" s="7" t="str">
        <f t="shared" si="83"/>
        <v>indie rock</v>
      </c>
    </row>
    <row r="889" spans="1:20" ht="80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17">
        <f t="shared" si="78"/>
        <v>41026.958969907406</v>
      </c>
      <c r="L889" s="17">
        <f t="shared" si="79"/>
        <v>41056.958969907406</v>
      </c>
      <c r="M889" s="2" t="b">
        <v>0</v>
      </c>
      <c r="N889" s="2">
        <v>0</v>
      </c>
      <c r="O889" s="2" t="b">
        <v>0</v>
      </c>
      <c r="P889" s="4">
        <f t="shared" si="80"/>
        <v>0</v>
      </c>
      <c r="Q889" s="5" t="e">
        <f t="shared" si="81"/>
        <v>#DIV/0!</v>
      </c>
      <c r="R889" s="2" t="s">
        <v>8279</v>
      </c>
      <c r="S889" s="7" t="str">
        <f t="shared" si="82"/>
        <v>music</v>
      </c>
      <c r="T889" s="7" t="str">
        <f t="shared" si="83"/>
        <v>indie rock</v>
      </c>
    </row>
    <row r="890" spans="1:20" ht="80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17">
        <f t="shared" si="78"/>
        <v>40751.753298611111</v>
      </c>
      <c r="L890" s="17">
        <f t="shared" si="79"/>
        <v>40787.25</v>
      </c>
      <c r="M890" s="2" t="b">
        <v>0</v>
      </c>
      <c r="N890" s="2">
        <v>4</v>
      </c>
      <c r="O890" s="2" t="b">
        <v>0</v>
      </c>
      <c r="P890" s="4">
        <f t="shared" si="80"/>
        <v>7.1999999999999993</v>
      </c>
      <c r="Q890" s="5">
        <f t="shared" si="81"/>
        <v>18</v>
      </c>
      <c r="R890" s="2" t="s">
        <v>8279</v>
      </c>
      <c r="S890" s="7" t="str">
        <f t="shared" si="82"/>
        <v>music</v>
      </c>
      <c r="T890" s="7" t="str">
        <f t="shared" si="83"/>
        <v>indie rock</v>
      </c>
    </row>
    <row r="891" spans="1:20" ht="80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17">
        <f t="shared" si="78"/>
        <v>41887.784062500003</v>
      </c>
      <c r="L891" s="17">
        <f t="shared" si="79"/>
        <v>41917.784062500003</v>
      </c>
      <c r="M891" s="2" t="b">
        <v>0</v>
      </c>
      <c r="N891" s="2">
        <v>32</v>
      </c>
      <c r="O891" s="2" t="b">
        <v>0</v>
      </c>
      <c r="P891" s="4">
        <f t="shared" si="80"/>
        <v>9.4412800000000008</v>
      </c>
      <c r="Q891" s="5">
        <f t="shared" si="81"/>
        <v>73.760000000000005</v>
      </c>
      <c r="R891" s="2" t="s">
        <v>8279</v>
      </c>
      <c r="S891" s="7" t="str">
        <f t="shared" si="82"/>
        <v>music</v>
      </c>
      <c r="T891" s="7" t="str">
        <f t="shared" si="83"/>
        <v>indie rock</v>
      </c>
    </row>
    <row r="892" spans="1:20" ht="80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17">
        <f t="shared" si="78"/>
        <v>41569.698831018519</v>
      </c>
      <c r="L892" s="17">
        <f t="shared" si="79"/>
        <v>41599.740497685183</v>
      </c>
      <c r="M892" s="2" t="b">
        <v>0</v>
      </c>
      <c r="N892" s="2">
        <v>4</v>
      </c>
      <c r="O892" s="2" t="b">
        <v>0</v>
      </c>
      <c r="P892" s="4">
        <f t="shared" si="80"/>
        <v>4.1666666666666661</v>
      </c>
      <c r="Q892" s="5">
        <f t="shared" si="81"/>
        <v>31.25</v>
      </c>
      <c r="R892" s="2" t="s">
        <v>8279</v>
      </c>
      <c r="S892" s="7" t="str">
        <f t="shared" si="82"/>
        <v>music</v>
      </c>
      <c r="T892" s="7" t="str">
        <f t="shared" si="83"/>
        <v>indie rock</v>
      </c>
    </row>
    <row r="893" spans="1:20" ht="80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17">
        <f t="shared" si="78"/>
        <v>41842.031597222223</v>
      </c>
      <c r="L893" s="17">
        <f t="shared" si="79"/>
        <v>41872.031597222223</v>
      </c>
      <c r="M893" s="2" t="b">
        <v>0</v>
      </c>
      <c r="N893" s="2">
        <v>9</v>
      </c>
      <c r="O893" s="2" t="b">
        <v>0</v>
      </c>
      <c r="P893" s="4">
        <f t="shared" si="80"/>
        <v>3.25</v>
      </c>
      <c r="Q893" s="5">
        <f t="shared" si="81"/>
        <v>28.888888888888889</v>
      </c>
      <c r="R893" s="2" t="s">
        <v>8279</v>
      </c>
      <c r="S893" s="7" t="str">
        <f t="shared" si="82"/>
        <v>music</v>
      </c>
      <c r="T893" s="7" t="str">
        <f t="shared" si="83"/>
        <v>indie rock</v>
      </c>
    </row>
    <row r="894" spans="1:20" ht="80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17">
        <f t="shared" si="78"/>
        <v>40304.20003472222</v>
      </c>
      <c r="L894" s="17">
        <f t="shared" si="79"/>
        <v>40391.166666666664</v>
      </c>
      <c r="M894" s="2" t="b">
        <v>0</v>
      </c>
      <c r="N894" s="2">
        <v>17</v>
      </c>
      <c r="O894" s="2" t="b">
        <v>0</v>
      </c>
      <c r="P894" s="4">
        <f t="shared" si="80"/>
        <v>40.75</v>
      </c>
      <c r="Q894" s="5">
        <f t="shared" si="81"/>
        <v>143.8235294117647</v>
      </c>
      <c r="R894" s="2" t="s">
        <v>8279</v>
      </c>
      <c r="S894" s="7" t="str">
        <f t="shared" si="82"/>
        <v>music</v>
      </c>
      <c r="T894" s="7" t="str">
        <f t="shared" si="83"/>
        <v>indie rock</v>
      </c>
    </row>
    <row r="895" spans="1:20" ht="60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17">
        <f t="shared" si="78"/>
        <v>42065.897719907407</v>
      </c>
      <c r="L895" s="17">
        <f t="shared" si="79"/>
        <v>42095.856053240743</v>
      </c>
      <c r="M895" s="2" t="b">
        <v>0</v>
      </c>
      <c r="N895" s="2">
        <v>5</v>
      </c>
      <c r="O895" s="2" t="b">
        <v>0</v>
      </c>
      <c r="P895" s="4">
        <f t="shared" si="80"/>
        <v>10</v>
      </c>
      <c r="Q895" s="5">
        <f t="shared" si="81"/>
        <v>40</v>
      </c>
      <c r="R895" s="2" t="s">
        <v>8279</v>
      </c>
      <c r="S895" s="7" t="str">
        <f t="shared" si="82"/>
        <v>music</v>
      </c>
      <c r="T895" s="7" t="str">
        <f t="shared" si="83"/>
        <v>indie rock</v>
      </c>
    </row>
    <row r="896" spans="1:20" ht="80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17">
        <f t="shared" si="78"/>
        <v>42496.981597222228</v>
      </c>
      <c r="L896" s="17">
        <f t="shared" si="79"/>
        <v>42526.981597222228</v>
      </c>
      <c r="M896" s="2" t="b">
        <v>0</v>
      </c>
      <c r="N896" s="2">
        <v>53</v>
      </c>
      <c r="O896" s="2" t="b">
        <v>0</v>
      </c>
      <c r="P896" s="4">
        <f t="shared" si="80"/>
        <v>39.17</v>
      </c>
      <c r="Q896" s="5">
        <f t="shared" si="81"/>
        <v>147.81132075471697</v>
      </c>
      <c r="R896" s="2" t="s">
        <v>8279</v>
      </c>
      <c r="S896" s="7" t="str">
        <f t="shared" si="82"/>
        <v>music</v>
      </c>
      <c r="T896" s="7" t="str">
        <f t="shared" si="83"/>
        <v>indie rock</v>
      </c>
    </row>
    <row r="897" spans="1:20" ht="80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17">
        <f t="shared" si="78"/>
        <v>40431.127650462964</v>
      </c>
      <c r="L897" s="17">
        <f t="shared" si="79"/>
        <v>40476.127650462964</v>
      </c>
      <c r="M897" s="2" t="b">
        <v>0</v>
      </c>
      <c r="N897" s="2">
        <v>7</v>
      </c>
      <c r="O897" s="2" t="b">
        <v>0</v>
      </c>
      <c r="P897" s="4">
        <f t="shared" si="80"/>
        <v>2.4375</v>
      </c>
      <c r="Q897" s="5">
        <f t="shared" si="81"/>
        <v>27.857142857142858</v>
      </c>
      <c r="R897" s="2" t="s">
        <v>8279</v>
      </c>
      <c r="S897" s="7" t="str">
        <f t="shared" si="82"/>
        <v>music</v>
      </c>
      <c r="T897" s="7" t="str">
        <f t="shared" si="83"/>
        <v>indie rock</v>
      </c>
    </row>
    <row r="898" spans="1:20" ht="80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17">
        <f t="shared" si="78"/>
        <v>42218.872986111113</v>
      </c>
      <c r="L898" s="17">
        <f t="shared" si="79"/>
        <v>42244.166666666672</v>
      </c>
      <c r="M898" s="2" t="b">
        <v>0</v>
      </c>
      <c r="N898" s="2">
        <v>72</v>
      </c>
      <c r="O898" s="2" t="b">
        <v>0</v>
      </c>
      <c r="P898" s="4">
        <f t="shared" si="80"/>
        <v>40</v>
      </c>
      <c r="Q898" s="5">
        <f t="shared" si="81"/>
        <v>44.444444444444443</v>
      </c>
      <c r="R898" s="2" t="s">
        <v>8279</v>
      </c>
      <c r="S898" s="7" t="str">
        <f t="shared" si="82"/>
        <v>music</v>
      </c>
      <c r="T898" s="7" t="str">
        <f t="shared" si="83"/>
        <v>indie rock</v>
      </c>
    </row>
    <row r="899" spans="1:20" ht="80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17">
        <f t="shared" ref="K899:K962" si="84">(((J899/60)/60)/24)+DATE(1970,1,1)</f>
        <v>41211.688750000001</v>
      </c>
      <c r="L899" s="17">
        <f t="shared" ref="L899:L962" si="85">(((I899/60)/60)/24)+DATE(1970,1,1)</f>
        <v>41241.730416666665</v>
      </c>
      <c r="M899" s="2" t="b">
        <v>0</v>
      </c>
      <c r="N899" s="2">
        <v>0</v>
      </c>
      <c r="O899" s="2" t="b">
        <v>0</v>
      </c>
      <c r="P899" s="4">
        <f t="shared" ref="P899:P962" si="86">E899/D899*100</f>
        <v>0</v>
      </c>
      <c r="Q899" s="5" t="e">
        <f t="shared" ref="Q899:Q962" si="87">E899/N899</f>
        <v>#DIV/0!</v>
      </c>
      <c r="R899" s="2" t="s">
        <v>8279</v>
      </c>
      <c r="S899" s="7" t="str">
        <f t="shared" ref="S899:S962" si="88">LEFT(R899, SEARCH("/",R899, 1)-1)</f>
        <v>music</v>
      </c>
      <c r="T899" s="7" t="str">
        <f t="shared" ref="T899:T962" si="89">RIGHT(R899,LEN(R899)-SEARCH("/",R899,1))</f>
        <v>indie rock</v>
      </c>
    </row>
    <row r="900" spans="1:20" ht="80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17">
        <f t="shared" si="84"/>
        <v>40878.758217592593</v>
      </c>
      <c r="L900" s="17">
        <f t="shared" si="85"/>
        <v>40923.758217592593</v>
      </c>
      <c r="M900" s="2" t="b">
        <v>0</v>
      </c>
      <c r="N900" s="2">
        <v>2</v>
      </c>
      <c r="O900" s="2" t="b">
        <v>0</v>
      </c>
      <c r="P900" s="4">
        <f t="shared" si="86"/>
        <v>2.8000000000000003</v>
      </c>
      <c r="Q900" s="5">
        <f t="shared" si="87"/>
        <v>35</v>
      </c>
      <c r="R900" s="2" t="s">
        <v>8279</v>
      </c>
      <c r="S900" s="7" t="str">
        <f t="shared" si="88"/>
        <v>music</v>
      </c>
      <c r="T900" s="7" t="str">
        <f t="shared" si="89"/>
        <v>indie rock</v>
      </c>
    </row>
    <row r="901" spans="1:20" ht="60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17">
        <f t="shared" si="84"/>
        <v>40646.099097222221</v>
      </c>
      <c r="L901" s="17">
        <f t="shared" si="85"/>
        <v>40691.099097222221</v>
      </c>
      <c r="M901" s="2" t="b">
        <v>0</v>
      </c>
      <c r="N901" s="2">
        <v>8</v>
      </c>
      <c r="O901" s="2" t="b">
        <v>0</v>
      </c>
      <c r="P901" s="4">
        <f t="shared" si="86"/>
        <v>37.333333333333336</v>
      </c>
      <c r="Q901" s="5">
        <f t="shared" si="87"/>
        <v>35</v>
      </c>
      <c r="R901" s="2" t="s">
        <v>8279</v>
      </c>
      <c r="S901" s="7" t="str">
        <f t="shared" si="88"/>
        <v>music</v>
      </c>
      <c r="T901" s="7" t="str">
        <f t="shared" si="89"/>
        <v>indie rock</v>
      </c>
    </row>
    <row r="902" spans="1:20" ht="60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17">
        <f t="shared" si="84"/>
        <v>42429.84956018519</v>
      </c>
      <c r="L902" s="17">
        <f t="shared" si="85"/>
        <v>42459.807893518519</v>
      </c>
      <c r="M902" s="2" t="b">
        <v>0</v>
      </c>
      <c r="N902" s="2">
        <v>2</v>
      </c>
      <c r="O902" s="2" t="b">
        <v>0</v>
      </c>
      <c r="P902" s="4">
        <f t="shared" si="86"/>
        <v>0.42</v>
      </c>
      <c r="Q902" s="5">
        <f t="shared" si="87"/>
        <v>10.5</v>
      </c>
      <c r="R902" s="2" t="s">
        <v>8278</v>
      </c>
      <c r="S902" s="7" t="str">
        <f t="shared" si="88"/>
        <v>music</v>
      </c>
      <c r="T902" s="7" t="str">
        <f t="shared" si="89"/>
        <v>jazz</v>
      </c>
    </row>
    <row r="903" spans="1:20" ht="80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17">
        <f t="shared" si="84"/>
        <v>40291.81150462963</v>
      </c>
      <c r="L903" s="17">
        <f t="shared" si="85"/>
        <v>40337.799305555556</v>
      </c>
      <c r="M903" s="2" t="b">
        <v>0</v>
      </c>
      <c r="N903" s="2">
        <v>0</v>
      </c>
      <c r="O903" s="2" t="b">
        <v>0</v>
      </c>
      <c r="P903" s="4">
        <f t="shared" si="86"/>
        <v>0</v>
      </c>
      <c r="Q903" s="5" t="e">
        <f t="shared" si="87"/>
        <v>#DIV/0!</v>
      </c>
      <c r="R903" s="2" t="s">
        <v>8278</v>
      </c>
      <c r="S903" s="7" t="str">
        <f t="shared" si="88"/>
        <v>music</v>
      </c>
      <c r="T903" s="7" t="str">
        <f t="shared" si="89"/>
        <v>jazz</v>
      </c>
    </row>
    <row r="904" spans="1:20" ht="80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17">
        <f t="shared" si="84"/>
        <v>41829.965532407405</v>
      </c>
      <c r="L904" s="17">
        <f t="shared" si="85"/>
        <v>41881.645833333336</v>
      </c>
      <c r="M904" s="2" t="b">
        <v>0</v>
      </c>
      <c r="N904" s="2">
        <v>3</v>
      </c>
      <c r="O904" s="2" t="b">
        <v>0</v>
      </c>
      <c r="P904" s="4">
        <f t="shared" si="86"/>
        <v>0.3</v>
      </c>
      <c r="Q904" s="5">
        <f t="shared" si="87"/>
        <v>30</v>
      </c>
      <c r="R904" s="2" t="s">
        <v>8278</v>
      </c>
      <c r="S904" s="7" t="str">
        <f t="shared" si="88"/>
        <v>music</v>
      </c>
      <c r="T904" s="7" t="str">
        <f t="shared" si="89"/>
        <v>jazz</v>
      </c>
    </row>
    <row r="905" spans="1:20" ht="60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17">
        <f t="shared" si="84"/>
        <v>41149.796064814815</v>
      </c>
      <c r="L905" s="17">
        <f t="shared" si="85"/>
        <v>41175.100694444445</v>
      </c>
      <c r="M905" s="2" t="b">
        <v>0</v>
      </c>
      <c r="N905" s="2">
        <v>4</v>
      </c>
      <c r="O905" s="2" t="b">
        <v>0</v>
      </c>
      <c r="P905" s="4">
        <f t="shared" si="86"/>
        <v>3.2</v>
      </c>
      <c r="Q905" s="5">
        <f t="shared" si="87"/>
        <v>40</v>
      </c>
      <c r="R905" s="2" t="s">
        <v>8278</v>
      </c>
      <c r="S905" s="7" t="str">
        <f t="shared" si="88"/>
        <v>music</v>
      </c>
      <c r="T905" s="7" t="str">
        <f t="shared" si="89"/>
        <v>jazz</v>
      </c>
    </row>
    <row r="906" spans="1:20" ht="80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17">
        <f t="shared" si="84"/>
        <v>42342.080289351856</v>
      </c>
      <c r="L906" s="17">
        <f t="shared" si="85"/>
        <v>42372.080289351856</v>
      </c>
      <c r="M906" s="2" t="b">
        <v>0</v>
      </c>
      <c r="N906" s="2">
        <v>3</v>
      </c>
      <c r="O906" s="2" t="b">
        <v>0</v>
      </c>
      <c r="P906" s="4">
        <f t="shared" si="86"/>
        <v>0.30199999999999999</v>
      </c>
      <c r="Q906" s="5">
        <f t="shared" si="87"/>
        <v>50.333333333333336</v>
      </c>
      <c r="R906" s="2" t="s">
        <v>8278</v>
      </c>
      <c r="S906" s="7" t="str">
        <f t="shared" si="88"/>
        <v>music</v>
      </c>
      <c r="T906" s="7" t="str">
        <f t="shared" si="89"/>
        <v>jazz</v>
      </c>
    </row>
    <row r="907" spans="1:20" ht="60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17">
        <f t="shared" si="84"/>
        <v>40507.239884259259</v>
      </c>
      <c r="L907" s="17">
        <f t="shared" si="85"/>
        <v>40567.239884259259</v>
      </c>
      <c r="M907" s="2" t="b">
        <v>0</v>
      </c>
      <c r="N907" s="2">
        <v>6</v>
      </c>
      <c r="O907" s="2" t="b">
        <v>0</v>
      </c>
      <c r="P907" s="4">
        <f t="shared" si="86"/>
        <v>3.0153846153846153</v>
      </c>
      <c r="Q907" s="5">
        <f t="shared" si="87"/>
        <v>32.666666666666664</v>
      </c>
      <c r="R907" s="2" t="s">
        <v>8278</v>
      </c>
      <c r="S907" s="7" t="str">
        <f t="shared" si="88"/>
        <v>music</v>
      </c>
      <c r="T907" s="7" t="str">
        <f t="shared" si="89"/>
        <v>jazz</v>
      </c>
    </row>
    <row r="908" spans="1:20" ht="40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17">
        <f t="shared" si="84"/>
        <v>41681.189699074072</v>
      </c>
      <c r="L908" s="17">
        <f t="shared" si="85"/>
        <v>41711.148032407407</v>
      </c>
      <c r="M908" s="2" t="b">
        <v>0</v>
      </c>
      <c r="N908" s="2">
        <v>0</v>
      </c>
      <c r="O908" s="2" t="b">
        <v>0</v>
      </c>
      <c r="P908" s="4">
        <f t="shared" si="86"/>
        <v>0</v>
      </c>
      <c r="Q908" s="5" t="e">
        <f t="shared" si="87"/>
        <v>#DIV/0!</v>
      </c>
      <c r="R908" s="2" t="s">
        <v>8278</v>
      </c>
      <c r="S908" s="7" t="str">
        <f t="shared" si="88"/>
        <v>music</v>
      </c>
      <c r="T908" s="7" t="str">
        <f t="shared" si="89"/>
        <v>jazz</v>
      </c>
    </row>
    <row r="909" spans="1:20" ht="60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17">
        <f t="shared" si="84"/>
        <v>40767.192395833335</v>
      </c>
      <c r="L909" s="17">
        <f t="shared" si="85"/>
        <v>40797.192395833335</v>
      </c>
      <c r="M909" s="2" t="b">
        <v>0</v>
      </c>
      <c r="N909" s="2">
        <v>0</v>
      </c>
      <c r="O909" s="2" t="b">
        <v>0</v>
      </c>
      <c r="P909" s="4">
        <f t="shared" si="86"/>
        <v>0</v>
      </c>
      <c r="Q909" s="5" t="e">
        <f t="shared" si="87"/>
        <v>#DIV/0!</v>
      </c>
      <c r="R909" s="2" t="s">
        <v>8278</v>
      </c>
      <c r="S909" s="7" t="str">
        <f t="shared" si="88"/>
        <v>music</v>
      </c>
      <c r="T909" s="7" t="str">
        <f t="shared" si="89"/>
        <v>jazz</v>
      </c>
    </row>
    <row r="910" spans="1:20" ht="60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17">
        <f t="shared" si="84"/>
        <v>40340.801562499997</v>
      </c>
      <c r="L910" s="17">
        <f t="shared" si="85"/>
        <v>40386.207638888889</v>
      </c>
      <c r="M910" s="2" t="b">
        <v>0</v>
      </c>
      <c r="N910" s="2">
        <v>0</v>
      </c>
      <c r="O910" s="2" t="b">
        <v>0</v>
      </c>
      <c r="P910" s="4">
        <f t="shared" si="86"/>
        <v>0</v>
      </c>
      <c r="Q910" s="5" t="e">
        <f t="shared" si="87"/>
        <v>#DIV/0!</v>
      </c>
      <c r="R910" s="2" t="s">
        <v>8278</v>
      </c>
      <c r="S910" s="7" t="str">
        <f t="shared" si="88"/>
        <v>music</v>
      </c>
      <c r="T910" s="7" t="str">
        <f t="shared" si="89"/>
        <v>jazz</v>
      </c>
    </row>
    <row r="911" spans="1:20" ht="80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17">
        <f t="shared" si="84"/>
        <v>41081.69027777778</v>
      </c>
      <c r="L911" s="17">
        <f t="shared" si="85"/>
        <v>41113.166666666664</v>
      </c>
      <c r="M911" s="2" t="b">
        <v>0</v>
      </c>
      <c r="N911" s="2">
        <v>8</v>
      </c>
      <c r="O911" s="2" t="b">
        <v>0</v>
      </c>
      <c r="P911" s="4">
        <f t="shared" si="86"/>
        <v>3.25</v>
      </c>
      <c r="Q911" s="5">
        <f t="shared" si="87"/>
        <v>65</v>
      </c>
      <c r="R911" s="2" t="s">
        <v>8278</v>
      </c>
      <c r="S911" s="7" t="str">
        <f t="shared" si="88"/>
        <v>music</v>
      </c>
      <c r="T911" s="7" t="str">
        <f t="shared" si="89"/>
        <v>jazz</v>
      </c>
    </row>
    <row r="912" spans="1:20" ht="80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17">
        <f t="shared" si="84"/>
        <v>42737.545358796298</v>
      </c>
      <c r="L912" s="17">
        <f t="shared" si="85"/>
        <v>42797.545358796298</v>
      </c>
      <c r="M912" s="2" t="b">
        <v>0</v>
      </c>
      <c r="N912" s="2">
        <v>5</v>
      </c>
      <c r="O912" s="2" t="b">
        <v>0</v>
      </c>
      <c r="P912" s="4">
        <f t="shared" si="86"/>
        <v>22.363636363636363</v>
      </c>
      <c r="Q912" s="5">
        <f t="shared" si="87"/>
        <v>24.6</v>
      </c>
      <c r="R912" s="2" t="s">
        <v>8278</v>
      </c>
      <c r="S912" s="7" t="str">
        <f t="shared" si="88"/>
        <v>music</v>
      </c>
      <c r="T912" s="7" t="str">
        <f t="shared" si="89"/>
        <v>jazz</v>
      </c>
    </row>
    <row r="913" spans="1:20" ht="80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17">
        <f t="shared" si="84"/>
        <v>41642.005150462966</v>
      </c>
      <c r="L913" s="17">
        <f t="shared" si="85"/>
        <v>41663.005150462966</v>
      </c>
      <c r="M913" s="2" t="b">
        <v>0</v>
      </c>
      <c r="N913" s="2">
        <v>0</v>
      </c>
      <c r="O913" s="2" t="b">
        <v>0</v>
      </c>
      <c r="P913" s="4">
        <f t="shared" si="86"/>
        <v>0</v>
      </c>
      <c r="Q913" s="5" t="e">
        <f t="shared" si="87"/>
        <v>#DIV/0!</v>
      </c>
      <c r="R913" s="2" t="s">
        <v>8278</v>
      </c>
      <c r="S913" s="7" t="str">
        <f t="shared" si="88"/>
        <v>music</v>
      </c>
      <c r="T913" s="7" t="str">
        <f t="shared" si="89"/>
        <v>jazz</v>
      </c>
    </row>
    <row r="914" spans="1:20" ht="60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17">
        <f t="shared" si="84"/>
        <v>41194.109340277777</v>
      </c>
      <c r="L914" s="17">
        <f t="shared" si="85"/>
        <v>41254.151006944441</v>
      </c>
      <c r="M914" s="2" t="b">
        <v>0</v>
      </c>
      <c r="N914" s="2">
        <v>2</v>
      </c>
      <c r="O914" s="2" t="b">
        <v>0</v>
      </c>
      <c r="P914" s="4">
        <f t="shared" si="86"/>
        <v>0.85714285714285721</v>
      </c>
      <c r="Q914" s="5">
        <f t="shared" si="87"/>
        <v>15</v>
      </c>
      <c r="R914" s="2" t="s">
        <v>8278</v>
      </c>
      <c r="S914" s="7" t="str">
        <f t="shared" si="88"/>
        <v>music</v>
      </c>
      <c r="T914" s="7" t="str">
        <f t="shared" si="89"/>
        <v>jazz</v>
      </c>
    </row>
    <row r="915" spans="1:20" ht="80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17">
        <f t="shared" si="84"/>
        <v>41004.139108796298</v>
      </c>
      <c r="L915" s="17">
        <f t="shared" si="85"/>
        <v>41034.139108796298</v>
      </c>
      <c r="M915" s="2" t="b">
        <v>0</v>
      </c>
      <c r="N915" s="2">
        <v>24</v>
      </c>
      <c r="O915" s="2" t="b">
        <v>0</v>
      </c>
      <c r="P915" s="4">
        <f t="shared" si="86"/>
        <v>6.6066666666666665</v>
      </c>
      <c r="Q915" s="5">
        <f t="shared" si="87"/>
        <v>82.583333333333329</v>
      </c>
      <c r="R915" s="2" t="s">
        <v>8278</v>
      </c>
      <c r="S915" s="7" t="str">
        <f t="shared" si="88"/>
        <v>music</v>
      </c>
      <c r="T915" s="7" t="str">
        <f t="shared" si="89"/>
        <v>jazz</v>
      </c>
    </row>
    <row r="916" spans="1:20" ht="60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17">
        <f t="shared" si="84"/>
        <v>41116.763275462967</v>
      </c>
      <c r="L916" s="17">
        <f t="shared" si="85"/>
        <v>41146.763275462967</v>
      </c>
      <c r="M916" s="2" t="b">
        <v>0</v>
      </c>
      <c r="N916" s="2">
        <v>0</v>
      </c>
      <c r="O916" s="2" t="b">
        <v>0</v>
      </c>
      <c r="P916" s="4">
        <f t="shared" si="86"/>
        <v>0</v>
      </c>
      <c r="Q916" s="5" t="e">
        <f t="shared" si="87"/>
        <v>#DIV/0!</v>
      </c>
      <c r="R916" s="2" t="s">
        <v>8278</v>
      </c>
      <c r="S916" s="7" t="str">
        <f t="shared" si="88"/>
        <v>music</v>
      </c>
      <c r="T916" s="7" t="str">
        <f t="shared" si="89"/>
        <v>jazz</v>
      </c>
    </row>
    <row r="917" spans="1:20" ht="60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17">
        <f t="shared" si="84"/>
        <v>40937.679560185185</v>
      </c>
      <c r="L917" s="17">
        <f t="shared" si="85"/>
        <v>40969.207638888889</v>
      </c>
      <c r="M917" s="2" t="b">
        <v>0</v>
      </c>
      <c r="N917" s="2">
        <v>9</v>
      </c>
      <c r="O917" s="2" t="b">
        <v>0</v>
      </c>
      <c r="P917" s="4">
        <f t="shared" si="86"/>
        <v>5.7692307692307692</v>
      </c>
      <c r="Q917" s="5">
        <f t="shared" si="87"/>
        <v>41.666666666666664</v>
      </c>
      <c r="R917" s="2" t="s">
        <v>8278</v>
      </c>
      <c r="S917" s="7" t="str">
        <f t="shared" si="88"/>
        <v>music</v>
      </c>
      <c r="T917" s="7" t="str">
        <f t="shared" si="89"/>
        <v>jazz</v>
      </c>
    </row>
    <row r="918" spans="1:20" ht="60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17">
        <f t="shared" si="84"/>
        <v>40434.853402777779</v>
      </c>
      <c r="L918" s="17">
        <f t="shared" si="85"/>
        <v>40473.208333333336</v>
      </c>
      <c r="M918" s="2" t="b">
        <v>0</v>
      </c>
      <c r="N918" s="2">
        <v>0</v>
      </c>
      <c r="O918" s="2" t="b">
        <v>0</v>
      </c>
      <c r="P918" s="4">
        <f t="shared" si="86"/>
        <v>0</v>
      </c>
      <c r="Q918" s="5" t="e">
        <f t="shared" si="87"/>
        <v>#DIV/0!</v>
      </c>
      <c r="R918" s="2" t="s">
        <v>8278</v>
      </c>
      <c r="S918" s="7" t="str">
        <f t="shared" si="88"/>
        <v>music</v>
      </c>
      <c r="T918" s="7" t="str">
        <f t="shared" si="89"/>
        <v>jazz</v>
      </c>
    </row>
    <row r="919" spans="1:20" ht="80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17">
        <f t="shared" si="84"/>
        <v>41802.94363425926</v>
      </c>
      <c r="L919" s="17">
        <f t="shared" si="85"/>
        <v>41834.104166666664</v>
      </c>
      <c r="M919" s="2" t="b">
        <v>0</v>
      </c>
      <c r="N919" s="2">
        <v>1</v>
      </c>
      <c r="O919" s="2" t="b">
        <v>0</v>
      </c>
      <c r="P919" s="4">
        <f t="shared" si="86"/>
        <v>0.6</v>
      </c>
      <c r="Q919" s="5">
        <f t="shared" si="87"/>
        <v>30</v>
      </c>
      <c r="R919" s="2" t="s">
        <v>8278</v>
      </c>
      <c r="S919" s="7" t="str">
        <f t="shared" si="88"/>
        <v>music</v>
      </c>
      <c r="T919" s="7" t="str">
        <f t="shared" si="89"/>
        <v>jazz</v>
      </c>
    </row>
    <row r="920" spans="1:20" ht="80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17">
        <f t="shared" si="84"/>
        <v>41944.916215277779</v>
      </c>
      <c r="L920" s="17">
        <f t="shared" si="85"/>
        <v>41974.957881944443</v>
      </c>
      <c r="M920" s="2" t="b">
        <v>0</v>
      </c>
      <c r="N920" s="2">
        <v>10</v>
      </c>
      <c r="O920" s="2" t="b">
        <v>0</v>
      </c>
      <c r="P920" s="4">
        <f t="shared" si="86"/>
        <v>5.0256410256410255</v>
      </c>
      <c r="Q920" s="5">
        <f t="shared" si="87"/>
        <v>19.600000000000001</v>
      </c>
      <c r="R920" s="2" t="s">
        <v>8278</v>
      </c>
      <c r="S920" s="7" t="str">
        <f t="shared" si="88"/>
        <v>music</v>
      </c>
      <c r="T920" s="7" t="str">
        <f t="shared" si="89"/>
        <v>jazz</v>
      </c>
    </row>
    <row r="921" spans="1:20" ht="20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17">
        <f t="shared" si="84"/>
        <v>41227.641724537039</v>
      </c>
      <c r="L921" s="17">
        <f t="shared" si="85"/>
        <v>41262.641724537039</v>
      </c>
      <c r="M921" s="2" t="b">
        <v>0</v>
      </c>
      <c r="N921" s="2">
        <v>1</v>
      </c>
      <c r="O921" s="2" t="b">
        <v>0</v>
      </c>
      <c r="P921" s="4">
        <f t="shared" si="86"/>
        <v>0.5</v>
      </c>
      <c r="Q921" s="5">
        <f t="shared" si="87"/>
        <v>100</v>
      </c>
      <c r="R921" s="2" t="s">
        <v>8278</v>
      </c>
      <c r="S921" s="7" t="str">
        <f t="shared" si="88"/>
        <v>music</v>
      </c>
      <c r="T921" s="7" t="str">
        <f t="shared" si="89"/>
        <v>jazz</v>
      </c>
    </row>
    <row r="922" spans="1:20" ht="80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17">
        <f t="shared" si="84"/>
        <v>41562.67155092593</v>
      </c>
      <c r="L922" s="17">
        <f t="shared" si="85"/>
        <v>41592.713217592594</v>
      </c>
      <c r="M922" s="2" t="b">
        <v>0</v>
      </c>
      <c r="N922" s="2">
        <v>0</v>
      </c>
      <c r="O922" s="2" t="b">
        <v>0</v>
      </c>
      <c r="P922" s="4">
        <f t="shared" si="86"/>
        <v>0</v>
      </c>
      <c r="Q922" s="5" t="e">
        <f t="shared" si="87"/>
        <v>#DIV/0!</v>
      </c>
      <c r="R922" s="2" t="s">
        <v>8278</v>
      </c>
      <c r="S922" s="7" t="str">
        <f t="shared" si="88"/>
        <v>music</v>
      </c>
      <c r="T922" s="7" t="str">
        <f t="shared" si="89"/>
        <v>jazz</v>
      </c>
    </row>
    <row r="923" spans="1:20" ht="80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17">
        <f t="shared" si="84"/>
        <v>40847.171018518515</v>
      </c>
      <c r="L923" s="17">
        <f t="shared" si="85"/>
        <v>40889.212685185186</v>
      </c>
      <c r="M923" s="2" t="b">
        <v>0</v>
      </c>
      <c r="N923" s="2">
        <v>20</v>
      </c>
      <c r="O923" s="2" t="b">
        <v>0</v>
      </c>
      <c r="P923" s="4">
        <f t="shared" si="86"/>
        <v>30.9</v>
      </c>
      <c r="Q923" s="5">
        <f t="shared" si="87"/>
        <v>231.75</v>
      </c>
      <c r="R923" s="2" t="s">
        <v>8278</v>
      </c>
      <c r="S923" s="7" t="str">
        <f t="shared" si="88"/>
        <v>music</v>
      </c>
      <c r="T923" s="7" t="str">
        <f t="shared" si="89"/>
        <v>jazz</v>
      </c>
    </row>
    <row r="924" spans="1:20" ht="60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17">
        <f t="shared" si="84"/>
        <v>41878.530011574076</v>
      </c>
      <c r="L924" s="17">
        <f t="shared" si="85"/>
        <v>41913.530011574076</v>
      </c>
      <c r="M924" s="2" t="b">
        <v>0</v>
      </c>
      <c r="N924" s="2">
        <v>30</v>
      </c>
      <c r="O924" s="2" t="b">
        <v>0</v>
      </c>
      <c r="P924" s="4">
        <f t="shared" si="86"/>
        <v>21.037037037037038</v>
      </c>
      <c r="Q924" s="5">
        <f t="shared" si="87"/>
        <v>189.33333333333334</v>
      </c>
      <c r="R924" s="2" t="s">
        <v>8278</v>
      </c>
      <c r="S924" s="7" t="str">
        <f t="shared" si="88"/>
        <v>music</v>
      </c>
      <c r="T924" s="7" t="str">
        <f t="shared" si="89"/>
        <v>jazz</v>
      </c>
    </row>
    <row r="925" spans="1:20" ht="80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17">
        <f t="shared" si="84"/>
        <v>41934.959756944445</v>
      </c>
      <c r="L925" s="17">
        <f t="shared" si="85"/>
        <v>41965.001423611116</v>
      </c>
      <c r="M925" s="2" t="b">
        <v>0</v>
      </c>
      <c r="N925" s="2">
        <v>6</v>
      </c>
      <c r="O925" s="2" t="b">
        <v>0</v>
      </c>
      <c r="P925" s="4">
        <f t="shared" si="86"/>
        <v>2.1999999999999997</v>
      </c>
      <c r="Q925" s="5">
        <f t="shared" si="87"/>
        <v>55</v>
      </c>
      <c r="R925" s="2" t="s">
        <v>8278</v>
      </c>
      <c r="S925" s="7" t="str">
        <f t="shared" si="88"/>
        <v>music</v>
      </c>
      <c r="T925" s="7" t="str">
        <f t="shared" si="89"/>
        <v>jazz</v>
      </c>
    </row>
    <row r="926" spans="1:20" ht="80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17">
        <f t="shared" si="84"/>
        <v>41288.942928240744</v>
      </c>
      <c r="L926" s="17">
        <f t="shared" si="85"/>
        <v>41318.942928240744</v>
      </c>
      <c r="M926" s="2" t="b">
        <v>0</v>
      </c>
      <c r="N926" s="2">
        <v>15</v>
      </c>
      <c r="O926" s="2" t="b">
        <v>0</v>
      </c>
      <c r="P926" s="4">
        <f t="shared" si="86"/>
        <v>10.9</v>
      </c>
      <c r="Q926" s="5">
        <f t="shared" si="87"/>
        <v>21.8</v>
      </c>
      <c r="R926" s="2" t="s">
        <v>8278</v>
      </c>
      <c r="S926" s="7" t="str">
        <f t="shared" si="88"/>
        <v>music</v>
      </c>
      <c r="T926" s="7" t="str">
        <f t="shared" si="89"/>
        <v>jazz</v>
      </c>
    </row>
    <row r="927" spans="1:20" ht="80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17">
        <f t="shared" si="84"/>
        <v>41575.880914351852</v>
      </c>
      <c r="L927" s="17">
        <f t="shared" si="85"/>
        <v>41605.922581018516</v>
      </c>
      <c r="M927" s="2" t="b">
        <v>0</v>
      </c>
      <c r="N927" s="2">
        <v>5</v>
      </c>
      <c r="O927" s="2" t="b">
        <v>0</v>
      </c>
      <c r="P927" s="4">
        <f t="shared" si="86"/>
        <v>2.666666666666667</v>
      </c>
      <c r="Q927" s="5">
        <f t="shared" si="87"/>
        <v>32</v>
      </c>
      <c r="R927" s="2" t="s">
        <v>8278</v>
      </c>
      <c r="S927" s="7" t="str">
        <f t="shared" si="88"/>
        <v>music</v>
      </c>
      <c r="T927" s="7" t="str">
        <f t="shared" si="89"/>
        <v>jazz</v>
      </c>
    </row>
    <row r="928" spans="1:20" ht="80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17">
        <f t="shared" si="84"/>
        <v>40338.02002314815</v>
      </c>
      <c r="L928" s="17">
        <f t="shared" si="85"/>
        <v>40367.944444444445</v>
      </c>
      <c r="M928" s="2" t="b">
        <v>0</v>
      </c>
      <c r="N928" s="2">
        <v>0</v>
      </c>
      <c r="O928" s="2" t="b">
        <v>0</v>
      </c>
      <c r="P928" s="4">
        <f t="shared" si="86"/>
        <v>0</v>
      </c>
      <c r="Q928" s="5" t="e">
        <f t="shared" si="87"/>
        <v>#DIV/0!</v>
      </c>
      <c r="R928" s="2" t="s">
        <v>8278</v>
      </c>
      <c r="S928" s="7" t="str">
        <f t="shared" si="88"/>
        <v>music</v>
      </c>
      <c r="T928" s="7" t="str">
        <f t="shared" si="89"/>
        <v>jazz</v>
      </c>
    </row>
    <row r="929" spans="1:20" ht="40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17">
        <f t="shared" si="84"/>
        <v>41013.822858796295</v>
      </c>
      <c r="L929" s="17">
        <f t="shared" si="85"/>
        <v>41043.822858796295</v>
      </c>
      <c r="M929" s="2" t="b">
        <v>0</v>
      </c>
      <c r="N929" s="2">
        <v>0</v>
      </c>
      <c r="O929" s="2" t="b">
        <v>0</v>
      </c>
      <c r="P929" s="4">
        <f t="shared" si="86"/>
        <v>0</v>
      </c>
      <c r="Q929" s="5" t="e">
        <f t="shared" si="87"/>
        <v>#DIV/0!</v>
      </c>
      <c r="R929" s="2" t="s">
        <v>8278</v>
      </c>
      <c r="S929" s="7" t="str">
        <f t="shared" si="88"/>
        <v>music</v>
      </c>
      <c r="T929" s="7" t="str">
        <f t="shared" si="89"/>
        <v>jazz</v>
      </c>
    </row>
    <row r="930" spans="1:20" ht="60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17">
        <f t="shared" si="84"/>
        <v>41180.86241898148</v>
      </c>
      <c r="L930" s="17">
        <f t="shared" si="85"/>
        <v>41231</v>
      </c>
      <c r="M930" s="2" t="b">
        <v>0</v>
      </c>
      <c r="N930" s="2">
        <v>28</v>
      </c>
      <c r="O930" s="2" t="b">
        <v>0</v>
      </c>
      <c r="P930" s="4">
        <f t="shared" si="86"/>
        <v>10.86206896551724</v>
      </c>
      <c r="Q930" s="5">
        <f t="shared" si="87"/>
        <v>56.25</v>
      </c>
      <c r="R930" s="2" t="s">
        <v>8278</v>
      </c>
      <c r="S930" s="7" t="str">
        <f t="shared" si="88"/>
        <v>music</v>
      </c>
      <c r="T930" s="7" t="str">
        <f t="shared" si="89"/>
        <v>jazz</v>
      </c>
    </row>
    <row r="931" spans="1:20" ht="80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17">
        <f t="shared" si="84"/>
        <v>40978.238067129627</v>
      </c>
      <c r="L931" s="17">
        <f t="shared" si="85"/>
        <v>41008.196400462963</v>
      </c>
      <c r="M931" s="2" t="b">
        <v>0</v>
      </c>
      <c r="N931" s="2">
        <v>0</v>
      </c>
      <c r="O931" s="2" t="b">
        <v>0</v>
      </c>
      <c r="P931" s="4">
        <f t="shared" si="86"/>
        <v>0</v>
      </c>
      <c r="Q931" s="5" t="e">
        <f t="shared" si="87"/>
        <v>#DIV/0!</v>
      </c>
      <c r="R931" s="2" t="s">
        <v>8278</v>
      </c>
      <c r="S931" s="7" t="str">
        <f t="shared" si="88"/>
        <v>music</v>
      </c>
      <c r="T931" s="7" t="str">
        <f t="shared" si="89"/>
        <v>jazz</v>
      </c>
    </row>
    <row r="932" spans="1:20" ht="80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17">
        <f t="shared" si="84"/>
        <v>40312.915578703702</v>
      </c>
      <c r="L932" s="17">
        <f t="shared" si="85"/>
        <v>40354.897222222222</v>
      </c>
      <c r="M932" s="2" t="b">
        <v>0</v>
      </c>
      <c r="N932" s="2">
        <v>5</v>
      </c>
      <c r="O932" s="2" t="b">
        <v>0</v>
      </c>
      <c r="P932" s="4">
        <f t="shared" si="86"/>
        <v>38.333333333333336</v>
      </c>
      <c r="Q932" s="5">
        <f t="shared" si="87"/>
        <v>69</v>
      </c>
      <c r="R932" s="2" t="s">
        <v>8278</v>
      </c>
      <c r="S932" s="7" t="str">
        <f t="shared" si="88"/>
        <v>music</v>
      </c>
      <c r="T932" s="7" t="str">
        <f t="shared" si="89"/>
        <v>jazz</v>
      </c>
    </row>
    <row r="933" spans="1:20" ht="80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17">
        <f t="shared" si="84"/>
        <v>41680.359976851854</v>
      </c>
      <c r="L933" s="17">
        <f t="shared" si="85"/>
        <v>41714.916666666664</v>
      </c>
      <c r="M933" s="2" t="b">
        <v>0</v>
      </c>
      <c r="N933" s="2">
        <v>7</v>
      </c>
      <c r="O933" s="2" t="b">
        <v>0</v>
      </c>
      <c r="P933" s="4">
        <f t="shared" si="86"/>
        <v>6.5500000000000007</v>
      </c>
      <c r="Q933" s="5">
        <f t="shared" si="87"/>
        <v>18.714285714285715</v>
      </c>
      <c r="R933" s="2" t="s">
        <v>8278</v>
      </c>
      <c r="S933" s="7" t="str">
        <f t="shared" si="88"/>
        <v>music</v>
      </c>
      <c r="T933" s="7" t="str">
        <f t="shared" si="89"/>
        <v>jazz</v>
      </c>
    </row>
    <row r="934" spans="1:20" ht="60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17">
        <f t="shared" si="84"/>
        <v>41310.969270833331</v>
      </c>
      <c r="L934" s="17">
        <f t="shared" si="85"/>
        <v>41355.927604166667</v>
      </c>
      <c r="M934" s="2" t="b">
        <v>0</v>
      </c>
      <c r="N934" s="2">
        <v>30</v>
      </c>
      <c r="O934" s="2" t="b">
        <v>0</v>
      </c>
      <c r="P934" s="4">
        <f t="shared" si="86"/>
        <v>14.536842105263158</v>
      </c>
      <c r="Q934" s="5">
        <f t="shared" si="87"/>
        <v>46.033333333333331</v>
      </c>
      <c r="R934" s="2" t="s">
        <v>8278</v>
      </c>
      <c r="S934" s="7" t="str">
        <f t="shared" si="88"/>
        <v>music</v>
      </c>
      <c r="T934" s="7" t="str">
        <f t="shared" si="89"/>
        <v>jazz</v>
      </c>
    </row>
    <row r="935" spans="1:20" ht="80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17">
        <f t="shared" si="84"/>
        <v>41711.169085648151</v>
      </c>
      <c r="L935" s="17">
        <f t="shared" si="85"/>
        <v>41771.169085648151</v>
      </c>
      <c r="M935" s="2" t="b">
        <v>0</v>
      </c>
      <c r="N935" s="2">
        <v>2</v>
      </c>
      <c r="O935" s="2" t="b">
        <v>0</v>
      </c>
      <c r="P935" s="4">
        <f t="shared" si="86"/>
        <v>6</v>
      </c>
      <c r="Q935" s="5">
        <f t="shared" si="87"/>
        <v>60</v>
      </c>
      <c r="R935" s="2" t="s">
        <v>8278</v>
      </c>
      <c r="S935" s="7" t="str">
        <f t="shared" si="88"/>
        <v>music</v>
      </c>
      <c r="T935" s="7" t="str">
        <f t="shared" si="89"/>
        <v>jazz</v>
      </c>
    </row>
    <row r="936" spans="1:20" ht="80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17">
        <f t="shared" si="84"/>
        <v>41733.737083333333</v>
      </c>
      <c r="L936" s="17">
        <f t="shared" si="85"/>
        <v>41763.25</v>
      </c>
      <c r="M936" s="2" t="b">
        <v>0</v>
      </c>
      <c r="N936" s="2">
        <v>30</v>
      </c>
      <c r="O936" s="2" t="b">
        <v>0</v>
      </c>
      <c r="P936" s="4">
        <f t="shared" si="86"/>
        <v>30.4</v>
      </c>
      <c r="Q936" s="5">
        <f t="shared" si="87"/>
        <v>50.666666666666664</v>
      </c>
      <c r="R936" s="2" t="s">
        <v>8278</v>
      </c>
      <c r="S936" s="7" t="str">
        <f t="shared" si="88"/>
        <v>music</v>
      </c>
      <c r="T936" s="7" t="str">
        <f t="shared" si="89"/>
        <v>jazz</v>
      </c>
    </row>
    <row r="937" spans="1:20" ht="80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17">
        <f t="shared" si="84"/>
        <v>42368.333668981482</v>
      </c>
      <c r="L937" s="17">
        <f t="shared" si="85"/>
        <v>42398.333668981482</v>
      </c>
      <c r="M937" s="2" t="b">
        <v>0</v>
      </c>
      <c r="N937" s="2">
        <v>2</v>
      </c>
      <c r="O937" s="2" t="b">
        <v>0</v>
      </c>
      <c r="P937" s="4">
        <f t="shared" si="86"/>
        <v>1.4285714285714286</v>
      </c>
      <c r="Q937" s="5">
        <f t="shared" si="87"/>
        <v>25</v>
      </c>
      <c r="R937" s="2" t="s">
        <v>8278</v>
      </c>
      <c r="S937" s="7" t="str">
        <f t="shared" si="88"/>
        <v>music</v>
      </c>
      <c r="T937" s="7" t="str">
        <f t="shared" si="89"/>
        <v>jazz</v>
      </c>
    </row>
    <row r="938" spans="1:20" ht="60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17">
        <f t="shared" si="84"/>
        <v>40883.024178240739</v>
      </c>
      <c r="L938" s="17">
        <f t="shared" si="85"/>
        <v>40926.833333333336</v>
      </c>
      <c r="M938" s="2" t="b">
        <v>0</v>
      </c>
      <c r="N938" s="2">
        <v>0</v>
      </c>
      <c r="O938" s="2" t="b">
        <v>0</v>
      </c>
      <c r="P938" s="4">
        <f t="shared" si="86"/>
        <v>0</v>
      </c>
      <c r="Q938" s="5" t="e">
        <f t="shared" si="87"/>
        <v>#DIV/0!</v>
      </c>
      <c r="R938" s="2" t="s">
        <v>8278</v>
      </c>
      <c r="S938" s="7" t="str">
        <f t="shared" si="88"/>
        <v>music</v>
      </c>
      <c r="T938" s="7" t="str">
        <f t="shared" si="89"/>
        <v>jazz</v>
      </c>
    </row>
    <row r="939" spans="1:20" ht="80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17">
        <f t="shared" si="84"/>
        <v>41551.798113425924</v>
      </c>
      <c r="L939" s="17">
        <f t="shared" si="85"/>
        <v>41581.839780092596</v>
      </c>
      <c r="M939" s="2" t="b">
        <v>0</v>
      </c>
      <c r="N939" s="2">
        <v>2</v>
      </c>
      <c r="O939" s="2" t="b">
        <v>0</v>
      </c>
      <c r="P939" s="4">
        <f t="shared" si="86"/>
        <v>1.1428571428571428</v>
      </c>
      <c r="Q939" s="5">
        <f t="shared" si="87"/>
        <v>20</v>
      </c>
      <c r="R939" s="2" t="s">
        <v>8278</v>
      </c>
      <c r="S939" s="7" t="str">
        <f t="shared" si="88"/>
        <v>music</v>
      </c>
      <c r="T939" s="7" t="str">
        <f t="shared" si="89"/>
        <v>jazz</v>
      </c>
    </row>
    <row r="940" spans="1:20" ht="60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17">
        <f t="shared" si="84"/>
        <v>41124.479722222226</v>
      </c>
      <c r="L940" s="17">
        <f t="shared" si="85"/>
        <v>41154.479722222226</v>
      </c>
      <c r="M940" s="2" t="b">
        <v>0</v>
      </c>
      <c r="N940" s="2">
        <v>1</v>
      </c>
      <c r="O940" s="2" t="b">
        <v>0</v>
      </c>
      <c r="P940" s="4">
        <f t="shared" si="86"/>
        <v>0.35714285714285715</v>
      </c>
      <c r="Q940" s="5">
        <f t="shared" si="87"/>
        <v>25</v>
      </c>
      <c r="R940" s="2" t="s">
        <v>8278</v>
      </c>
      <c r="S940" s="7" t="str">
        <f t="shared" si="88"/>
        <v>music</v>
      </c>
      <c r="T940" s="7" t="str">
        <f t="shared" si="89"/>
        <v>jazz</v>
      </c>
    </row>
    <row r="941" spans="1:20" ht="80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17">
        <f t="shared" si="84"/>
        <v>41416.763171296298</v>
      </c>
      <c r="L941" s="17">
        <f t="shared" si="85"/>
        <v>41455.831944444442</v>
      </c>
      <c r="M941" s="2" t="b">
        <v>0</v>
      </c>
      <c r="N941" s="2">
        <v>2</v>
      </c>
      <c r="O941" s="2" t="b">
        <v>0</v>
      </c>
      <c r="P941" s="4">
        <f t="shared" si="86"/>
        <v>1.4545454545454546</v>
      </c>
      <c r="Q941" s="5">
        <f t="shared" si="87"/>
        <v>20</v>
      </c>
      <c r="R941" s="2" t="s">
        <v>8278</v>
      </c>
      <c r="S941" s="7" t="str">
        <f t="shared" si="88"/>
        <v>music</v>
      </c>
      <c r="T941" s="7" t="str">
        <f t="shared" si="89"/>
        <v>jazz</v>
      </c>
    </row>
    <row r="942" spans="1:20" ht="80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17">
        <f t="shared" si="84"/>
        <v>42182.008402777778</v>
      </c>
      <c r="L942" s="17">
        <f t="shared" si="85"/>
        <v>42227.008402777778</v>
      </c>
      <c r="M942" s="2" t="b">
        <v>0</v>
      </c>
      <c r="N942" s="2">
        <v>14</v>
      </c>
      <c r="O942" s="2" t="b">
        <v>0</v>
      </c>
      <c r="P942" s="4">
        <f t="shared" si="86"/>
        <v>17.155555555555555</v>
      </c>
      <c r="Q942" s="5">
        <f t="shared" si="87"/>
        <v>110.28571428571429</v>
      </c>
      <c r="R942" s="2" t="s">
        <v>8273</v>
      </c>
      <c r="S942" s="7" t="str">
        <f t="shared" si="88"/>
        <v>technology</v>
      </c>
      <c r="T942" s="7" t="str">
        <f t="shared" si="89"/>
        <v>wearables</v>
      </c>
    </row>
    <row r="943" spans="1:20" ht="80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17">
        <f t="shared" si="84"/>
        <v>42746.096585648149</v>
      </c>
      <c r="L943" s="17">
        <f t="shared" si="85"/>
        <v>42776.096585648149</v>
      </c>
      <c r="M943" s="2" t="b">
        <v>0</v>
      </c>
      <c r="N943" s="2">
        <v>31</v>
      </c>
      <c r="O943" s="2" t="b">
        <v>0</v>
      </c>
      <c r="P943" s="4">
        <f t="shared" si="86"/>
        <v>2.3220000000000001</v>
      </c>
      <c r="Q943" s="5">
        <f t="shared" si="87"/>
        <v>37.451612903225808</v>
      </c>
      <c r="R943" s="2" t="s">
        <v>8273</v>
      </c>
      <c r="S943" s="7" t="str">
        <f t="shared" si="88"/>
        <v>technology</v>
      </c>
      <c r="T943" s="7" t="str">
        <f t="shared" si="89"/>
        <v>wearables</v>
      </c>
    </row>
    <row r="944" spans="1:20" ht="80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17">
        <f t="shared" si="84"/>
        <v>42382.843287037031</v>
      </c>
      <c r="L944" s="17">
        <f t="shared" si="85"/>
        <v>42418.843287037031</v>
      </c>
      <c r="M944" s="2" t="b">
        <v>0</v>
      </c>
      <c r="N944" s="2">
        <v>16</v>
      </c>
      <c r="O944" s="2" t="b">
        <v>0</v>
      </c>
      <c r="P944" s="4">
        <f t="shared" si="86"/>
        <v>8.9066666666666663</v>
      </c>
      <c r="Q944" s="5">
        <f t="shared" si="87"/>
        <v>41.75</v>
      </c>
      <c r="R944" s="2" t="s">
        <v>8273</v>
      </c>
      <c r="S944" s="7" t="str">
        <f t="shared" si="88"/>
        <v>technology</v>
      </c>
      <c r="T944" s="7" t="str">
        <f t="shared" si="89"/>
        <v>wearables</v>
      </c>
    </row>
    <row r="945" spans="1:20" ht="60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17">
        <f t="shared" si="84"/>
        <v>42673.66788194445</v>
      </c>
      <c r="L945" s="17">
        <f t="shared" si="85"/>
        <v>42703.709548611107</v>
      </c>
      <c r="M945" s="2" t="b">
        <v>0</v>
      </c>
      <c r="N945" s="2">
        <v>12</v>
      </c>
      <c r="O945" s="2" t="b">
        <v>0</v>
      </c>
      <c r="P945" s="4">
        <f t="shared" si="86"/>
        <v>9.6333333333333346</v>
      </c>
      <c r="Q945" s="5">
        <f t="shared" si="87"/>
        <v>24.083333333333332</v>
      </c>
      <c r="R945" s="2" t="s">
        <v>8273</v>
      </c>
      <c r="S945" s="7" t="str">
        <f t="shared" si="88"/>
        <v>technology</v>
      </c>
      <c r="T945" s="7" t="str">
        <f t="shared" si="89"/>
        <v>wearables</v>
      </c>
    </row>
    <row r="946" spans="1:20" ht="80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17">
        <f t="shared" si="84"/>
        <v>42444.583912037036</v>
      </c>
      <c r="L946" s="17">
        <f t="shared" si="85"/>
        <v>42478.583333333328</v>
      </c>
      <c r="M946" s="2" t="b">
        <v>0</v>
      </c>
      <c r="N946" s="2">
        <v>96</v>
      </c>
      <c r="O946" s="2" t="b">
        <v>0</v>
      </c>
      <c r="P946" s="4">
        <f t="shared" si="86"/>
        <v>13.325999999999999</v>
      </c>
      <c r="Q946" s="5">
        <f t="shared" si="87"/>
        <v>69.40625</v>
      </c>
      <c r="R946" s="2" t="s">
        <v>8273</v>
      </c>
      <c r="S946" s="7" t="str">
        <f t="shared" si="88"/>
        <v>technology</v>
      </c>
      <c r="T946" s="7" t="str">
        <f t="shared" si="89"/>
        <v>wearables</v>
      </c>
    </row>
    <row r="947" spans="1:20" ht="60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17">
        <f t="shared" si="84"/>
        <v>42732.872986111113</v>
      </c>
      <c r="L947" s="17">
        <f t="shared" si="85"/>
        <v>42784.999305555553</v>
      </c>
      <c r="M947" s="2" t="b">
        <v>0</v>
      </c>
      <c r="N947" s="2">
        <v>16</v>
      </c>
      <c r="O947" s="2" t="b">
        <v>0</v>
      </c>
      <c r="P947" s="4">
        <f t="shared" si="86"/>
        <v>2.484</v>
      </c>
      <c r="Q947" s="5">
        <f t="shared" si="87"/>
        <v>155.25</v>
      </c>
      <c r="R947" s="2" t="s">
        <v>8273</v>
      </c>
      <c r="S947" s="7" t="str">
        <f t="shared" si="88"/>
        <v>technology</v>
      </c>
      <c r="T947" s="7" t="str">
        <f t="shared" si="89"/>
        <v>wearables</v>
      </c>
    </row>
    <row r="948" spans="1:20" ht="60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17">
        <f t="shared" si="84"/>
        <v>42592.750555555554</v>
      </c>
      <c r="L948" s="17">
        <f t="shared" si="85"/>
        <v>42622.750555555554</v>
      </c>
      <c r="M948" s="2" t="b">
        <v>0</v>
      </c>
      <c r="N948" s="2">
        <v>5</v>
      </c>
      <c r="O948" s="2" t="b">
        <v>0</v>
      </c>
      <c r="P948" s="4">
        <f t="shared" si="86"/>
        <v>1.9066666666666665</v>
      </c>
      <c r="Q948" s="5">
        <f t="shared" si="87"/>
        <v>57.2</v>
      </c>
      <c r="R948" s="2" t="s">
        <v>8273</v>
      </c>
      <c r="S948" s="7" t="str">
        <f t="shared" si="88"/>
        <v>technology</v>
      </c>
      <c r="T948" s="7" t="str">
        <f t="shared" si="89"/>
        <v>wearables</v>
      </c>
    </row>
    <row r="949" spans="1:20" ht="80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17">
        <f t="shared" si="84"/>
        <v>42491.781319444446</v>
      </c>
      <c r="L949" s="17">
        <f t="shared" si="85"/>
        <v>42551.781319444446</v>
      </c>
      <c r="M949" s="2" t="b">
        <v>0</v>
      </c>
      <c r="N949" s="2">
        <v>0</v>
      </c>
      <c r="O949" s="2" t="b">
        <v>0</v>
      </c>
      <c r="P949" s="4">
        <f t="shared" si="86"/>
        <v>0</v>
      </c>
      <c r="Q949" s="5" t="e">
        <f t="shared" si="87"/>
        <v>#DIV/0!</v>
      </c>
      <c r="R949" s="2" t="s">
        <v>8273</v>
      </c>
      <c r="S949" s="7" t="str">
        <f t="shared" si="88"/>
        <v>technology</v>
      </c>
      <c r="T949" s="7" t="str">
        <f t="shared" si="89"/>
        <v>wearables</v>
      </c>
    </row>
    <row r="950" spans="1:20" ht="80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17">
        <f t="shared" si="84"/>
        <v>42411.828287037039</v>
      </c>
      <c r="L950" s="17">
        <f t="shared" si="85"/>
        <v>42441.828287037039</v>
      </c>
      <c r="M950" s="2" t="b">
        <v>0</v>
      </c>
      <c r="N950" s="2">
        <v>8</v>
      </c>
      <c r="O950" s="2" t="b">
        <v>0</v>
      </c>
      <c r="P950" s="4">
        <f t="shared" si="86"/>
        <v>12</v>
      </c>
      <c r="Q950" s="5">
        <f t="shared" si="87"/>
        <v>60</v>
      </c>
      <c r="R950" s="2" t="s">
        <v>8273</v>
      </c>
      <c r="S950" s="7" t="str">
        <f t="shared" si="88"/>
        <v>technology</v>
      </c>
      <c r="T950" s="7" t="str">
        <f t="shared" si="89"/>
        <v>wearables</v>
      </c>
    </row>
    <row r="951" spans="1:20" ht="80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17">
        <f t="shared" si="84"/>
        <v>42361.043703703705</v>
      </c>
      <c r="L951" s="17">
        <f t="shared" si="85"/>
        <v>42421.043703703705</v>
      </c>
      <c r="M951" s="2" t="b">
        <v>0</v>
      </c>
      <c r="N951" s="2">
        <v>7</v>
      </c>
      <c r="O951" s="2" t="b">
        <v>0</v>
      </c>
      <c r="P951" s="4">
        <f t="shared" si="86"/>
        <v>1.365</v>
      </c>
      <c r="Q951" s="5">
        <f t="shared" si="87"/>
        <v>39</v>
      </c>
      <c r="R951" s="2" t="s">
        <v>8273</v>
      </c>
      <c r="S951" s="7" t="str">
        <f t="shared" si="88"/>
        <v>technology</v>
      </c>
      <c r="T951" s="7" t="str">
        <f t="shared" si="89"/>
        <v>wearables</v>
      </c>
    </row>
    <row r="952" spans="1:20" ht="60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17">
        <f t="shared" si="84"/>
        <v>42356.750706018516</v>
      </c>
      <c r="L952" s="17">
        <f t="shared" si="85"/>
        <v>42386.750706018516</v>
      </c>
      <c r="M952" s="2" t="b">
        <v>0</v>
      </c>
      <c r="N952" s="2">
        <v>24</v>
      </c>
      <c r="O952" s="2" t="b">
        <v>0</v>
      </c>
      <c r="P952" s="4">
        <f t="shared" si="86"/>
        <v>28.04</v>
      </c>
      <c r="Q952" s="5">
        <f t="shared" si="87"/>
        <v>58.416666666666664</v>
      </c>
      <c r="R952" s="2" t="s">
        <v>8273</v>
      </c>
      <c r="S952" s="7" t="str">
        <f t="shared" si="88"/>
        <v>technology</v>
      </c>
      <c r="T952" s="7" t="str">
        <f t="shared" si="89"/>
        <v>wearables</v>
      </c>
    </row>
    <row r="953" spans="1:20" ht="40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17">
        <f t="shared" si="84"/>
        <v>42480.653611111105</v>
      </c>
      <c r="L953" s="17">
        <f t="shared" si="85"/>
        <v>42525.653611111105</v>
      </c>
      <c r="M953" s="2" t="b">
        <v>0</v>
      </c>
      <c r="N953" s="2">
        <v>121</v>
      </c>
      <c r="O953" s="2" t="b">
        <v>0</v>
      </c>
      <c r="P953" s="4">
        <f t="shared" si="86"/>
        <v>38.39</v>
      </c>
      <c r="Q953" s="5">
        <f t="shared" si="87"/>
        <v>158.63636363636363</v>
      </c>
      <c r="R953" s="2" t="s">
        <v>8273</v>
      </c>
      <c r="S953" s="7" t="str">
        <f t="shared" si="88"/>
        <v>technology</v>
      </c>
      <c r="T953" s="7" t="str">
        <f t="shared" si="89"/>
        <v>wearables</v>
      </c>
    </row>
    <row r="954" spans="1:20" ht="60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17">
        <f t="shared" si="84"/>
        <v>42662.613564814819</v>
      </c>
      <c r="L954" s="17">
        <f t="shared" si="85"/>
        <v>42692.655231481483</v>
      </c>
      <c r="M954" s="2" t="b">
        <v>0</v>
      </c>
      <c r="N954" s="2">
        <v>196</v>
      </c>
      <c r="O954" s="2" t="b">
        <v>0</v>
      </c>
      <c r="P954" s="4">
        <f t="shared" si="86"/>
        <v>39.942857142857143</v>
      </c>
      <c r="Q954" s="5">
        <f t="shared" si="87"/>
        <v>99.857142857142861</v>
      </c>
      <c r="R954" s="2" t="s">
        <v>8273</v>
      </c>
      <c r="S954" s="7" t="str">
        <f t="shared" si="88"/>
        <v>technology</v>
      </c>
      <c r="T954" s="7" t="str">
        <f t="shared" si="89"/>
        <v>wearables</v>
      </c>
    </row>
    <row r="955" spans="1:20" ht="80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17">
        <f t="shared" si="84"/>
        <v>41999.164340277777</v>
      </c>
      <c r="L955" s="17">
        <f t="shared" si="85"/>
        <v>42029.164340277777</v>
      </c>
      <c r="M955" s="2" t="b">
        <v>0</v>
      </c>
      <c r="N955" s="2">
        <v>5</v>
      </c>
      <c r="O955" s="2" t="b">
        <v>0</v>
      </c>
      <c r="P955" s="4">
        <f t="shared" si="86"/>
        <v>0.84</v>
      </c>
      <c r="Q955" s="5">
        <f t="shared" si="87"/>
        <v>25.2</v>
      </c>
      <c r="R955" s="2" t="s">
        <v>8273</v>
      </c>
      <c r="S955" s="7" t="str">
        <f t="shared" si="88"/>
        <v>technology</v>
      </c>
      <c r="T955" s="7" t="str">
        <f t="shared" si="89"/>
        <v>wearables</v>
      </c>
    </row>
    <row r="956" spans="1:20" ht="80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17">
        <f t="shared" si="84"/>
        <v>42194.833784722221</v>
      </c>
      <c r="L956" s="17">
        <f t="shared" si="85"/>
        <v>42236.833784722221</v>
      </c>
      <c r="M956" s="2" t="b">
        <v>0</v>
      </c>
      <c r="N956" s="2">
        <v>73</v>
      </c>
      <c r="O956" s="2" t="b">
        <v>0</v>
      </c>
      <c r="P956" s="4">
        <f t="shared" si="86"/>
        <v>43.406666666666666</v>
      </c>
      <c r="Q956" s="5">
        <f t="shared" si="87"/>
        <v>89.191780821917803</v>
      </c>
      <c r="R956" s="2" t="s">
        <v>8273</v>
      </c>
      <c r="S956" s="7" t="str">
        <f t="shared" si="88"/>
        <v>technology</v>
      </c>
      <c r="T956" s="7" t="str">
        <f t="shared" si="89"/>
        <v>wearables</v>
      </c>
    </row>
    <row r="957" spans="1:20" ht="80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17">
        <f t="shared" si="84"/>
        <v>42586.295138888891</v>
      </c>
      <c r="L957" s="17">
        <f t="shared" si="85"/>
        <v>42626.295138888891</v>
      </c>
      <c r="M957" s="2" t="b">
        <v>0</v>
      </c>
      <c r="N957" s="2">
        <v>93</v>
      </c>
      <c r="O957" s="2" t="b">
        <v>0</v>
      </c>
      <c r="P957" s="4">
        <f t="shared" si="86"/>
        <v>5.6613333333333333</v>
      </c>
      <c r="Q957" s="5">
        <f t="shared" si="87"/>
        <v>182.6236559139785</v>
      </c>
      <c r="R957" s="2" t="s">
        <v>8273</v>
      </c>
      <c r="S957" s="7" t="str">
        <f t="shared" si="88"/>
        <v>technology</v>
      </c>
      <c r="T957" s="7" t="str">
        <f t="shared" si="89"/>
        <v>wearables</v>
      </c>
    </row>
    <row r="958" spans="1:20" ht="100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17">
        <f t="shared" si="84"/>
        <v>42060.913877314815</v>
      </c>
      <c r="L958" s="17">
        <f t="shared" si="85"/>
        <v>42120.872210648144</v>
      </c>
      <c r="M958" s="2" t="b">
        <v>0</v>
      </c>
      <c r="N958" s="2">
        <v>17</v>
      </c>
      <c r="O958" s="2" t="b">
        <v>0</v>
      </c>
      <c r="P958" s="4">
        <f t="shared" si="86"/>
        <v>1.722</v>
      </c>
      <c r="Q958" s="5">
        <f t="shared" si="87"/>
        <v>50.647058823529413</v>
      </c>
      <c r="R958" s="2" t="s">
        <v>8273</v>
      </c>
      <c r="S958" s="7" t="str">
        <f t="shared" si="88"/>
        <v>technology</v>
      </c>
      <c r="T958" s="7" t="str">
        <f t="shared" si="89"/>
        <v>wearables</v>
      </c>
    </row>
    <row r="959" spans="1:20" ht="60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17">
        <f t="shared" si="84"/>
        <v>42660.552465277782</v>
      </c>
      <c r="L959" s="17">
        <f t="shared" si="85"/>
        <v>42691.594131944439</v>
      </c>
      <c r="M959" s="2" t="b">
        <v>0</v>
      </c>
      <c r="N959" s="2">
        <v>7</v>
      </c>
      <c r="O959" s="2" t="b">
        <v>0</v>
      </c>
      <c r="P959" s="4">
        <f t="shared" si="86"/>
        <v>1.9416666666666664</v>
      </c>
      <c r="Q959" s="5">
        <f t="shared" si="87"/>
        <v>33.285714285714285</v>
      </c>
      <c r="R959" s="2" t="s">
        <v>8273</v>
      </c>
      <c r="S959" s="7" t="str">
        <f t="shared" si="88"/>
        <v>technology</v>
      </c>
      <c r="T959" s="7" t="str">
        <f t="shared" si="89"/>
        <v>wearables</v>
      </c>
    </row>
    <row r="960" spans="1:20" ht="80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17">
        <f t="shared" si="84"/>
        <v>42082.802812499998</v>
      </c>
      <c r="L960" s="17">
        <f t="shared" si="85"/>
        <v>42104.207638888889</v>
      </c>
      <c r="M960" s="2" t="b">
        <v>0</v>
      </c>
      <c r="N960" s="2">
        <v>17</v>
      </c>
      <c r="O960" s="2" t="b">
        <v>0</v>
      </c>
      <c r="P960" s="4">
        <f t="shared" si="86"/>
        <v>11.328275684711327</v>
      </c>
      <c r="Q960" s="5">
        <f t="shared" si="87"/>
        <v>51.823529411764703</v>
      </c>
      <c r="R960" s="2" t="s">
        <v>8273</v>
      </c>
      <c r="S960" s="7" t="str">
        <f t="shared" si="88"/>
        <v>technology</v>
      </c>
      <c r="T960" s="7" t="str">
        <f t="shared" si="89"/>
        <v>wearables</v>
      </c>
    </row>
    <row r="961" spans="1:20" ht="80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17">
        <f t="shared" si="84"/>
        <v>41993.174363425926</v>
      </c>
      <c r="L961" s="17">
        <f t="shared" si="85"/>
        <v>42023.174363425926</v>
      </c>
      <c r="M961" s="2" t="b">
        <v>0</v>
      </c>
      <c r="N961" s="2">
        <v>171</v>
      </c>
      <c r="O961" s="2" t="b">
        <v>0</v>
      </c>
      <c r="P961" s="4">
        <f t="shared" si="86"/>
        <v>38.86</v>
      </c>
      <c r="Q961" s="5">
        <f t="shared" si="87"/>
        <v>113.62573099415205</v>
      </c>
      <c r="R961" s="2" t="s">
        <v>8273</v>
      </c>
      <c r="S961" s="7" t="str">
        <f t="shared" si="88"/>
        <v>technology</v>
      </c>
      <c r="T961" s="7" t="str">
        <f t="shared" si="89"/>
        <v>wearables</v>
      </c>
    </row>
    <row r="962" spans="1:20" ht="60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17">
        <f t="shared" si="84"/>
        <v>42766.626793981486</v>
      </c>
      <c r="L962" s="17">
        <f t="shared" si="85"/>
        <v>42808.585127314815</v>
      </c>
      <c r="M962" s="2" t="b">
        <v>0</v>
      </c>
      <c r="N962" s="2">
        <v>188</v>
      </c>
      <c r="O962" s="2" t="b">
        <v>0</v>
      </c>
      <c r="P962" s="4">
        <f t="shared" si="86"/>
        <v>46.100628930817614</v>
      </c>
      <c r="Q962" s="5">
        <f t="shared" si="87"/>
        <v>136.46276595744681</v>
      </c>
      <c r="R962" s="2" t="s">
        <v>8273</v>
      </c>
      <c r="S962" s="7" t="str">
        <f t="shared" si="88"/>
        <v>technology</v>
      </c>
      <c r="T962" s="7" t="str">
        <f t="shared" si="89"/>
        <v>wearables</v>
      </c>
    </row>
    <row r="963" spans="1:20" ht="60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17">
        <f t="shared" ref="K963:K1026" si="90">(((J963/60)/60)/24)+DATE(1970,1,1)</f>
        <v>42740.693692129629</v>
      </c>
      <c r="L963" s="17">
        <f t="shared" ref="L963:L1026" si="91">(((I963/60)/60)/24)+DATE(1970,1,1)</f>
        <v>42786.791666666672</v>
      </c>
      <c r="M963" s="2" t="b">
        <v>0</v>
      </c>
      <c r="N963" s="2">
        <v>110</v>
      </c>
      <c r="O963" s="2" t="b">
        <v>0</v>
      </c>
      <c r="P963" s="4">
        <f t="shared" ref="P963:P1026" si="92">E963/D963*100</f>
        <v>42.188421052631583</v>
      </c>
      <c r="Q963" s="5">
        <f t="shared" ref="Q963:Q1026" si="93">E963/N963</f>
        <v>364.35454545454547</v>
      </c>
      <c r="R963" s="2" t="s">
        <v>8273</v>
      </c>
      <c r="S963" s="7" t="str">
        <f t="shared" ref="S963:S1026" si="94">LEFT(R963, SEARCH("/",R963, 1)-1)</f>
        <v>technology</v>
      </c>
      <c r="T963" s="7" t="str">
        <f t="shared" ref="T963:T1026" si="95">RIGHT(R963,LEN(R963)-SEARCH("/",R963,1))</f>
        <v>wearables</v>
      </c>
    </row>
    <row r="964" spans="1:20" ht="80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17">
        <f t="shared" si="90"/>
        <v>42373.712418981479</v>
      </c>
      <c r="L964" s="17">
        <f t="shared" si="91"/>
        <v>42411.712418981479</v>
      </c>
      <c r="M964" s="2" t="b">
        <v>0</v>
      </c>
      <c r="N964" s="2">
        <v>37</v>
      </c>
      <c r="O964" s="2" t="b">
        <v>0</v>
      </c>
      <c r="P964" s="4">
        <f t="shared" si="92"/>
        <v>28.48</v>
      </c>
      <c r="Q964" s="5">
        <f t="shared" si="93"/>
        <v>19.243243243243242</v>
      </c>
      <c r="R964" s="2" t="s">
        <v>8273</v>
      </c>
      <c r="S964" s="7" t="str">
        <f t="shared" si="94"/>
        <v>technology</v>
      </c>
      <c r="T964" s="7" t="str">
        <f t="shared" si="95"/>
        <v>wearables</v>
      </c>
    </row>
    <row r="965" spans="1:20" ht="40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17">
        <f t="shared" si="90"/>
        <v>42625.635636574079</v>
      </c>
      <c r="L965" s="17">
        <f t="shared" si="91"/>
        <v>42660.635636574079</v>
      </c>
      <c r="M965" s="2" t="b">
        <v>0</v>
      </c>
      <c r="N965" s="2">
        <v>9</v>
      </c>
      <c r="O965" s="2" t="b">
        <v>0</v>
      </c>
      <c r="P965" s="4">
        <f t="shared" si="92"/>
        <v>1.077142857142857</v>
      </c>
      <c r="Q965" s="5">
        <f t="shared" si="93"/>
        <v>41.888888888888886</v>
      </c>
      <c r="R965" s="2" t="s">
        <v>8273</v>
      </c>
      <c r="S965" s="7" t="str">
        <f t="shared" si="94"/>
        <v>technology</v>
      </c>
      <c r="T965" s="7" t="str">
        <f t="shared" si="95"/>
        <v>wearables</v>
      </c>
    </row>
    <row r="966" spans="1:20" ht="80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17">
        <f t="shared" si="90"/>
        <v>42208.628692129627</v>
      </c>
      <c r="L966" s="17">
        <f t="shared" si="91"/>
        <v>42248.628692129627</v>
      </c>
      <c r="M966" s="2" t="b">
        <v>0</v>
      </c>
      <c r="N966" s="2">
        <v>29</v>
      </c>
      <c r="O966" s="2" t="b">
        <v>0</v>
      </c>
      <c r="P966" s="4">
        <f t="shared" si="92"/>
        <v>0.79909090909090907</v>
      </c>
      <c r="Q966" s="5">
        <f t="shared" si="93"/>
        <v>30.310344827586206</v>
      </c>
      <c r="R966" s="2" t="s">
        <v>8273</v>
      </c>
      <c r="S966" s="7" t="str">
        <f t="shared" si="94"/>
        <v>technology</v>
      </c>
      <c r="T966" s="7" t="str">
        <f t="shared" si="95"/>
        <v>wearables</v>
      </c>
    </row>
    <row r="967" spans="1:20" ht="80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17">
        <f t="shared" si="90"/>
        <v>42637.016736111109</v>
      </c>
      <c r="L967" s="17">
        <f t="shared" si="91"/>
        <v>42669.165972222225</v>
      </c>
      <c r="M967" s="2" t="b">
        <v>0</v>
      </c>
      <c r="N967" s="2">
        <v>6</v>
      </c>
      <c r="O967" s="2" t="b">
        <v>0</v>
      </c>
      <c r="P967" s="4">
        <f t="shared" si="92"/>
        <v>1.1919999999999999</v>
      </c>
      <c r="Q967" s="5">
        <f t="shared" si="93"/>
        <v>49.666666666666664</v>
      </c>
      <c r="R967" s="2" t="s">
        <v>8273</v>
      </c>
      <c r="S967" s="7" t="str">
        <f t="shared" si="94"/>
        <v>technology</v>
      </c>
      <c r="T967" s="7" t="str">
        <f t="shared" si="95"/>
        <v>wearables</v>
      </c>
    </row>
    <row r="968" spans="1:20" ht="60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17">
        <f t="shared" si="90"/>
        <v>42619.635787037041</v>
      </c>
      <c r="L968" s="17">
        <f t="shared" si="91"/>
        <v>42649.635787037041</v>
      </c>
      <c r="M968" s="2" t="b">
        <v>0</v>
      </c>
      <c r="N968" s="2">
        <v>30</v>
      </c>
      <c r="O968" s="2" t="b">
        <v>0</v>
      </c>
      <c r="P968" s="4">
        <f t="shared" si="92"/>
        <v>14.799999999999999</v>
      </c>
      <c r="Q968" s="5">
        <f t="shared" si="93"/>
        <v>59.2</v>
      </c>
      <c r="R968" s="2" t="s">
        <v>8273</v>
      </c>
      <c r="S968" s="7" t="str">
        <f t="shared" si="94"/>
        <v>technology</v>
      </c>
      <c r="T968" s="7" t="str">
        <f t="shared" si="95"/>
        <v>wearables</v>
      </c>
    </row>
    <row r="969" spans="1:20" ht="60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17">
        <f t="shared" si="90"/>
        <v>42422.254328703704</v>
      </c>
      <c r="L969" s="17">
        <f t="shared" si="91"/>
        <v>42482.21266203704</v>
      </c>
      <c r="M969" s="2" t="b">
        <v>0</v>
      </c>
      <c r="N969" s="2">
        <v>81</v>
      </c>
      <c r="O969" s="2" t="b">
        <v>0</v>
      </c>
      <c r="P969" s="4">
        <f t="shared" si="92"/>
        <v>17.810000000000002</v>
      </c>
      <c r="Q969" s="5">
        <f t="shared" si="93"/>
        <v>43.97530864197531</v>
      </c>
      <c r="R969" s="2" t="s">
        <v>8273</v>
      </c>
      <c r="S969" s="7" t="str">
        <f t="shared" si="94"/>
        <v>technology</v>
      </c>
      <c r="T969" s="7" t="str">
        <f t="shared" si="95"/>
        <v>wearables</v>
      </c>
    </row>
    <row r="970" spans="1:20" ht="80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17">
        <f t="shared" si="90"/>
        <v>41836.847615740742</v>
      </c>
      <c r="L970" s="17">
        <f t="shared" si="91"/>
        <v>41866.847615740742</v>
      </c>
      <c r="M970" s="2" t="b">
        <v>0</v>
      </c>
      <c r="N970" s="2">
        <v>4</v>
      </c>
      <c r="O970" s="2" t="b">
        <v>0</v>
      </c>
      <c r="P970" s="4">
        <f t="shared" si="92"/>
        <v>1.325</v>
      </c>
      <c r="Q970" s="5">
        <f t="shared" si="93"/>
        <v>26.5</v>
      </c>
      <c r="R970" s="2" t="s">
        <v>8273</v>
      </c>
      <c r="S970" s="7" t="str">
        <f t="shared" si="94"/>
        <v>technology</v>
      </c>
      <c r="T970" s="7" t="str">
        <f t="shared" si="95"/>
        <v>wearables</v>
      </c>
    </row>
    <row r="971" spans="1:20" ht="40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17">
        <f t="shared" si="90"/>
        <v>42742.30332175926</v>
      </c>
      <c r="L971" s="17">
        <f t="shared" si="91"/>
        <v>42775.30332175926</v>
      </c>
      <c r="M971" s="2" t="b">
        <v>0</v>
      </c>
      <c r="N971" s="2">
        <v>11</v>
      </c>
      <c r="O971" s="2" t="b">
        <v>0</v>
      </c>
      <c r="P971" s="4">
        <f t="shared" si="92"/>
        <v>46.666666666666664</v>
      </c>
      <c r="Q971" s="5">
        <f t="shared" si="93"/>
        <v>1272.7272727272727</v>
      </c>
      <c r="R971" s="2" t="s">
        <v>8273</v>
      </c>
      <c r="S971" s="7" t="str">
        <f t="shared" si="94"/>
        <v>technology</v>
      </c>
      <c r="T971" s="7" t="str">
        <f t="shared" si="95"/>
        <v>wearables</v>
      </c>
    </row>
    <row r="972" spans="1:20" ht="80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17">
        <f t="shared" si="90"/>
        <v>42721.220520833333</v>
      </c>
      <c r="L972" s="17">
        <f t="shared" si="91"/>
        <v>42758.207638888889</v>
      </c>
      <c r="M972" s="2" t="b">
        <v>0</v>
      </c>
      <c r="N972" s="2">
        <v>14</v>
      </c>
      <c r="O972" s="2" t="b">
        <v>0</v>
      </c>
      <c r="P972" s="4">
        <f t="shared" si="92"/>
        <v>45.92</v>
      </c>
      <c r="Q972" s="5">
        <f t="shared" si="93"/>
        <v>164</v>
      </c>
      <c r="R972" s="2" t="s">
        <v>8273</v>
      </c>
      <c r="S972" s="7" t="str">
        <f t="shared" si="94"/>
        <v>technology</v>
      </c>
      <c r="T972" s="7" t="str">
        <f t="shared" si="95"/>
        <v>wearables</v>
      </c>
    </row>
    <row r="973" spans="1:20" ht="80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17">
        <f t="shared" si="90"/>
        <v>42111.709027777775</v>
      </c>
      <c r="L973" s="17">
        <f t="shared" si="91"/>
        <v>42156.709027777775</v>
      </c>
      <c r="M973" s="2" t="b">
        <v>0</v>
      </c>
      <c r="N973" s="2">
        <v>5</v>
      </c>
      <c r="O973" s="2" t="b">
        <v>0</v>
      </c>
      <c r="P973" s="4">
        <f t="shared" si="92"/>
        <v>0.22599999999999998</v>
      </c>
      <c r="Q973" s="5">
        <f t="shared" si="93"/>
        <v>45.2</v>
      </c>
      <c r="R973" s="2" t="s">
        <v>8273</v>
      </c>
      <c r="S973" s="7" t="str">
        <f t="shared" si="94"/>
        <v>technology</v>
      </c>
      <c r="T973" s="7" t="str">
        <f t="shared" si="95"/>
        <v>wearables</v>
      </c>
    </row>
    <row r="974" spans="1:20" ht="80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17">
        <f t="shared" si="90"/>
        <v>41856.865717592591</v>
      </c>
      <c r="L974" s="17">
        <f t="shared" si="91"/>
        <v>41886.290972222225</v>
      </c>
      <c r="M974" s="2" t="b">
        <v>0</v>
      </c>
      <c r="N974" s="2">
        <v>45</v>
      </c>
      <c r="O974" s="2" t="b">
        <v>0</v>
      </c>
      <c r="P974" s="4">
        <f t="shared" si="92"/>
        <v>34.625</v>
      </c>
      <c r="Q974" s="5">
        <f t="shared" si="93"/>
        <v>153.88888888888889</v>
      </c>
      <c r="R974" s="2" t="s">
        <v>8273</v>
      </c>
      <c r="S974" s="7" t="str">
        <f t="shared" si="94"/>
        <v>technology</v>
      </c>
      <c r="T974" s="7" t="str">
        <f t="shared" si="95"/>
        <v>wearables</v>
      </c>
    </row>
    <row r="975" spans="1:20" ht="80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17">
        <f t="shared" si="90"/>
        <v>42257.014965277776</v>
      </c>
      <c r="L975" s="17">
        <f t="shared" si="91"/>
        <v>42317.056631944448</v>
      </c>
      <c r="M975" s="2" t="b">
        <v>0</v>
      </c>
      <c r="N975" s="2">
        <v>8</v>
      </c>
      <c r="O975" s="2" t="b">
        <v>0</v>
      </c>
      <c r="P975" s="4">
        <f t="shared" si="92"/>
        <v>2.0549999999999997</v>
      </c>
      <c r="Q975" s="5">
        <f t="shared" si="93"/>
        <v>51.375</v>
      </c>
      <c r="R975" s="2" t="s">
        <v>8273</v>
      </c>
      <c r="S975" s="7" t="str">
        <f t="shared" si="94"/>
        <v>technology</v>
      </c>
      <c r="T975" s="7" t="str">
        <f t="shared" si="95"/>
        <v>wearables</v>
      </c>
    </row>
    <row r="976" spans="1:20" ht="80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17">
        <f t="shared" si="90"/>
        <v>42424.749490740738</v>
      </c>
      <c r="L976" s="17">
        <f t="shared" si="91"/>
        <v>42454.707824074074</v>
      </c>
      <c r="M976" s="2" t="b">
        <v>0</v>
      </c>
      <c r="N976" s="2">
        <v>3</v>
      </c>
      <c r="O976" s="2" t="b">
        <v>0</v>
      </c>
      <c r="P976" s="4">
        <f t="shared" si="92"/>
        <v>0.55999999999999994</v>
      </c>
      <c r="Q976" s="5">
        <f t="shared" si="93"/>
        <v>93.333333333333329</v>
      </c>
      <c r="R976" s="2" t="s">
        <v>8273</v>
      </c>
      <c r="S976" s="7" t="str">
        <f t="shared" si="94"/>
        <v>technology</v>
      </c>
      <c r="T976" s="7" t="str">
        <f t="shared" si="95"/>
        <v>wearables</v>
      </c>
    </row>
    <row r="977" spans="1:20" ht="80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17">
        <f t="shared" si="90"/>
        <v>42489.696585648147</v>
      </c>
      <c r="L977" s="17">
        <f t="shared" si="91"/>
        <v>42549.696585648147</v>
      </c>
      <c r="M977" s="2" t="b">
        <v>0</v>
      </c>
      <c r="N977" s="2">
        <v>24</v>
      </c>
      <c r="O977" s="2" t="b">
        <v>0</v>
      </c>
      <c r="P977" s="4">
        <f t="shared" si="92"/>
        <v>2.6069999999999998</v>
      </c>
      <c r="Q977" s="5">
        <f t="shared" si="93"/>
        <v>108.625</v>
      </c>
      <c r="R977" s="2" t="s">
        <v>8273</v>
      </c>
      <c r="S977" s="7" t="str">
        <f t="shared" si="94"/>
        <v>technology</v>
      </c>
      <c r="T977" s="7" t="str">
        <f t="shared" si="95"/>
        <v>wearables</v>
      </c>
    </row>
    <row r="978" spans="1:20" ht="80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17">
        <f t="shared" si="90"/>
        <v>42185.058993055558</v>
      </c>
      <c r="L978" s="17">
        <f t="shared" si="91"/>
        <v>42230.058993055558</v>
      </c>
      <c r="M978" s="2" t="b">
        <v>0</v>
      </c>
      <c r="N978" s="2">
        <v>18</v>
      </c>
      <c r="O978" s="2" t="b">
        <v>0</v>
      </c>
      <c r="P978" s="4">
        <f t="shared" si="92"/>
        <v>1.9259999999999999</v>
      </c>
      <c r="Q978" s="5">
        <f t="shared" si="93"/>
        <v>160.5</v>
      </c>
      <c r="R978" s="2" t="s">
        <v>8273</v>
      </c>
      <c r="S978" s="7" t="str">
        <f t="shared" si="94"/>
        <v>technology</v>
      </c>
      <c r="T978" s="7" t="str">
        <f t="shared" si="95"/>
        <v>wearables</v>
      </c>
    </row>
    <row r="979" spans="1:20" ht="80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17">
        <f t="shared" si="90"/>
        <v>42391.942094907412</v>
      </c>
      <c r="L979" s="17">
        <f t="shared" si="91"/>
        <v>42421.942094907412</v>
      </c>
      <c r="M979" s="2" t="b">
        <v>0</v>
      </c>
      <c r="N979" s="2">
        <v>12</v>
      </c>
      <c r="O979" s="2" t="b">
        <v>0</v>
      </c>
      <c r="P979" s="4">
        <f t="shared" si="92"/>
        <v>33.666666666666664</v>
      </c>
      <c r="Q979" s="5">
        <f t="shared" si="93"/>
        <v>75.75</v>
      </c>
      <c r="R979" s="2" t="s">
        <v>8273</v>
      </c>
      <c r="S979" s="7" t="str">
        <f t="shared" si="94"/>
        <v>technology</v>
      </c>
      <c r="T979" s="7" t="str">
        <f t="shared" si="95"/>
        <v>wearables</v>
      </c>
    </row>
    <row r="980" spans="1:20" ht="60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17">
        <f t="shared" si="90"/>
        <v>42395.309039351851</v>
      </c>
      <c r="L980" s="17">
        <f t="shared" si="91"/>
        <v>42425.309039351851</v>
      </c>
      <c r="M980" s="2" t="b">
        <v>0</v>
      </c>
      <c r="N980" s="2">
        <v>123</v>
      </c>
      <c r="O980" s="2" t="b">
        <v>0</v>
      </c>
      <c r="P980" s="4">
        <f t="shared" si="92"/>
        <v>56.263267182990241</v>
      </c>
      <c r="Q980" s="5">
        <f t="shared" si="93"/>
        <v>790.83739837398377</v>
      </c>
      <c r="R980" s="2" t="s">
        <v>8273</v>
      </c>
      <c r="S980" s="7" t="str">
        <f t="shared" si="94"/>
        <v>technology</v>
      </c>
      <c r="T980" s="7" t="str">
        <f t="shared" si="95"/>
        <v>wearables</v>
      </c>
    </row>
    <row r="981" spans="1:20" ht="80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17">
        <f t="shared" si="90"/>
        <v>42506.416990740734</v>
      </c>
      <c r="L981" s="17">
        <f t="shared" si="91"/>
        <v>42541.790972222225</v>
      </c>
      <c r="M981" s="2" t="b">
        <v>0</v>
      </c>
      <c r="N981" s="2">
        <v>96</v>
      </c>
      <c r="O981" s="2" t="b">
        <v>0</v>
      </c>
      <c r="P981" s="4">
        <f t="shared" si="92"/>
        <v>82.817599999999999</v>
      </c>
      <c r="Q981" s="5">
        <f t="shared" si="93"/>
        <v>301.93916666666667</v>
      </c>
      <c r="R981" s="2" t="s">
        <v>8273</v>
      </c>
      <c r="S981" s="7" t="str">
        <f t="shared" si="94"/>
        <v>technology</v>
      </c>
      <c r="T981" s="7" t="str">
        <f t="shared" si="95"/>
        <v>wearables</v>
      </c>
    </row>
    <row r="982" spans="1:20" ht="80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17">
        <f t="shared" si="90"/>
        <v>41928.904189814813</v>
      </c>
      <c r="L982" s="17">
        <f t="shared" si="91"/>
        <v>41973.945856481485</v>
      </c>
      <c r="M982" s="2" t="b">
        <v>0</v>
      </c>
      <c r="N982" s="2">
        <v>31</v>
      </c>
      <c r="O982" s="2" t="b">
        <v>0</v>
      </c>
      <c r="P982" s="4">
        <f t="shared" si="92"/>
        <v>14.860000000000001</v>
      </c>
      <c r="Q982" s="5">
        <f t="shared" si="93"/>
        <v>47.935483870967744</v>
      </c>
      <c r="R982" s="2" t="s">
        <v>8273</v>
      </c>
      <c r="S982" s="7" t="str">
        <f t="shared" si="94"/>
        <v>technology</v>
      </c>
      <c r="T982" s="7" t="str">
        <f t="shared" si="95"/>
        <v>wearables</v>
      </c>
    </row>
    <row r="983" spans="1:20" ht="80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17">
        <f t="shared" si="90"/>
        <v>41830.947013888886</v>
      </c>
      <c r="L983" s="17">
        <f t="shared" si="91"/>
        <v>41860.947013888886</v>
      </c>
      <c r="M983" s="2" t="b">
        <v>0</v>
      </c>
      <c r="N983" s="2">
        <v>4</v>
      </c>
      <c r="O983" s="2" t="b">
        <v>0</v>
      </c>
      <c r="P983" s="4">
        <f t="shared" si="92"/>
        <v>1.2375123751237513E-2</v>
      </c>
      <c r="Q983" s="5">
        <f t="shared" si="93"/>
        <v>2.75</v>
      </c>
      <c r="R983" s="2" t="s">
        <v>8273</v>
      </c>
      <c r="S983" s="7" t="str">
        <f t="shared" si="94"/>
        <v>technology</v>
      </c>
      <c r="T983" s="7" t="str">
        <f t="shared" si="95"/>
        <v>wearables</v>
      </c>
    </row>
    <row r="984" spans="1:20" ht="60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17">
        <f t="shared" si="90"/>
        <v>42615.753310185188</v>
      </c>
      <c r="L984" s="17">
        <f t="shared" si="91"/>
        <v>42645.753310185188</v>
      </c>
      <c r="M984" s="2" t="b">
        <v>0</v>
      </c>
      <c r="N984" s="2">
        <v>3</v>
      </c>
      <c r="O984" s="2" t="b">
        <v>0</v>
      </c>
      <c r="P984" s="4">
        <f t="shared" si="92"/>
        <v>1.7142857142857144E-2</v>
      </c>
      <c r="Q984" s="5">
        <f t="shared" si="93"/>
        <v>1</v>
      </c>
      <c r="R984" s="2" t="s">
        <v>8273</v>
      </c>
      <c r="S984" s="7" t="str">
        <f t="shared" si="94"/>
        <v>technology</v>
      </c>
      <c r="T984" s="7" t="str">
        <f t="shared" si="95"/>
        <v>wearables</v>
      </c>
    </row>
    <row r="985" spans="1:20" ht="80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17">
        <f t="shared" si="90"/>
        <v>42574.667650462965</v>
      </c>
      <c r="L985" s="17">
        <f t="shared" si="91"/>
        <v>42605.870833333334</v>
      </c>
      <c r="M985" s="2" t="b">
        <v>0</v>
      </c>
      <c r="N985" s="2">
        <v>179</v>
      </c>
      <c r="O985" s="2" t="b">
        <v>0</v>
      </c>
      <c r="P985" s="4">
        <f t="shared" si="92"/>
        <v>29.506136117214709</v>
      </c>
      <c r="Q985" s="5">
        <f t="shared" si="93"/>
        <v>171.79329608938548</v>
      </c>
      <c r="R985" s="2" t="s">
        <v>8273</v>
      </c>
      <c r="S985" s="7" t="str">
        <f t="shared" si="94"/>
        <v>technology</v>
      </c>
      <c r="T985" s="7" t="str">
        <f t="shared" si="95"/>
        <v>wearables</v>
      </c>
    </row>
    <row r="986" spans="1:20" ht="120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17">
        <f t="shared" si="90"/>
        <v>42061.11583333333</v>
      </c>
      <c r="L986" s="17">
        <f t="shared" si="91"/>
        <v>42091.074166666673</v>
      </c>
      <c r="M986" s="2" t="b">
        <v>0</v>
      </c>
      <c r="N986" s="2">
        <v>3</v>
      </c>
      <c r="O986" s="2" t="b">
        <v>0</v>
      </c>
      <c r="P986" s="4">
        <f t="shared" si="92"/>
        <v>1.06</v>
      </c>
      <c r="Q986" s="5">
        <f t="shared" si="93"/>
        <v>35.333333333333336</v>
      </c>
      <c r="R986" s="2" t="s">
        <v>8273</v>
      </c>
      <c r="S986" s="7" t="str">
        <f t="shared" si="94"/>
        <v>technology</v>
      </c>
      <c r="T986" s="7" t="str">
        <f t="shared" si="95"/>
        <v>wearables</v>
      </c>
    </row>
    <row r="987" spans="1:20" ht="80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17">
        <f t="shared" si="90"/>
        <v>42339.967708333337</v>
      </c>
      <c r="L987" s="17">
        <f t="shared" si="91"/>
        <v>42369.958333333328</v>
      </c>
      <c r="M987" s="2" t="b">
        <v>0</v>
      </c>
      <c r="N987" s="2">
        <v>23</v>
      </c>
      <c r="O987" s="2" t="b">
        <v>0</v>
      </c>
      <c r="P987" s="4">
        <f t="shared" si="92"/>
        <v>6.293333333333333</v>
      </c>
      <c r="Q987" s="5">
        <f t="shared" si="93"/>
        <v>82.086956521739125</v>
      </c>
      <c r="R987" s="2" t="s">
        <v>8273</v>
      </c>
      <c r="S987" s="7" t="str">
        <f t="shared" si="94"/>
        <v>technology</v>
      </c>
      <c r="T987" s="7" t="str">
        <f t="shared" si="95"/>
        <v>wearables</v>
      </c>
    </row>
    <row r="988" spans="1:20" ht="80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17">
        <f t="shared" si="90"/>
        <v>42324.767361111109</v>
      </c>
      <c r="L988" s="17">
        <f t="shared" si="91"/>
        <v>42379</v>
      </c>
      <c r="M988" s="2" t="b">
        <v>0</v>
      </c>
      <c r="N988" s="2">
        <v>23</v>
      </c>
      <c r="O988" s="2" t="b">
        <v>0</v>
      </c>
      <c r="P988" s="4">
        <f t="shared" si="92"/>
        <v>12.75</v>
      </c>
      <c r="Q988" s="5">
        <f t="shared" si="93"/>
        <v>110.8695652173913</v>
      </c>
      <c r="R988" s="2" t="s">
        <v>8273</v>
      </c>
      <c r="S988" s="7" t="str">
        <f t="shared" si="94"/>
        <v>technology</v>
      </c>
      <c r="T988" s="7" t="str">
        <f t="shared" si="95"/>
        <v>wearables</v>
      </c>
    </row>
    <row r="989" spans="1:20" ht="80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17">
        <f t="shared" si="90"/>
        <v>41773.294560185182</v>
      </c>
      <c r="L989" s="17">
        <f t="shared" si="91"/>
        <v>41813.294560185182</v>
      </c>
      <c r="M989" s="2" t="b">
        <v>0</v>
      </c>
      <c r="N989" s="2">
        <v>41</v>
      </c>
      <c r="O989" s="2" t="b">
        <v>0</v>
      </c>
      <c r="P989" s="4">
        <f t="shared" si="92"/>
        <v>13.22</v>
      </c>
      <c r="Q989" s="5">
        <f t="shared" si="93"/>
        <v>161.21951219512195</v>
      </c>
      <c r="R989" s="2" t="s">
        <v>8273</v>
      </c>
      <c r="S989" s="7" t="str">
        <f t="shared" si="94"/>
        <v>technology</v>
      </c>
      <c r="T989" s="7" t="str">
        <f t="shared" si="95"/>
        <v>wearables</v>
      </c>
    </row>
    <row r="990" spans="1:20" ht="80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17">
        <f t="shared" si="90"/>
        <v>42614.356770833328</v>
      </c>
      <c r="L990" s="17">
        <f t="shared" si="91"/>
        <v>42644.356770833328</v>
      </c>
      <c r="M990" s="2" t="b">
        <v>0</v>
      </c>
      <c r="N990" s="2">
        <v>0</v>
      </c>
      <c r="O990" s="2" t="b">
        <v>0</v>
      </c>
      <c r="P990" s="4">
        <f t="shared" si="92"/>
        <v>0</v>
      </c>
      <c r="Q990" s="5" t="e">
        <f t="shared" si="93"/>
        <v>#DIV/0!</v>
      </c>
      <c r="R990" s="2" t="s">
        <v>8273</v>
      </c>
      <c r="S990" s="7" t="str">
        <f t="shared" si="94"/>
        <v>technology</v>
      </c>
      <c r="T990" s="7" t="str">
        <f t="shared" si="95"/>
        <v>wearables</v>
      </c>
    </row>
    <row r="991" spans="1:20" ht="40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17">
        <f t="shared" si="90"/>
        <v>42611.933969907404</v>
      </c>
      <c r="L991" s="17">
        <f t="shared" si="91"/>
        <v>42641.933969907404</v>
      </c>
      <c r="M991" s="2" t="b">
        <v>0</v>
      </c>
      <c r="N991" s="2">
        <v>32</v>
      </c>
      <c r="O991" s="2" t="b">
        <v>0</v>
      </c>
      <c r="P991" s="4">
        <f t="shared" si="92"/>
        <v>16.77</v>
      </c>
      <c r="Q991" s="5">
        <f t="shared" si="93"/>
        <v>52.40625</v>
      </c>
      <c r="R991" s="2" t="s">
        <v>8273</v>
      </c>
      <c r="S991" s="7" t="str">
        <f t="shared" si="94"/>
        <v>technology</v>
      </c>
      <c r="T991" s="7" t="str">
        <f t="shared" si="95"/>
        <v>wearables</v>
      </c>
    </row>
    <row r="992" spans="1:20" ht="80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17">
        <f t="shared" si="90"/>
        <v>41855.784305555557</v>
      </c>
      <c r="L992" s="17">
        <f t="shared" si="91"/>
        <v>41885.784305555557</v>
      </c>
      <c r="M992" s="2" t="b">
        <v>0</v>
      </c>
      <c r="N992" s="2">
        <v>2</v>
      </c>
      <c r="O992" s="2" t="b">
        <v>0</v>
      </c>
      <c r="P992" s="4">
        <f t="shared" si="92"/>
        <v>0.104</v>
      </c>
      <c r="Q992" s="5">
        <f t="shared" si="93"/>
        <v>13</v>
      </c>
      <c r="R992" s="2" t="s">
        <v>8273</v>
      </c>
      <c r="S992" s="7" t="str">
        <f t="shared" si="94"/>
        <v>technology</v>
      </c>
      <c r="T992" s="7" t="str">
        <f t="shared" si="95"/>
        <v>wearables</v>
      </c>
    </row>
    <row r="993" spans="1:20" ht="100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17">
        <f t="shared" si="90"/>
        <v>42538.75680555556</v>
      </c>
      <c r="L993" s="17">
        <f t="shared" si="91"/>
        <v>42563.785416666666</v>
      </c>
      <c r="M993" s="2" t="b">
        <v>0</v>
      </c>
      <c r="N993" s="2">
        <v>7</v>
      </c>
      <c r="O993" s="2" t="b">
        <v>0</v>
      </c>
      <c r="P993" s="4">
        <f t="shared" si="92"/>
        <v>4.24</v>
      </c>
      <c r="Q993" s="5">
        <f t="shared" si="93"/>
        <v>30.285714285714285</v>
      </c>
      <c r="R993" s="2" t="s">
        <v>8273</v>
      </c>
      <c r="S993" s="7" t="str">
        <f t="shared" si="94"/>
        <v>technology</v>
      </c>
      <c r="T993" s="7" t="str">
        <f t="shared" si="95"/>
        <v>wearables</v>
      </c>
    </row>
    <row r="994" spans="1:20" ht="60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17">
        <f t="shared" si="90"/>
        <v>42437.924988425926</v>
      </c>
      <c r="L994" s="17">
        <f t="shared" si="91"/>
        <v>42497.883321759262</v>
      </c>
      <c r="M994" s="2" t="b">
        <v>0</v>
      </c>
      <c r="N994" s="2">
        <v>4</v>
      </c>
      <c r="O994" s="2" t="b">
        <v>0</v>
      </c>
      <c r="P994" s="4">
        <f t="shared" si="92"/>
        <v>0.46699999999999997</v>
      </c>
      <c r="Q994" s="5">
        <f t="shared" si="93"/>
        <v>116.75</v>
      </c>
      <c r="R994" s="2" t="s">
        <v>8273</v>
      </c>
      <c r="S994" s="7" t="str">
        <f t="shared" si="94"/>
        <v>technology</v>
      </c>
      <c r="T994" s="7" t="str">
        <f t="shared" si="95"/>
        <v>wearables</v>
      </c>
    </row>
    <row r="995" spans="1:20" ht="80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17">
        <f t="shared" si="90"/>
        <v>42652.964907407411</v>
      </c>
      <c r="L995" s="17">
        <f t="shared" si="91"/>
        <v>42686.208333333328</v>
      </c>
      <c r="M995" s="2" t="b">
        <v>0</v>
      </c>
      <c r="N995" s="2">
        <v>196</v>
      </c>
      <c r="O995" s="2" t="b">
        <v>0</v>
      </c>
      <c r="P995" s="4">
        <f t="shared" si="92"/>
        <v>25.087142857142858</v>
      </c>
      <c r="Q995" s="5">
        <f t="shared" si="93"/>
        <v>89.59693877551021</v>
      </c>
      <c r="R995" s="2" t="s">
        <v>8273</v>
      </c>
      <c r="S995" s="7" t="str">
        <f t="shared" si="94"/>
        <v>technology</v>
      </c>
      <c r="T995" s="7" t="str">
        <f t="shared" si="95"/>
        <v>wearables</v>
      </c>
    </row>
    <row r="996" spans="1:20" ht="100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17">
        <f t="shared" si="90"/>
        <v>41921.263078703705</v>
      </c>
      <c r="L996" s="17">
        <f t="shared" si="91"/>
        <v>41973.957638888889</v>
      </c>
      <c r="M996" s="2" t="b">
        <v>0</v>
      </c>
      <c r="N996" s="2">
        <v>11</v>
      </c>
      <c r="O996" s="2" t="b">
        <v>0</v>
      </c>
      <c r="P996" s="4">
        <f t="shared" si="92"/>
        <v>2.3345000000000002</v>
      </c>
      <c r="Q996" s="5">
        <f t="shared" si="93"/>
        <v>424.45454545454544</v>
      </c>
      <c r="R996" s="2" t="s">
        <v>8273</v>
      </c>
      <c r="S996" s="7" t="str">
        <f t="shared" si="94"/>
        <v>technology</v>
      </c>
      <c r="T996" s="7" t="str">
        <f t="shared" si="95"/>
        <v>wearables</v>
      </c>
    </row>
    <row r="997" spans="1:20" ht="80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17">
        <f t="shared" si="90"/>
        <v>41947.940740740742</v>
      </c>
      <c r="L997" s="17">
        <f t="shared" si="91"/>
        <v>41972.666666666672</v>
      </c>
      <c r="M997" s="2" t="b">
        <v>0</v>
      </c>
      <c r="N997" s="2">
        <v>9</v>
      </c>
      <c r="O997" s="2" t="b">
        <v>0</v>
      </c>
      <c r="P997" s="4">
        <f t="shared" si="92"/>
        <v>7.26</v>
      </c>
      <c r="Q997" s="5">
        <f t="shared" si="93"/>
        <v>80.666666666666671</v>
      </c>
      <c r="R997" s="2" t="s">
        <v>8273</v>
      </c>
      <c r="S997" s="7" t="str">
        <f t="shared" si="94"/>
        <v>technology</v>
      </c>
      <c r="T997" s="7" t="str">
        <f t="shared" si="95"/>
        <v>wearables</v>
      </c>
    </row>
    <row r="998" spans="1:20" ht="60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17">
        <f t="shared" si="90"/>
        <v>41817.866435185184</v>
      </c>
      <c r="L998" s="17">
        <f t="shared" si="91"/>
        <v>41847.643750000003</v>
      </c>
      <c r="M998" s="2" t="b">
        <v>0</v>
      </c>
      <c r="N998" s="2">
        <v>5</v>
      </c>
      <c r="O998" s="2" t="b">
        <v>0</v>
      </c>
      <c r="P998" s="4">
        <f t="shared" si="92"/>
        <v>1.625</v>
      </c>
      <c r="Q998" s="5">
        <f t="shared" si="93"/>
        <v>13</v>
      </c>
      <c r="R998" s="2" t="s">
        <v>8273</v>
      </c>
      <c r="S998" s="7" t="str">
        <f t="shared" si="94"/>
        <v>technology</v>
      </c>
      <c r="T998" s="7" t="str">
        <f t="shared" si="95"/>
        <v>wearables</v>
      </c>
    </row>
    <row r="999" spans="1:20" ht="60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17">
        <f t="shared" si="90"/>
        <v>41941.10297453704</v>
      </c>
      <c r="L999" s="17">
        <f t="shared" si="91"/>
        <v>41971.144641203704</v>
      </c>
      <c r="M999" s="2" t="b">
        <v>0</v>
      </c>
      <c r="N999" s="2">
        <v>8</v>
      </c>
      <c r="O999" s="2" t="b">
        <v>0</v>
      </c>
      <c r="P999" s="4">
        <f t="shared" si="92"/>
        <v>1.3</v>
      </c>
      <c r="Q999" s="5">
        <f t="shared" si="93"/>
        <v>8.125</v>
      </c>
      <c r="R999" s="2" t="s">
        <v>8273</v>
      </c>
      <c r="S999" s="7" t="str">
        <f t="shared" si="94"/>
        <v>technology</v>
      </c>
      <c r="T999" s="7" t="str">
        <f t="shared" si="95"/>
        <v>wearables</v>
      </c>
    </row>
    <row r="1000" spans="1:20" ht="60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17">
        <f t="shared" si="90"/>
        <v>42282.168993055559</v>
      </c>
      <c r="L1000" s="17">
        <f t="shared" si="91"/>
        <v>42327.210659722223</v>
      </c>
      <c r="M1000" s="2" t="b">
        <v>0</v>
      </c>
      <c r="N1000" s="2">
        <v>229</v>
      </c>
      <c r="O1000" s="2" t="b">
        <v>0</v>
      </c>
      <c r="P1000" s="4">
        <f t="shared" si="92"/>
        <v>58.558333333333337</v>
      </c>
      <c r="Q1000" s="5">
        <f t="shared" si="93"/>
        <v>153.42794759825327</v>
      </c>
      <c r="R1000" s="2" t="s">
        <v>8273</v>
      </c>
      <c r="S1000" s="7" t="str">
        <f t="shared" si="94"/>
        <v>technology</v>
      </c>
      <c r="T1000" s="7" t="str">
        <f t="shared" si="95"/>
        <v>wearables</v>
      </c>
    </row>
    <row r="1001" spans="1:20" ht="60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17">
        <f t="shared" si="90"/>
        <v>41926.29965277778</v>
      </c>
      <c r="L1001" s="17">
        <f t="shared" si="91"/>
        <v>41956.334722222222</v>
      </c>
      <c r="M1001" s="2" t="b">
        <v>0</v>
      </c>
      <c r="N1001" s="2">
        <v>40</v>
      </c>
      <c r="O1001" s="2" t="b">
        <v>0</v>
      </c>
      <c r="P1001" s="4">
        <f t="shared" si="92"/>
        <v>7.7886666666666677</v>
      </c>
      <c r="Q1001" s="5">
        <f t="shared" si="93"/>
        <v>292.07499999999999</v>
      </c>
      <c r="R1001" s="2" t="s">
        <v>8273</v>
      </c>
      <c r="S1001" s="7" t="str">
        <f t="shared" si="94"/>
        <v>technology</v>
      </c>
      <c r="T1001" s="7" t="str">
        <f t="shared" si="95"/>
        <v>wearables</v>
      </c>
    </row>
    <row r="1002" spans="1:20" ht="80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17">
        <f t="shared" si="90"/>
        <v>42749.059722222228</v>
      </c>
      <c r="L1002" s="17">
        <f t="shared" si="91"/>
        <v>42809.018055555556</v>
      </c>
      <c r="M1002" s="2" t="b">
        <v>0</v>
      </c>
      <c r="N1002" s="2">
        <v>6</v>
      </c>
      <c r="O1002" s="2" t="b">
        <v>0</v>
      </c>
      <c r="P1002" s="4">
        <f t="shared" si="92"/>
        <v>2.2157147647256061</v>
      </c>
      <c r="Q1002" s="5">
        <f t="shared" si="93"/>
        <v>3304</v>
      </c>
      <c r="R1002" s="2" t="s">
        <v>8273</v>
      </c>
      <c r="S1002" s="7" t="str">
        <f t="shared" si="94"/>
        <v>technology</v>
      </c>
      <c r="T1002" s="7" t="str">
        <f t="shared" si="95"/>
        <v>wearables</v>
      </c>
    </row>
    <row r="1003" spans="1:20" ht="80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17">
        <f t="shared" si="90"/>
        <v>42720.720057870371</v>
      </c>
      <c r="L1003" s="17">
        <f t="shared" si="91"/>
        <v>42765.720057870371</v>
      </c>
      <c r="M1003" s="2" t="b">
        <v>0</v>
      </c>
      <c r="N1003" s="2">
        <v>4</v>
      </c>
      <c r="O1003" s="2" t="b">
        <v>0</v>
      </c>
      <c r="P1003" s="4">
        <f t="shared" si="92"/>
        <v>104</v>
      </c>
      <c r="Q1003" s="5">
        <f t="shared" si="93"/>
        <v>1300</v>
      </c>
      <c r="R1003" s="2" t="s">
        <v>8273</v>
      </c>
      <c r="S1003" s="7" t="str">
        <f t="shared" si="94"/>
        <v>technology</v>
      </c>
      <c r="T1003" s="7" t="str">
        <f t="shared" si="95"/>
        <v>wearables</v>
      </c>
    </row>
    <row r="1004" spans="1:20" ht="80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17">
        <f t="shared" si="90"/>
        <v>42325.684189814812</v>
      </c>
      <c r="L1004" s="17">
        <f t="shared" si="91"/>
        <v>42355.249305555553</v>
      </c>
      <c r="M1004" s="2" t="b">
        <v>0</v>
      </c>
      <c r="N1004" s="2">
        <v>22</v>
      </c>
      <c r="O1004" s="2" t="b">
        <v>0</v>
      </c>
      <c r="P1004" s="4">
        <f t="shared" si="92"/>
        <v>29.6029602960296</v>
      </c>
      <c r="Q1004" s="5">
        <f t="shared" si="93"/>
        <v>134.54545454545453</v>
      </c>
      <c r="R1004" s="2" t="s">
        <v>8273</v>
      </c>
      <c r="S1004" s="7" t="str">
        <f t="shared" si="94"/>
        <v>technology</v>
      </c>
      <c r="T1004" s="7" t="str">
        <f t="shared" si="95"/>
        <v>wearables</v>
      </c>
    </row>
    <row r="1005" spans="1:20" ht="60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17">
        <f t="shared" si="90"/>
        <v>42780.709039351852</v>
      </c>
      <c r="L1005" s="17">
        <f t="shared" si="91"/>
        <v>42810.667372685188</v>
      </c>
      <c r="M1005" s="2" t="b">
        <v>0</v>
      </c>
      <c r="N1005" s="2">
        <v>15</v>
      </c>
      <c r="O1005" s="2" t="b">
        <v>0</v>
      </c>
      <c r="P1005" s="4">
        <f t="shared" si="92"/>
        <v>16.055</v>
      </c>
      <c r="Q1005" s="5">
        <f t="shared" si="93"/>
        <v>214.06666666666666</v>
      </c>
      <c r="R1005" s="2" t="s">
        <v>8273</v>
      </c>
      <c r="S1005" s="7" t="str">
        <f t="shared" si="94"/>
        <v>technology</v>
      </c>
      <c r="T1005" s="7" t="str">
        <f t="shared" si="95"/>
        <v>wearables</v>
      </c>
    </row>
    <row r="1006" spans="1:20" ht="60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17">
        <f t="shared" si="90"/>
        <v>42388.708645833336</v>
      </c>
      <c r="L1006" s="17">
        <f t="shared" si="91"/>
        <v>42418.708645833336</v>
      </c>
      <c r="M1006" s="2" t="b">
        <v>0</v>
      </c>
      <c r="N1006" s="2">
        <v>95</v>
      </c>
      <c r="O1006" s="2" t="b">
        <v>0</v>
      </c>
      <c r="P1006" s="4">
        <f t="shared" si="92"/>
        <v>82.207999999999998</v>
      </c>
      <c r="Q1006" s="5">
        <f t="shared" si="93"/>
        <v>216.33684210526314</v>
      </c>
      <c r="R1006" s="2" t="s">
        <v>8273</v>
      </c>
      <c r="S1006" s="7" t="str">
        <f t="shared" si="94"/>
        <v>technology</v>
      </c>
      <c r="T1006" s="7" t="str">
        <f t="shared" si="95"/>
        <v>wearables</v>
      </c>
    </row>
    <row r="1007" spans="1:20" ht="60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17">
        <f t="shared" si="90"/>
        <v>42276.624803240738</v>
      </c>
      <c r="L1007" s="17">
        <f t="shared" si="91"/>
        <v>42307.624803240738</v>
      </c>
      <c r="M1007" s="2" t="b">
        <v>0</v>
      </c>
      <c r="N1007" s="2">
        <v>161</v>
      </c>
      <c r="O1007" s="2" t="b">
        <v>0</v>
      </c>
      <c r="P1007" s="4">
        <f t="shared" si="92"/>
        <v>75.051000000000002</v>
      </c>
      <c r="Q1007" s="5">
        <f t="shared" si="93"/>
        <v>932.31055900621118</v>
      </c>
      <c r="R1007" s="2" t="s">
        <v>8273</v>
      </c>
      <c r="S1007" s="7" t="str">
        <f t="shared" si="94"/>
        <v>technology</v>
      </c>
      <c r="T1007" s="7" t="str">
        <f t="shared" si="95"/>
        <v>wearables</v>
      </c>
    </row>
    <row r="1008" spans="1:20" ht="80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17">
        <f t="shared" si="90"/>
        <v>41977.040185185186</v>
      </c>
      <c r="L1008" s="17">
        <f t="shared" si="91"/>
        <v>41985.299305555556</v>
      </c>
      <c r="M1008" s="2" t="b">
        <v>0</v>
      </c>
      <c r="N1008" s="2">
        <v>8</v>
      </c>
      <c r="O1008" s="2" t="b">
        <v>0</v>
      </c>
      <c r="P1008" s="4">
        <f t="shared" si="92"/>
        <v>5.8500000000000005</v>
      </c>
      <c r="Q1008" s="5">
        <f t="shared" si="93"/>
        <v>29.25</v>
      </c>
      <c r="R1008" s="2" t="s">
        <v>8273</v>
      </c>
      <c r="S1008" s="7" t="str">
        <f t="shared" si="94"/>
        <v>technology</v>
      </c>
      <c r="T1008" s="7" t="str">
        <f t="shared" si="95"/>
        <v>wearables</v>
      </c>
    </row>
    <row r="1009" spans="1:20" ht="60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17">
        <f t="shared" si="90"/>
        <v>42676.583599537036</v>
      </c>
      <c r="L1009" s="17">
        <f t="shared" si="91"/>
        <v>42718.6252662037</v>
      </c>
      <c r="M1009" s="2" t="b">
        <v>0</v>
      </c>
      <c r="N1009" s="2">
        <v>76</v>
      </c>
      <c r="O1009" s="2" t="b">
        <v>0</v>
      </c>
      <c r="P1009" s="4">
        <f t="shared" si="92"/>
        <v>44.32</v>
      </c>
      <c r="Q1009" s="5">
        <f t="shared" si="93"/>
        <v>174.94736842105263</v>
      </c>
      <c r="R1009" s="2" t="s">
        <v>8273</v>
      </c>
      <c r="S1009" s="7" t="str">
        <f t="shared" si="94"/>
        <v>technology</v>
      </c>
      <c r="T1009" s="7" t="str">
        <f t="shared" si="95"/>
        <v>wearables</v>
      </c>
    </row>
    <row r="1010" spans="1:20" ht="80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17">
        <f t="shared" si="90"/>
        <v>42702.809201388889</v>
      </c>
      <c r="L1010" s="17">
        <f t="shared" si="91"/>
        <v>42732.809201388889</v>
      </c>
      <c r="M1010" s="2" t="b">
        <v>0</v>
      </c>
      <c r="N1010" s="2">
        <v>1</v>
      </c>
      <c r="O1010" s="2" t="b">
        <v>0</v>
      </c>
      <c r="P1010" s="4">
        <f t="shared" si="92"/>
        <v>0.26737967914438499</v>
      </c>
      <c r="Q1010" s="5">
        <f t="shared" si="93"/>
        <v>250</v>
      </c>
      <c r="R1010" s="2" t="s">
        <v>8273</v>
      </c>
      <c r="S1010" s="7" t="str">
        <f t="shared" si="94"/>
        <v>technology</v>
      </c>
      <c r="T1010" s="7" t="str">
        <f t="shared" si="95"/>
        <v>wearables</v>
      </c>
    </row>
    <row r="1011" spans="1:20" ht="80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17">
        <f t="shared" si="90"/>
        <v>42510.604699074072</v>
      </c>
      <c r="L1011" s="17">
        <f t="shared" si="91"/>
        <v>42540.604699074072</v>
      </c>
      <c r="M1011" s="2" t="b">
        <v>0</v>
      </c>
      <c r="N1011" s="2">
        <v>101</v>
      </c>
      <c r="O1011" s="2" t="b">
        <v>0</v>
      </c>
      <c r="P1011" s="4">
        <f t="shared" si="92"/>
        <v>13.13</v>
      </c>
      <c r="Q1011" s="5">
        <f t="shared" si="93"/>
        <v>65</v>
      </c>
      <c r="R1011" s="2" t="s">
        <v>8273</v>
      </c>
      <c r="S1011" s="7" t="str">
        <f t="shared" si="94"/>
        <v>technology</v>
      </c>
      <c r="T1011" s="7" t="str">
        <f t="shared" si="95"/>
        <v>wearables</v>
      </c>
    </row>
    <row r="1012" spans="1:20" ht="80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17">
        <f t="shared" si="90"/>
        <v>42561.829421296294</v>
      </c>
      <c r="L1012" s="17">
        <f t="shared" si="91"/>
        <v>42618.124305555553</v>
      </c>
      <c r="M1012" s="2" t="b">
        <v>0</v>
      </c>
      <c r="N1012" s="2">
        <v>4</v>
      </c>
      <c r="O1012" s="2" t="b">
        <v>0</v>
      </c>
      <c r="P1012" s="4">
        <f t="shared" si="92"/>
        <v>0.19088937093275488</v>
      </c>
      <c r="Q1012" s="5">
        <f t="shared" si="93"/>
        <v>55</v>
      </c>
      <c r="R1012" s="2" t="s">
        <v>8273</v>
      </c>
      <c r="S1012" s="7" t="str">
        <f t="shared" si="94"/>
        <v>technology</v>
      </c>
      <c r="T1012" s="7" t="str">
        <f t="shared" si="95"/>
        <v>wearables</v>
      </c>
    </row>
    <row r="1013" spans="1:20" ht="80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17">
        <f t="shared" si="90"/>
        <v>41946.898090277777</v>
      </c>
      <c r="L1013" s="17">
        <f t="shared" si="91"/>
        <v>41991.898090277777</v>
      </c>
      <c r="M1013" s="2" t="b">
        <v>0</v>
      </c>
      <c r="N1013" s="2">
        <v>1</v>
      </c>
      <c r="O1013" s="2" t="b">
        <v>0</v>
      </c>
      <c r="P1013" s="4">
        <f t="shared" si="92"/>
        <v>0.375</v>
      </c>
      <c r="Q1013" s="5">
        <f t="shared" si="93"/>
        <v>75</v>
      </c>
      <c r="R1013" s="2" t="s">
        <v>8273</v>
      </c>
      <c r="S1013" s="7" t="str">
        <f t="shared" si="94"/>
        <v>technology</v>
      </c>
      <c r="T1013" s="7" t="str">
        <f t="shared" si="95"/>
        <v>wearables</v>
      </c>
    </row>
    <row r="1014" spans="1:20" ht="80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17">
        <f t="shared" si="90"/>
        <v>42714.440416666665</v>
      </c>
      <c r="L1014" s="17">
        <f t="shared" si="91"/>
        <v>42759.440416666665</v>
      </c>
      <c r="M1014" s="2" t="b">
        <v>0</v>
      </c>
      <c r="N1014" s="2">
        <v>775</v>
      </c>
      <c r="O1014" s="2" t="b">
        <v>0</v>
      </c>
      <c r="P1014" s="4">
        <f t="shared" si="92"/>
        <v>21535.021000000001</v>
      </c>
      <c r="Q1014" s="5">
        <f t="shared" si="93"/>
        <v>1389.3561935483872</v>
      </c>
      <c r="R1014" s="2" t="s">
        <v>8273</v>
      </c>
      <c r="S1014" s="7" t="str">
        <f t="shared" si="94"/>
        <v>technology</v>
      </c>
      <c r="T1014" s="7" t="str">
        <f t="shared" si="95"/>
        <v>wearables</v>
      </c>
    </row>
    <row r="1015" spans="1:20" ht="80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17">
        <f t="shared" si="90"/>
        <v>42339.833981481483</v>
      </c>
      <c r="L1015" s="17">
        <f t="shared" si="91"/>
        <v>42367.833333333328</v>
      </c>
      <c r="M1015" s="2" t="b">
        <v>0</v>
      </c>
      <c r="N1015" s="2">
        <v>90</v>
      </c>
      <c r="O1015" s="2" t="b">
        <v>0</v>
      </c>
      <c r="P1015" s="4">
        <f t="shared" si="92"/>
        <v>34.527999999999999</v>
      </c>
      <c r="Q1015" s="5">
        <f t="shared" si="93"/>
        <v>95.911111111111111</v>
      </c>
      <c r="R1015" s="2" t="s">
        <v>8273</v>
      </c>
      <c r="S1015" s="7" t="str">
        <f t="shared" si="94"/>
        <v>technology</v>
      </c>
      <c r="T1015" s="7" t="str">
        <f t="shared" si="95"/>
        <v>wearables</v>
      </c>
    </row>
    <row r="1016" spans="1:20" ht="40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17">
        <f t="shared" si="90"/>
        <v>41955.002488425926</v>
      </c>
      <c r="L1016" s="17">
        <f t="shared" si="91"/>
        <v>42005.002488425926</v>
      </c>
      <c r="M1016" s="2" t="b">
        <v>0</v>
      </c>
      <c r="N1016" s="2">
        <v>16</v>
      </c>
      <c r="O1016" s="2" t="b">
        <v>0</v>
      </c>
      <c r="P1016" s="4">
        <f t="shared" si="92"/>
        <v>30.599999999999998</v>
      </c>
      <c r="Q1016" s="5">
        <f t="shared" si="93"/>
        <v>191.25</v>
      </c>
      <c r="R1016" s="2" t="s">
        <v>8273</v>
      </c>
      <c r="S1016" s="7" t="str">
        <f t="shared" si="94"/>
        <v>technology</v>
      </c>
      <c r="T1016" s="7" t="str">
        <f t="shared" si="95"/>
        <v>wearables</v>
      </c>
    </row>
    <row r="1017" spans="1:20" ht="60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17">
        <f t="shared" si="90"/>
        <v>42303.878414351857</v>
      </c>
      <c r="L1017" s="17">
        <f t="shared" si="91"/>
        <v>42333.920081018514</v>
      </c>
      <c r="M1017" s="2" t="b">
        <v>0</v>
      </c>
      <c r="N1017" s="2">
        <v>6</v>
      </c>
      <c r="O1017" s="2" t="b">
        <v>0</v>
      </c>
      <c r="P1017" s="4">
        <f t="shared" si="92"/>
        <v>2.666666666666667</v>
      </c>
      <c r="Q1017" s="5">
        <f t="shared" si="93"/>
        <v>40</v>
      </c>
      <c r="R1017" s="2" t="s">
        <v>8273</v>
      </c>
      <c r="S1017" s="7" t="str">
        <f t="shared" si="94"/>
        <v>technology</v>
      </c>
      <c r="T1017" s="7" t="str">
        <f t="shared" si="95"/>
        <v>wearables</v>
      </c>
    </row>
    <row r="1018" spans="1:20" ht="60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17">
        <f t="shared" si="90"/>
        <v>42422.107129629629</v>
      </c>
      <c r="L1018" s="17">
        <f t="shared" si="91"/>
        <v>42467.065462962957</v>
      </c>
      <c r="M1018" s="2" t="b">
        <v>0</v>
      </c>
      <c r="N1018" s="2">
        <v>38</v>
      </c>
      <c r="O1018" s="2" t="b">
        <v>0</v>
      </c>
      <c r="P1018" s="4">
        <f t="shared" si="92"/>
        <v>2.8420000000000001</v>
      </c>
      <c r="Q1018" s="5">
        <f t="shared" si="93"/>
        <v>74.78947368421052</v>
      </c>
      <c r="R1018" s="2" t="s">
        <v>8273</v>
      </c>
      <c r="S1018" s="7" t="str">
        <f t="shared" si="94"/>
        <v>technology</v>
      </c>
      <c r="T1018" s="7" t="str">
        <f t="shared" si="95"/>
        <v>wearables</v>
      </c>
    </row>
    <row r="1019" spans="1:20" ht="80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17">
        <f t="shared" si="90"/>
        <v>42289.675173611111</v>
      </c>
      <c r="L1019" s="17">
        <f t="shared" si="91"/>
        <v>42329.716840277775</v>
      </c>
      <c r="M1019" s="2" t="b">
        <v>0</v>
      </c>
      <c r="N1019" s="2">
        <v>355</v>
      </c>
      <c r="O1019" s="2" t="b">
        <v>0</v>
      </c>
      <c r="P1019" s="4">
        <f t="shared" si="92"/>
        <v>22.878799999999998</v>
      </c>
      <c r="Q1019" s="5">
        <f t="shared" si="93"/>
        <v>161.11830985915492</v>
      </c>
      <c r="R1019" s="2" t="s">
        <v>8273</v>
      </c>
      <c r="S1019" s="7" t="str">
        <f t="shared" si="94"/>
        <v>technology</v>
      </c>
      <c r="T1019" s="7" t="str">
        <f t="shared" si="95"/>
        <v>wearables</v>
      </c>
    </row>
    <row r="1020" spans="1:20" ht="60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17">
        <f t="shared" si="90"/>
        <v>42535.492280092592</v>
      </c>
      <c r="L1020" s="17">
        <f t="shared" si="91"/>
        <v>42565.492280092592</v>
      </c>
      <c r="M1020" s="2" t="b">
        <v>0</v>
      </c>
      <c r="N1020" s="2">
        <v>7</v>
      </c>
      <c r="O1020" s="2" t="b">
        <v>0</v>
      </c>
      <c r="P1020" s="4">
        <f t="shared" si="92"/>
        <v>3.105</v>
      </c>
      <c r="Q1020" s="5">
        <f t="shared" si="93"/>
        <v>88.714285714285708</v>
      </c>
      <c r="R1020" s="2" t="s">
        <v>8273</v>
      </c>
      <c r="S1020" s="7" t="str">
        <f t="shared" si="94"/>
        <v>technology</v>
      </c>
      <c r="T1020" s="7" t="str">
        <f t="shared" si="95"/>
        <v>wearables</v>
      </c>
    </row>
    <row r="1021" spans="1:20" ht="60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17">
        <f t="shared" si="90"/>
        <v>42009.973946759259</v>
      </c>
      <c r="L1021" s="17">
        <f t="shared" si="91"/>
        <v>42039.973946759259</v>
      </c>
      <c r="M1021" s="2" t="b">
        <v>0</v>
      </c>
      <c r="N1021" s="2">
        <v>400</v>
      </c>
      <c r="O1021" s="2" t="b">
        <v>0</v>
      </c>
      <c r="P1021" s="4">
        <f t="shared" si="92"/>
        <v>47.333333333333336</v>
      </c>
      <c r="Q1021" s="5">
        <f t="shared" si="93"/>
        <v>53.25</v>
      </c>
      <c r="R1021" s="2" t="s">
        <v>8273</v>
      </c>
      <c r="S1021" s="7" t="str">
        <f t="shared" si="94"/>
        <v>technology</v>
      </c>
      <c r="T1021" s="7" t="str">
        <f t="shared" si="95"/>
        <v>wearables</v>
      </c>
    </row>
    <row r="1022" spans="1:20" ht="80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17">
        <f t="shared" si="90"/>
        <v>42127.069548611107</v>
      </c>
      <c r="L1022" s="17">
        <f t="shared" si="91"/>
        <v>42157.032638888893</v>
      </c>
      <c r="M1022" s="2" t="b">
        <v>0</v>
      </c>
      <c r="N1022" s="2">
        <v>30</v>
      </c>
      <c r="O1022" s="2" t="b">
        <v>1</v>
      </c>
      <c r="P1022" s="4">
        <f t="shared" si="92"/>
        <v>205.54838709677421</v>
      </c>
      <c r="Q1022" s="5">
        <f t="shared" si="93"/>
        <v>106.2</v>
      </c>
      <c r="R1022" s="2" t="s">
        <v>8280</v>
      </c>
      <c r="S1022" s="7" t="str">
        <f t="shared" si="94"/>
        <v>music</v>
      </c>
      <c r="T1022" s="7" t="str">
        <f t="shared" si="95"/>
        <v>electronic music</v>
      </c>
    </row>
    <row r="1023" spans="1:20" ht="60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17">
        <f t="shared" si="90"/>
        <v>42271.251979166671</v>
      </c>
      <c r="L1023" s="17">
        <f t="shared" si="91"/>
        <v>42294.166666666672</v>
      </c>
      <c r="M1023" s="2" t="b">
        <v>1</v>
      </c>
      <c r="N1023" s="2">
        <v>478</v>
      </c>
      <c r="O1023" s="2" t="b">
        <v>1</v>
      </c>
      <c r="P1023" s="4">
        <f t="shared" si="92"/>
        <v>351.80366666666669</v>
      </c>
      <c r="Q1023" s="5">
        <f t="shared" si="93"/>
        <v>22.079728033472804</v>
      </c>
      <c r="R1023" s="2" t="s">
        <v>8280</v>
      </c>
      <c r="S1023" s="7" t="str">
        <f t="shared" si="94"/>
        <v>music</v>
      </c>
      <c r="T1023" s="7" t="str">
        <f t="shared" si="95"/>
        <v>electronic music</v>
      </c>
    </row>
    <row r="1024" spans="1:20" ht="40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17">
        <f t="shared" si="90"/>
        <v>42111.646724537044</v>
      </c>
      <c r="L1024" s="17">
        <f t="shared" si="91"/>
        <v>42141.646724537044</v>
      </c>
      <c r="M1024" s="2" t="b">
        <v>1</v>
      </c>
      <c r="N1024" s="2">
        <v>74</v>
      </c>
      <c r="O1024" s="2" t="b">
        <v>1</v>
      </c>
      <c r="P1024" s="4">
        <f t="shared" si="92"/>
        <v>114.9</v>
      </c>
      <c r="Q1024" s="5">
        <f t="shared" si="93"/>
        <v>31.054054054054053</v>
      </c>
      <c r="R1024" s="2" t="s">
        <v>8280</v>
      </c>
      <c r="S1024" s="7" t="str">
        <f t="shared" si="94"/>
        <v>music</v>
      </c>
      <c r="T1024" s="7" t="str">
        <f t="shared" si="95"/>
        <v>electronic music</v>
      </c>
    </row>
    <row r="1025" spans="1:20" ht="60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17">
        <f t="shared" si="90"/>
        <v>42145.919687500005</v>
      </c>
      <c r="L1025" s="17">
        <f t="shared" si="91"/>
        <v>42175.919687500005</v>
      </c>
      <c r="M1025" s="2" t="b">
        <v>0</v>
      </c>
      <c r="N1025" s="2">
        <v>131</v>
      </c>
      <c r="O1025" s="2" t="b">
        <v>1</v>
      </c>
      <c r="P1025" s="4">
        <f t="shared" si="92"/>
        <v>237.15</v>
      </c>
      <c r="Q1025" s="5">
        <f t="shared" si="93"/>
        <v>36.206106870229007</v>
      </c>
      <c r="R1025" s="2" t="s">
        <v>8280</v>
      </c>
      <c r="S1025" s="7" t="str">
        <f t="shared" si="94"/>
        <v>music</v>
      </c>
      <c r="T1025" s="7" t="str">
        <f t="shared" si="95"/>
        <v>electronic music</v>
      </c>
    </row>
    <row r="1026" spans="1:20" ht="80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17">
        <f t="shared" si="90"/>
        <v>42370.580590277779</v>
      </c>
      <c r="L1026" s="17">
        <f t="shared" si="91"/>
        <v>42400.580590277779</v>
      </c>
      <c r="M1026" s="2" t="b">
        <v>1</v>
      </c>
      <c r="N1026" s="2">
        <v>61</v>
      </c>
      <c r="O1026" s="2" t="b">
        <v>1</v>
      </c>
      <c r="P1026" s="4">
        <f t="shared" si="92"/>
        <v>118.63774999999998</v>
      </c>
      <c r="Q1026" s="5">
        <f t="shared" si="93"/>
        <v>388.9762295081967</v>
      </c>
      <c r="R1026" s="2" t="s">
        <v>8280</v>
      </c>
      <c r="S1026" s="7" t="str">
        <f t="shared" si="94"/>
        <v>music</v>
      </c>
      <c r="T1026" s="7" t="str">
        <f t="shared" si="95"/>
        <v>electronic music</v>
      </c>
    </row>
    <row r="1027" spans="1:20" ht="60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17">
        <f t="shared" ref="K1027:K1090" si="96">(((J1027/60)/60)/24)+DATE(1970,1,1)</f>
        <v>42049.833761574075</v>
      </c>
      <c r="L1027" s="17">
        <f t="shared" ref="L1027:L1090" si="97">(((I1027/60)/60)/24)+DATE(1970,1,1)</f>
        <v>42079.792094907403</v>
      </c>
      <c r="M1027" s="2" t="b">
        <v>1</v>
      </c>
      <c r="N1027" s="2">
        <v>1071</v>
      </c>
      <c r="O1027" s="2" t="b">
        <v>1</v>
      </c>
      <c r="P1027" s="4">
        <f t="shared" ref="P1027:P1090" si="98">E1027/D1027*100</f>
        <v>109.92831428571431</v>
      </c>
      <c r="Q1027" s="5">
        <f t="shared" ref="Q1027:Q1090" si="99">E1027/N1027</f>
        <v>71.848571428571432</v>
      </c>
      <c r="R1027" s="2" t="s">
        <v>8280</v>
      </c>
      <c r="S1027" s="7" t="str">
        <f t="shared" ref="S1027:S1090" si="100">LEFT(R1027, SEARCH("/",R1027, 1)-1)</f>
        <v>music</v>
      </c>
      <c r="T1027" s="7" t="str">
        <f t="shared" ref="T1027:T1090" si="101">RIGHT(R1027,LEN(R1027)-SEARCH("/",R1027,1))</f>
        <v>electronic music</v>
      </c>
    </row>
    <row r="1028" spans="1:20" ht="80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17">
        <f t="shared" si="96"/>
        <v>42426.407592592594</v>
      </c>
      <c r="L1028" s="17">
        <f t="shared" si="97"/>
        <v>42460.365925925929</v>
      </c>
      <c r="M1028" s="2" t="b">
        <v>1</v>
      </c>
      <c r="N1028" s="2">
        <v>122</v>
      </c>
      <c r="O1028" s="2" t="b">
        <v>1</v>
      </c>
      <c r="P1028" s="4">
        <f t="shared" si="98"/>
        <v>100.00828571428571</v>
      </c>
      <c r="Q1028" s="5">
        <f t="shared" si="99"/>
        <v>57.381803278688523</v>
      </c>
      <c r="R1028" s="2" t="s">
        <v>8280</v>
      </c>
      <c r="S1028" s="7" t="str">
        <f t="shared" si="100"/>
        <v>music</v>
      </c>
      <c r="T1028" s="7" t="str">
        <f t="shared" si="101"/>
        <v>electronic music</v>
      </c>
    </row>
    <row r="1029" spans="1:20" ht="80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17">
        <f t="shared" si="96"/>
        <v>41905.034108796295</v>
      </c>
      <c r="L1029" s="17">
        <f t="shared" si="97"/>
        <v>41935.034108796295</v>
      </c>
      <c r="M1029" s="2" t="b">
        <v>1</v>
      </c>
      <c r="N1029" s="2">
        <v>111</v>
      </c>
      <c r="O1029" s="2" t="b">
        <v>1</v>
      </c>
      <c r="P1029" s="4">
        <f t="shared" si="98"/>
        <v>103.09292094387415</v>
      </c>
      <c r="Q1029" s="5">
        <f t="shared" si="99"/>
        <v>69.666666666666671</v>
      </c>
      <c r="R1029" s="2" t="s">
        <v>8280</v>
      </c>
      <c r="S1029" s="7" t="str">
        <f t="shared" si="100"/>
        <v>music</v>
      </c>
      <c r="T1029" s="7" t="str">
        <f t="shared" si="101"/>
        <v>electronic music</v>
      </c>
    </row>
    <row r="1030" spans="1:20" ht="80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17">
        <f t="shared" si="96"/>
        <v>42755.627372685187</v>
      </c>
      <c r="L1030" s="17">
        <f t="shared" si="97"/>
        <v>42800.833333333328</v>
      </c>
      <c r="M1030" s="2" t="b">
        <v>1</v>
      </c>
      <c r="N1030" s="2">
        <v>255</v>
      </c>
      <c r="O1030" s="2" t="b">
        <v>1</v>
      </c>
      <c r="P1030" s="4">
        <f t="shared" si="98"/>
        <v>117.27000000000001</v>
      </c>
      <c r="Q1030" s="5">
        <f t="shared" si="99"/>
        <v>45.988235294117644</v>
      </c>
      <c r="R1030" s="2" t="s">
        <v>8280</v>
      </c>
      <c r="S1030" s="7" t="str">
        <f t="shared" si="100"/>
        <v>music</v>
      </c>
      <c r="T1030" s="7" t="str">
        <f t="shared" si="101"/>
        <v>electronic music</v>
      </c>
    </row>
    <row r="1031" spans="1:20" ht="60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17">
        <f t="shared" si="96"/>
        <v>42044.711886574078</v>
      </c>
      <c r="L1031" s="17">
        <f t="shared" si="97"/>
        <v>42098.915972222225</v>
      </c>
      <c r="M1031" s="2" t="b">
        <v>0</v>
      </c>
      <c r="N1031" s="2">
        <v>141</v>
      </c>
      <c r="O1031" s="2" t="b">
        <v>1</v>
      </c>
      <c r="P1031" s="4">
        <f t="shared" si="98"/>
        <v>111.75999999999999</v>
      </c>
      <c r="Q1031" s="5">
        <f t="shared" si="99"/>
        <v>79.262411347517727</v>
      </c>
      <c r="R1031" s="2" t="s">
        <v>8280</v>
      </c>
      <c r="S1031" s="7" t="str">
        <f t="shared" si="100"/>
        <v>music</v>
      </c>
      <c r="T1031" s="7" t="str">
        <f t="shared" si="101"/>
        <v>electronic music</v>
      </c>
    </row>
    <row r="1032" spans="1:20" ht="40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17">
        <f t="shared" si="96"/>
        <v>42611.483206018514</v>
      </c>
      <c r="L1032" s="17">
        <f t="shared" si="97"/>
        <v>42625.483206018514</v>
      </c>
      <c r="M1032" s="2" t="b">
        <v>0</v>
      </c>
      <c r="N1032" s="2">
        <v>159</v>
      </c>
      <c r="O1032" s="2" t="b">
        <v>1</v>
      </c>
      <c r="P1032" s="4">
        <f t="shared" si="98"/>
        <v>342.09999999999997</v>
      </c>
      <c r="Q1032" s="5">
        <f t="shared" si="99"/>
        <v>43.031446540880502</v>
      </c>
      <c r="R1032" s="2" t="s">
        <v>8280</v>
      </c>
      <c r="S1032" s="7" t="str">
        <f t="shared" si="100"/>
        <v>music</v>
      </c>
      <c r="T1032" s="7" t="str">
        <f t="shared" si="101"/>
        <v>electronic music</v>
      </c>
    </row>
    <row r="1033" spans="1:20" ht="80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17">
        <f t="shared" si="96"/>
        <v>42324.764004629629</v>
      </c>
      <c r="L1033" s="17">
        <f t="shared" si="97"/>
        <v>42354.764004629629</v>
      </c>
      <c r="M1033" s="2" t="b">
        <v>0</v>
      </c>
      <c r="N1033" s="2">
        <v>99</v>
      </c>
      <c r="O1033" s="2" t="b">
        <v>1</v>
      </c>
      <c r="P1033" s="4">
        <f t="shared" si="98"/>
        <v>107.4</v>
      </c>
      <c r="Q1033" s="5">
        <f t="shared" si="99"/>
        <v>108.48484848484848</v>
      </c>
      <c r="R1033" s="2" t="s">
        <v>8280</v>
      </c>
      <c r="S1033" s="7" t="str">
        <f t="shared" si="100"/>
        <v>music</v>
      </c>
      <c r="T1033" s="7" t="str">
        <f t="shared" si="101"/>
        <v>electronic music</v>
      </c>
    </row>
    <row r="1034" spans="1:20" ht="40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17">
        <f t="shared" si="96"/>
        <v>42514.666956018518</v>
      </c>
      <c r="L1034" s="17">
        <f t="shared" si="97"/>
        <v>42544.666956018518</v>
      </c>
      <c r="M1034" s="2" t="b">
        <v>0</v>
      </c>
      <c r="N1034" s="2">
        <v>96</v>
      </c>
      <c r="O1034" s="2" t="b">
        <v>1</v>
      </c>
      <c r="P1034" s="4">
        <f t="shared" si="98"/>
        <v>108.49703703703703</v>
      </c>
      <c r="Q1034" s="5">
        <f t="shared" si="99"/>
        <v>61.029583333333335</v>
      </c>
      <c r="R1034" s="2" t="s">
        <v>8280</v>
      </c>
      <c r="S1034" s="7" t="str">
        <f t="shared" si="100"/>
        <v>music</v>
      </c>
      <c r="T1034" s="7" t="str">
        <f t="shared" si="101"/>
        <v>electronic music</v>
      </c>
    </row>
    <row r="1035" spans="1:20" ht="80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17">
        <f t="shared" si="96"/>
        <v>42688.732407407413</v>
      </c>
      <c r="L1035" s="17">
        <f t="shared" si="97"/>
        <v>42716.732407407413</v>
      </c>
      <c r="M1035" s="2" t="b">
        <v>0</v>
      </c>
      <c r="N1035" s="2">
        <v>27</v>
      </c>
      <c r="O1035" s="2" t="b">
        <v>1</v>
      </c>
      <c r="P1035" s="4">
        <f t="shared" si="98"/>
        <v>102.86144578313252</v>
      </c>
      <c r="Q1035" s="5">
        <f t="shared" si="99"/>
        <v>50.592592592592595</v>
      </c>
      <c r="R1035" s="2" t="s">
        <v>8280</v>
      </c>
      <c r="S1035" s="7" t="str">
        <f t="shared" si="100"/>
        <v>music</v>
      </c>
      <c r="T1035" s="7" t="str">
        <f t="shared" si="101"/>
        <v>electronic music</v>
      </c>
    </row>
    <row r="1036" spans="1:20" ht="80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17">
        <f t="shared" si="96"/>
        <v>42555.166712962964</v>
      </c>
      <c r="L1036" s="17">
        <f t="shared" si="97"/>
        <v>42587.165972222225</v>
      </c>
      <c r="M1036" s="2" t="b">
        <v>0</v>
      </c>
      <c r="N1036" s="2">
        <v>166</v>
      </c>
      <c r="O1036" s="2" t="b">
        <v>1</v>
      </c>
      <c r="P1036" s="4">
        <f t="shared" si="98"/>
        <v>130.0018</v>
      </c>
      <c r="Q1036" s="5">
        <f t="shared" si="99"/>
        <v>39.157168674698795</v>
      </c>
      <c r="R1036" s="2" t="s">
        <v>8280</v>
      </c>
      <c r="S1036" s="7" t="str">
        <f t="shared" si="100"/>
        <v>music</v>
      </c>
      <c r="T1036" s="7" t="str">
        <f t="shared" si="101"/>
        <v>electronic music</v>
      </c>
    </row>
    <row r="1037" spans="1:20" ht="80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17">
        <f t="shared" si="96"/>
        <v>42016.641435185185</v>
      </c>
      <c r="L1037" s="17">
        <f t="shared" si="97"/>
        <v>42046.641435185185</v>
      </c>
      <c r="M1037" s="2" t="b">
        <v>0</v>
      </c>
      <c r="N1037" s="2">
        <v>76</v>
      </c>
      <c r="O1037" s="2" t="b">
        <v>1</v>
      </c>
      <c r="P1037" s="4">
        <f t="shared" si="98"/>
        <v>107.65217391304347</v>
      </c>
      <c r="Q1037" s="5">
        <f t="shared" si="99"/>
        <v>65.15789473684211</v>
      </c>
      <c r="R1037" s="2" t="s">
        <v>8280</v>
      </c>
      <c r="S1037" s="7" t="str">
        <f t="shared" si="100"/>
        <v>music</v>
      </c>
      <c r="T1037" s="7" t="str">
        <f t="shared" si="101"/>
        <v>electronic music</v>
      </c>
    </row>
    <row r="1038" spans="1:20" ht="60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17">
        <f t="shared" si="96"/>
        <v>41249.448958333334</v>
      </c>
      <c r="L1038" s="17">
        <f t="shared" si="97"/>
        <v>41281.333333333336</v>
      </c>
      <c r="M1038" s="2" t="b">
        <v>0</v>
      </c>
      <c r="N1038" s="2">
        <v>211</v>
      </c>
      <c r="O1038" s="2" t="b">
        <v>1</v>
      </c>
      <c r="P1038" s="4">
        <f t="shared" si="98"/>
        <v>112.36044444444444</v>
      </c>
      <c r="Q1038" s="5">
        <f t="shared" si="99"/>
        <v>23.963127962085309</v>
      </c>
      <c r="R1038" s="2" t="s">
        <v>8280</v>
      </c>
      <c r="S1038" s="7" t="str">
        <f t="shared" si="100"/>
        <v>music</v>
      </c>
      <c r="T1038" s="7" t="str">
        <f t="shared" si="101"/>
        <v>electronic music</v>
      </c>
    </row>
    <row r="1039" spans="1:20" ht="80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17">
        <f t="shared" si="96"/>
        <v>42119.822476851856</v>
      </c>
      <c r="L1039" s="17">
        <f t="shared" si="97"/>
        <v>42142.208333333328</v>
      </c>
      <c r="M1039" s="2" t="b">
        <v>0</v>
      </c>
      <c r="N1039" s="2">
        <v>21</v>
      </c>
      <c r="O1039" s="2" t="b">
        <v>1</v>
      </c>
      <c r="P1039" s="4">
        <f t="shared" si="98"/>
        <v>102.1</v>
      </c>
      <c r="Q1039" s="5">
        <f t="shared" si="99"/>
        <v>48.61904761904762</v>
      </c>
      <c r="R1039" s="2" t="s">
        <v>8280</v>
      </c>
      <c r="S1039" s="7" t="str">
        <f t="shared" si="100"/>
        <v>music</v>
      </c>
      <c r="T1039" s="7" t="str">
        <f t="shared" si="101"/>
        <v>electronic music</v>
      </c>
    </row>
    <row r="1040" spans="1:20" ht="80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17">
        <f t="shared" si="96"/>
        <v>42418.231747685189</v>
      </c>
      <c r="L1040" s="17">
        <f t="shared" si="97"/>
        <v>42448.190081018518</v>
      </c>
      <c r="M1040" s="2" t="b">
        <v>0</v>
      </c>
      <c r="N1040" s="2">
        <v>61</v>
      </c>
      <c r="O1040" s="2" t="b">
        <v>1</v>
      </c>
      <c r="P1040" s="4">
        <f t="shared" si="98"/>
        <v>145.33333333333334</v>
      </c>
      <c r="Q1040" s="5">
        <f t="shared" si="99"/>
        <v>35.73770491803279</v>
      </c>
      <c r="R1040" s="2" t="s">
        <v>8280</v>
      </c>
      <c r="S1040" s="7" t="str">
        <f t="shared" si="100"/>
        <v>music</v>
      </c>
      <c r="T1040" s="7" t="str">
        <f t="shared" si="101"/>
        <v>electronic music</v>
      </c>
    </row>
    <row r="1041" spans="1:20" ht="80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17">
        <f t="shared" si="96"/>
        <v>42692.109328703707</v>
      </c>
      <c r="L1041" s="17">
        <f t="shared" si="97"/>
        <v>42717.332638888889</v>
      </c>
      <c r="M1041" s="2" t="b">
        <v>0</v>
      </c>
      <c r="N1041" s="2">
        <v>30</v>
      </c>
      <c r="O1041" s="2" t="b">
        <v>1</v>
      </c>
      <c r="P1041" s="4">
        <f t="shared" si="98"/>
        <v>128.19999999999999</v>
      </c>
      <c r="Q1041" s="5">
        <f t="shared" si="99"/>
        <v>21.366666666666667</v>
      </c>
      <c r="R1041" s="2" t="s">
        <v>8280</v>
      </c>
      <c r="S1041" s="7" t="str">
        <f t="shared" si="100"/>
        <v>music</v>
      </c>
      <c r="T1041" s="7" t="str">
        <f t="shared" si="101"/>
        <v>electronic music</v>
      </c>
    </row>
    <row r="1042" spans="1:20" ht="80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17">
        <f t="shared" si="96"/>
        <v>42579.708437499998</v>
      </c>
      <c r="L1042" s="17">
        <f t="shared" si="97"/>
        <v>42609.708437499998</v>
      </c>
      <c r="M1042" s="2" t="b">
        <v>0</v>
      </c>
      <c r="N1042" s="2">
        <v>1</v>
      </c>
      <c r="O1042" s="2" t="b">
        <v>0</v>
      </c>
      <c r="P1042" s="4">
        <f t="shared" si="98"/>
        <v>0.29411764705882354</v>
      </c>
      <c r="Q1042" s="5">
        <f t="shared" si="99"/>
        <v>250</v>
      </c>
      <c r="R1042" s="2" t="s">
        <v>8281</v>
      </c>
      <c r="S1042" s="7" t="str">
        <f t="shared" si="100"/>
        <v>journalism</v>
      </c>
      <c r="T1042" s="7" t="str">
        <f t="shared" si="101"/>
        <v>audio</v>
      </c>
    </row>
    <row r="1043" spans="1:20" ht="60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17">
        <f t="shared" si="96"/>
        <v>41831.060092592597</v>
      </c>
      <c r="L1043" s="17">
        <f t="shared" si="97"/>
        <v>41851.060092592597</v>
      </c>
      <c r="M1043" s="2" t="b">
        <v>0</v>
      </c>
      <c r="N1043" s="2">
        <v>0</v>
      </c>
      <c r="O1043" s="2" t="b">
        <v>0</v>
      </c>
      <c r="P1043" s="4">
        <f t="shared" si="98"/>
        <v>0</v>
      </c>
      <c r="Q1043" s="5" t="e">
        <f t="shared" si="99"/>
        <v>#DIV/0!</v>
      </c>
      <c r="R1043" s="2" t="s">
        <v>8281</v>
      </c>
      <c r="S1043" s="7" t="str">
        <f t="shared" si="100"/>
        <v>journalism</v>
      </c>
      <c r="T1043" s="7" t="str">
        <f t="shared" si="101"/>
        <v>audio</v>
      </c>
    </row>
    <row r="1044" spans="1:20" ht="80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17">
        <f t="shared" si="96"/>
        <v>41851.696157407408</v>
      </c>
      <c r="L1044" s="17">
        <f t="shared" si="97"/>
        <v>41894.416666666664</v>
      </c>
      <c r="M1044" s="2" t="b">
        <v>0</v>
      </c>
      <c r="N1044" s="2">
        <v>1</v>
      </c>
      <c r="O1044" s="2" t="b">
        <v>0</v>
      </c>
      <c r="P1044" s="4">
        <f t="shared" si="98"/>
        <v>1.5384615384615385</v>
      </c>
      <c r="Q1044" s="5">
        <f t="shared" si="99"/>
        <v>10</v>
      </c>
      <c r="R1044" s="2" t="s">
        <v>8281</v>
      </c>
      <c r="S1044" s="7" t="str">
        <f t="shared" si="100"/>
        <v>journalism</v>
      </c>
      <c r="T1044" s="7" t="str">
        <f t="shared" si="101"/>
        <v>audio</v>
      </c>
    </row>
    <row r="1045" spans="1:20" ht="60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17">
        <f t="shared" si="96"/>
        <v>42114.252951388888</v>
      </c>
      <c r="L1045" s="17">
        <f t="shared" si="97"/>
        <v>42144.252951388888</v>
      </c>
      <c r="M1045" s="2" t="b">
        <v>0</v>
      </c>
      <c r="N1045" s="2">
        <v>292</v>
      </c>
      <c r="O1045" s="2" t="b">
        <v>0</v>
      </c>
      <c r="P1045" s="4">
        <f t="shared" si="98"/>
        <v>8.5370000000000008</v>
      </c>
      <c r="Q1045" s="5">
        <f t="shared" si="99"/>
        <v>29.236301369863014</v>
      </c>
      <c r="R1045" s="2" t="s">
        <v>8281</v>
      </c>
      <c r="S1045" s="7" t="str">
        <f t="shared" si="100"/>
        <v>journalism</v>
      </c>
      <c r="T1045" s="7" t="str">
        <f t="shared" si="101"/>
        <v>audio</v>
      </c>
    </row>
    <row r="1046" spans="1:20" ht="80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17">
        <f t="shared" si="96"/>
        <v>42011.925937499997</v>
      </c>
      <c r="L1046" s="17">
        <f t="shared" si="97"/>
        <v>42068.852083333331</v>
      </c>
      <c r="M1046" s="2" t="b">
        <v>0</v>
      </c>
      <c r="N1046" s="2">
        <v>2</v>
      </c>
      <c r="O1046" s="2" t="b">
        <v>0</v>
      </c>
      <c r="P1046" s="4">
        <f t="shared" si="98"/>
        <v>8.5714285714285715E-2</v>
      </c>
      <c r="Q1046" s="5">
        <f t="shared" si="99"/>
        <v>3</v>
      </c>
      <c r="R1046" s="2" t="s">
        <v>8281</v>
      </c>
      <c r="S1046" s="7" t="str">
        <f t="shared" si="100"/>
        <v>journalism</v>
      </c>
      <c r="T1046" s="7" t="str">
        <f t="shared" si="101"/>
        <v>audio</v>
      </c>
    </row>
    <row r="1047" spans="1:20" ht="60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17">
        <f t="shared" si="96"/>
        <v>41844.874421296299</v>
      </c>
      <c r="L1047" s="17">
        <f t="shared" si="97"/>
        <v>41874.874421296299</v>
      </c>
      <c r="M1047" s="2" t="b">
        <v>0</v>
      </c>
      <c r="N1047" s="2">
        <v>8</v>
      </c>
      <c r="O1047" s="2" t="b">
        <v>0</v>
      </c>
      <c r="P1047" s="4">
        <f t="shared" si="98"/>
        <v>2.6599999999999997</v>
      </c>
      <c r="Q1047" s="5">
        <f t="shared" si="99"/>
        <v>33.25</v>
      </c>
      <c r="R1047" s="2" t="s">
        <v>8281</v>
      </c>
      <c r="S1047" s="7" t="str">
        <f t="shared" si="100"/>
        <v>journalism</v>
      </c>
      <c r="T1047" s="7" t="str">
        <f t="shared" si="101"/>
        <v>audio</v>
      </c>
    </row>
    <row r="1048" spans="1:20" ht="80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17">
        <f t="shared" si="96"/>
        <v>42319.851388888885</v>
      </c>
      <c r="L1048" s="17">
        <f t="shared" si="97"/>
        <v>42364.851388888885</v>
      </c>
      <c r="M1048" s="2" t="b">
        <v>0</v>
      </c>
      <c r="N1048" s="2">
        <v>0</v>
      </c>
      <c r="O1048" s="2" t="b">
        <v>0</v>
      </c>
      <c r="P1048" s="4">
        <f t="shared" si="98"/>
        <v>0</v>
      </c>
      <c r="Q1048" s="5" t="e">
        <f t="shared" si="99"/>
        <v>#DIV/0!</v>
      </c>
      <c r="R1048" s="2" t="s">
        <v>8281</v>
      </c>
      <c r="S1048" s="7" t="str">
        <f t="shared" si="100"/>
        <v>journalism</v>
      </c>
      <c r="T1048" s="7" t="str">
        <f t="shared" si="101"/>
        <v>audio</v>
      </c>
    </row>
    <row r="1049" spans="1:20" ht="60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17">
        <f t="shared" si="96"/>
        <v>41918.818460648145</v>
      </c>
      <c r="L1049" s="17">
        <f t="shared" si="97"/>
        <v>41948.860127314816</v>
      </c>
      <c r="M1049" s="2" t="b">
        <v>0</v>
      </c>
      <c r="N1049" s="2">
        <v>1</v>
      </c>
      <c r="O1049" s="2" t="b">
        <v>0</v>
      </c>
      <c r="P1049" s="4">
        <f t="shared" si="98"/>
        <v>0.05</v>
      </c>
      <c r="Q1049" s="5">
        <f t="shared" si="99"/>
        <v>1</v>
      </c>
      <c r="R1049" s="2" t="s">
        <v>8281</v>
      </c>
      <c r="S1049" s="7" t="str">
        <f t="shared" si="100"/>
        <v>journalism</v>
      </c>
      <c r="T1049" s="7" t="str">
        <f t="shared" si="101"/>
        <v>audio</v>
      </c>
    </row>
    <row r="1050" spans="1:20" ht="80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17">
        <f t="shared" si="96"/>
        <v>42598.053113425922</v>
      </c>
      <c r="L1050" s="17">
        <f t="shared" si="97"/>
        <v>42638.053113425922</v>
      </c>
      <c r="M1050" s="2" t="b">
        <v>0</v>
      </c>
      <c r="N1050" s="2">
        <v>4</v>
      </c>
      <c r="O1050" s="2" t="b">
        <v>0</v>
      </c>
      <c r="P1050" s="4">
        <f t="shared" si="98"/>
        <v>1.4133333333333333</v>
      </c>
      <c r="Q1050" s="5">
        <f t="shared" si="99"/>
        <v>53</v>
      </c>
      <c r="R1050" s="2" t="s">
        <v>8281</v>
      </c>
      <c r="S1050" s="7" t="str">
        <f t="shared" si="100"/>
        <v>journalism</v>
      </c>
      <c r="T1050" s="7" t="str">
        <f t="shared" si="101"/>
        <v>audio</v>
      </c>
    </row>
    <row r="1051" spans="1:20" ht="20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17">
        <f t="shared" si="96"/>
        <v>42382.431076388893</v>
      </c>
      <c r="L1051" s="17">
        <f t="shared" si="97"/>
        <v>42412.431076388893</v>
      </c>
      <c r="M1051" s="2" t="b">
        <v>0</v>
      </c>
      <c r="N1051" s="2">
        <v>0</v>
      </c>
      <c r="O1051" s="2" t="b">
        <v>0</v>
      </c>
      <c r="P1051" s="4">
        <f t="shared" si="98"/>
        <v>0</v>
      </c>
      <c r="Q1051" s="5" t="e">
        <f t="shared" si="99"/>
        <v>#DIV/0!</v>
      </c>
      <c r="R1051" s="2" t="s">
        <v>8281</v>
      </c>
      <c r="S1051" s="7" t="str">
        <f t="shared" si="100"/>
        <v>journalism</v>
      </c>
      <c r="T1051" s="7" t="str">
        <f t="shared" si="101"/>
        <v>audio</v>
      </c>
    </row>
    <row r="1052" spans="1:20" ht="40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17">
        <f t="shared" si="96"/>
        <v>42231.7971875</v>
      </c>
      <c r="L1052" s="17">
        <f t="shared" si="97"/>
        <v>42261.7971875</v>
      </c>
      <c r="M1052" s="2" t="b">
        <v>0</v>
      </c>
      <c r="N1052" s="2">
        <v>0</v>
      </c>
      <c r="O1052" s="2" t="b">
        <v>0</v>
      </c>
      <c r="P1052" s="4">
        <f t="shared" si="98"/>
        <v>0</v>
      </c>
      <c r="Q1052" s="5" t="e">
        <f t="shared" si="99"/>
        <v>#DIV/0!</v>
      </c>
      <c r="R1052" s="2" t="s">
        <v>8281</v>
      </c>
      <c r="S1052" s="7" t="str">
        <f t="shared" si="100"/>
        <v>journalism</v>
      </c>
      <c r="T1052" s="7" t="str">
        <f t="shared" si="101"/>
        <v>audio</v>
      </c>
    </row>
    <row r="1053" spans="1:20" ht="80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17">
        <f t="shared" si="96"/>
        <v>41850.014178240745</v>
      </c>
      <c r="L1053" s="17">
        <f t="shared" si="97"/>
        <v>41878.014178240745</v>
      </c>
      <c r="M1053" s="2" t="b">
        <v>0</v>
      </c>
      <c r="N1053" s="2">
        <v>0</v>
      </c>
      <c r="O1053" s="2" t="b">
        <v>0</v>
      </c>
      <c r="P1053" s="4">
        <f t="shared" si="98"/>
        <v>0</v>
      </c>
      <c r="Q1053" s="5" t="e">
        <f t="shared" si="99"/>
        <v>#DIV/0!</v>
      </c>
      <c r="R1053" s="2" t="s">
        <v>8281</v>
      </c>
      <c r="S1053" s="7" t="str">
        <f t="shared" si="100"/>
        <v>journalism</v>
      </c>
      <c r="T1053" s="7" t="str">
        <f t="shared" si="101"/>
        <v>audio</v>
      </c>
    </row>
    <row r="1054" spans="1:20" ht="100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17">
        <f t="shared" si="96"/>
        <v>42483.797395833331</v>
      </c>
      <c r="L1054" s="17">
        <f t="shared" si="97"/>
        <v>42527.839583333334</v>
      </c>
      <c r="M1054" s="2" t="b">
        <v>0</v>
      </c>
      <c r="N1054" s="2">
        <v>0</v>
      </c>
      <c r="O1054" s="2" t="b">
        <v>0</v>
      </c>
      <c r="P1054" s="4">
        <f t="shared" si="98"/>
        <v>0</v>
      </c>
      <c r="Q1054" s="5" t="e">
        <f t="shared" si="99"/>
        <v>#DIV/0!</v>
      </c>
      <c r="R1054" s="2" t="s">
        <v>8281</v>
      </c>
      <c r="S1054" s="7" t="str">
        <f t="shared" si="100"/>
        <v>journalism</v>
      </c>
      <c r="T1054" s="7" t="str">
        <f t="shared" si="101"/>
        <v>audio</v>
      </c>
    </row>
    <row r="1055" spans="1:20" ht="80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17">
        <f t="shared" si="96"/>
        <v>42775.172824074078</v>
      </c>
      <c r="L1055" s="17">
        <f t="shared" si="97"/>
        <v>42800.172824074078</v>
      </c>
      <c r="M1055" s="2" t="b">
        <v>0</v>
      </c>
      <c r="N1055" s="2">
        <v>1</v>
      </c>
      <c r="O1055" s="2" t="b">
        <v>0</v>
      </c>
      <c r="P1055" s="4">
        <f t="shared" si="98"/>
        <v>1</v>
      </c>
      <c r="Q1055" s="5">
        <f t="shared" si="99"/>
        <v>15</v>
      </c>
      <c r="R1055" s="2" t="s">
        <v>8281</v>
      </c>
      <c r="S1055" s="7" t="str">
        <f t="shared" si="100"/>
        <v>journalism</v>
      </c>
      <c r="T1055" s="7" t="str">
        <f t="shared" si="101"/>
        <v>audio</v>
      </c>
    </row>
    <row r="1056" spans="1:20" ht="80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17">
        <f t="shared" si="96"/>
        <v>41831.851840277777</v>
      </c>
      <c r="L1056" s="17">
        <f t="shared" si="97"/>
        <v>41861.916666666664</v>
      </c>
      <c r="M1056" s="2" t="b">
        <v>0</v>
      </c>
      <c r="N1056" s="2">
        <v>0</v>
      </c>
      <c r="O1056" s="2" t="b">
        <v>0</v>
      </c>
      <c r="P1056" s="4">
        <f t="shared" si="98"/>
        <v>0</v>
      </c>
      <c r="Q1056" s="5" t="e">
        <f t="shared" si="99"/>
        <v>#DIV/0!</v>
      </c>
      <c r="R1056" s="2" t="s">
        <v>8281</v>
      </c>
      <c r="S1056" s="7" t="str">
        <f t="shared" si="100"/>
        <v>journalism</v>
      </c>
      <c r="T1056" s="7" t="str">
        <f t="shared" si="101"/>
        <v>audio</v>
      </c>
    </row>
    <row r="1057" spans="1:20" ht="80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17">
        <f t="shared" si="96"/>
        <v>42406.992418981477</v>
      </c>
      <c r="L1057" s="17">
        <f t="shared" si="97"/>
        <v>42436.992418981477</v>
      </c>
      <c r="M1057" s="2" t="b">
        <v>0</v>
      </c>
      <c r="N1057" s="2">
        <v>0</v>
      </c>
      <c r="O1057" s="2" t="b">
        <v>0</v>
      </c>
      <c r="P1057" s="4">
        <f t="shared" si="98"/>
        <v>0</v>
      </c>
      <c r="Q1057" s="5" t="e">
        <f t="shared" si="99"/>
        <v>#DIV/0!</v>
      </c>
      <c r="R1057" s="2" t="s">
        <v>8281</v>
      </c>
      <c r="S1057" s="7" t="str">
        <f t="shared" si="100"/>
        <v>journalism</v>
      </c>
      <c r="T1057" s="7" t="str">
        <f t="shared" si="101"/>
        <v>audio</v>
      </c>
    </row>
    <row r="1058" spans="1:20" ht="80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17">
        <f t="shared" si="96"/>
        <v>42058.719641203701</v>
      </c>
      <c r="L1058" s="17">
        <f t="shared" si="97"/>
        <v>42118.677974537044</v>
      </c>
      <c r="M1058" s="2" t="b">
        <v>0</v>
      </c>
      <c r="N1058" s="2">
        <v>0</v>
      </c>
      <c r="O1058" s="2" t="b">
        <v>0</v>
      </c>
      <c r="P1058" s="4">
        <f t="shared" si="98"/>
        <v>0</v>
      </c>
      <c r="Q1058" s="5" t="e">
        <f t="shared" si="99"/>
        <v>#DIV/0!</v>
      </c>
      <c r="R1058" s="2" t="s">
        <v>8281</v>
      </c>
      <c r="S1058" s="7" t="str">
        <f t="shared" si="100"/>
        <v>journalism</v>
      </c>
      <c r="T1058" s="7" t="str">
        <f t="shared" si="101"/>
        <v>audio</v>
      </c>
    </row>
    <row r="1059" spans="1:20" ht="60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17">
        <f t="shared" si="96"/>
        <v>42678.871331018512</v>
      </c>
      <c r="L1059" s="17">
        <f t="shared" si="97"/>
        <v>42708.912997685184</v>
      </c>
      <c r="M1059" s="2" t="b">
        <v>0</v>
      </c>
      <c r="N1059" s="2">
        <v>0</v>
      </c>
      <c r="O1059" s="2" t="b">
        <v>0</v>
      </c>
      <c r="P1059" s="4">
        <f t="shared" si="98"/>
        <v>0</v>
      </c>
      <c r="Q1059" s="5" t="e">
        <f t="shared" si="99"/>
        <v>#DIV/0!</v>
      </c>
      <c r="R1059" s="2" t="s">
        <v>8281</v>
      </c>
      <c r="S1059" s="7" t="str">
        <f t="shared" si="100"/>
        <v>journalism</v>
      </c>
      <c r="T1059" s="7" t="str">
        <f t="shared" si="101"/>
        <v>audio</v>
      </c>
    </row>
    <row r="1060" spans="1:20" ht="80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17">
        <f t="shared" si="96"/>
        <v>42047.900960648149</v>
      </c>
      <c r="L1060" s="17">
        <f t="shared" si="97"/>
        <v>42089</v>
      </c>
      <c r="M1060" s="2" t="b">
        <v>0</v>
      </c>
      <c r="N1060" s="2">
        <v>0</v>
      </c>
      <c r="O1060" s="2" t="b">
        <v>0</v>
      </c>
      <c r="P1060" s="4">
        <f t="shared" si="98"/>
        <v>0</v>
      </c>
      <c r="Q1060" s="5" t="e">
        <f t="shared" si="99"/>
        <v>#DIV/0!</v>
      </c>
      <c r="R1060" s="2" t="s">
        <v>8281</v>
      </c>
      <c r="S1060" s="7" t="str">
        <f t="shared" si="100"/>
        <v>journalism</v>
      </c>
      <c r="T1060" s="7" t="str">
        <f t="shared" si="101"/>
        <v>audio</v>
      </c>
    </row>
    <row r="1061" spans="1:20" ht="20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17">
        <f t="shared" si="96"/>
        <v>42046.79</v>
      </c>
      <c r="L1061" s="17">
        <f t="shared" si="97"/>
        <v>42076.748333333337</v>
      </c>
      <c r="M1061" s="2" t="b">
        <v>0</v>
      </c>
      <c r="N1061" s="2">
        <v>0</v>
      </c>
      <c r="O1061" s="2" t="b">
        <v>0</v>
      </c>
      <c r="P1061" s="4">
        <f t="shared" si="98"/>
        <v>0</v>
      </c>
      <c r="Q1061" s="5" t="e">
        <f t="shared" si="99"/>
        <v>#DIV/0!</v>
      </c>
      <c r="R1061" s="2" t="s">
        <v>8281</v>
      </c>
      <c r="S1061" s="7" t="str">
        <f t="shared" si="100"/>
        <v>journalism</v>
      </c>
      <c r="T1061" s="7" t="str">
        <f t="shared" si="101"/>
        <v>audio</v>
      </c>
    </row>
    <row r="1062" spans="1:20" ht="80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17">
        <f t="shared" si="96"/>
        <v>42079.913113425922</v>
      </c>
      <c r="L1062" s="17">
        <f t="shared" si="97"/>
        <v>42109.913113425922</v>
      </c>
      <c r="M1062" s="2" t="b">
        <v>0</v>
      </c>
      <c r="N1062" s="2">
        <v>1</v>
      </c>
      <c r="O1062" s="2" t="b">
        <v>0</v>
      </c>
      <c r="P1062" s="4">
        <f t="shared" si="98"/>
        <v>1</v>
      </c>
      <c r="Q1062" s="5">
        <f t="shared" si="99"/>
        <v>50</v>
      </c>
      <c r="R1062" s="2" t="s">
        <v>8281</v>
      </c>
      <c r="S1062" s="7" t="str">
        <f t="shared" si="100"/>
        <v>journalism</v>
      </c>
      <c r="T1062" s="7" t="str">
        <f t="shared" si="101"/>
        <v>audio</v>
      </c>
    </row>
    <row r="1063" spans="1:20" ht="60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17">
        <f t="shared" si="96"/>
        <v>42432.276712962965</v>
      </c>
      <c r="L1063" s="17">
        <f t="shared" si="97"/>
        <v>42492.041666666672</v>
      </c>
      <c r="M1063" s="2" t="b">
        <v>0</v>
      </c>
      <c r="N1063" s="2">
        <v>0</v>
      </c>
      <c r="O1063" s="2" t="b">
        <v>0</v>
      </c>
      <c r="P1063" s="4">
        <f t="shared" si="98"/>
        <v>0</v>
      </c>
      <c r="Q1063" s="5" t="e">
        <f t="shared" si="99"/>
        <v>#DIV/0!</v>
      </c>
      <c r="R1063" s="2" t="s">
        <v>8281</v>
      </c>
      <c r="S1063" s="7" t="str">
        <f t="shared" si="100"/>
        <v>journalism</v>
      </c>
      <c r="T1063" s="7" t="str">
        <f t="shared" si="101"/>
        <v>audio</v>
      </c>
    </row>
    <row r="1064" spans="1:20" ht="40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17">
        <f t="shared" si="96"/>
        <v>42556.807187500002</v>
      </c>
      <c r="L1064" s="17">
        <f t="shared" si="97"/>
        <v>42563.807187500002</v>
      </c>
      <c r="M1064" s="2" t="b">
        <v>0</v>
      </c>
      <c r="N1064" s="2">
        <v>4</v>
      </c>
      <c r="O1064" s="2" t="b">
        <v>0</v>
      </c>
      <c r="P1064" s="4">
        <f t="shared" si="98"/>
        <v>95.477386934673376</v>
      </c>
      <c r="Q1064" s="5">
        <f t="shared" si="99"/>
        <v>47.5</v>
      </c>
      <c r="R1064" s="2" t="s">
        <v>8281</v>
      </c>
      <c r="S1064" s="7" t="str">
        <f t="shared" si="100"/>
        <v>journalism</v>
      </c>
      <c r="T1064" s="7" t="str">
        <f t="shared" si="101"/>
        <v>audio</v>
      </c>
    </row>
    <row r="1065" spans="1:20" ht="80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17">
        <f t="shared" si="96"/>
        <v>42583.030810185184</v>
      </c>
      <c r="L1065" s="17">
        <f t="shared" si="97"/>
        <v>42613.030810185184</v>
      </c>
      <c r="M1065" s="2" t="b">
        <v>0</v>
      </c>
      <c r="N1065" s="2">
        <v>0</v>
      </c>
      <c r="O1065" s="2" t="b">
        <v>0</v>
      </c>
      <c r="P1065" s="4">
        <f t="shared" si="98"/>
        <v>0</v>
      </c>
      <c r="Q1065" s="5" t="e">
        <f t="shared" si="99"/>
        <v>#DIV/0!</v>
      </c>
      <c r="R1065" s="2" t="s">
        <v>8281</v>
      </c>
      <c r="S1065" s="7" t="str">
        <f t="shared" si="100"/>
        <v>journalism</v>
      </c>
      <c r="T1065" s="7" t="str">
        <f t="shared" si="101"/>
        <v>audio</v>
      </c>
    </row>
    <row r="1066" spans="1:20" ht="80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17">
        <f t="shared" si="96"/>
        <v>41417.228043981479</v>
      </c>
      <c r="L1066" s="17">
        <f t="shared" si="97"/>
        <v>41462.228043981479</v>
      </c>
      <c r="M1066" s="2" t="b">
        <v>0</v>
      </c>
      <c r="N1066" s="2">
        <v>123</v>
      </c>
      <c r="O1066" s="2" t="b">
        <v>0</v>
      </c>
      <c r="P1066" s="4">
        <f t="shared" si="98"/>
        <v>8.974444444444444</v>
      </c>
      <c r="Q1066" s="5">
        <f t="shared" si="99"/>
        <v>65.666666666666671</v>
      </c>
      <c r="R1066" s="2" t="s">
        <v>8282</v>
      </c>
      <c r="S1066" s="7" t="str">
        <f t="shared" si="100"/>
        <v>games</v>
      </c>
      <c r="T1066" s="7" t="str">
        <f t="shared" si="101"/>
        <v>video games</v>
      </c>
    </row>
    <row r="1067" spans="1:20" ht="80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17">
        <f t="shared" si="96"/>
        <v>41661.381041666667</v>
      </c>
      <c r="L1067" s="17">
        <f t="shared" si="97"/>
        <v>41689.381041666667</v>
      </c>
      <c r="M1067" s="2" t="b">
        <v>0</v>
      </c>
      <c r="N1067" s="2">
        <v>5</v>
      </c>
      <c r="O1067" s="2" t="b">
        <v>0</v>
      </c>
      <c r="P1067" s="4">
        <f t="shared" si="98"/>
        <v>2.7</v>
      </c>
      <c r="Q1067" s="5">
        <f t="shared" si="99"/>
        <v>16.2</v>
      </c>
      <c r="R1067" s="2" t="s">
        <v>8282</v>
      </c>
      <c r="S1067" s="7" t="str">
        <f t="shared" si="100"/>
        <v>games</v>
      </c>
      <c r="T1067" s="7" t="str">
        <f t="shared" si="101"/>
        <v>video games</v>
      </c>
    </row>
    <row r="1068" spans="1:20" ht="60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17">
        <f t="shared" si="96"/>
        <v>41445.962754629632</v>
      </c>
      <c r="L1068" s="17">
        <f t="shared" si="97"/>
        <v>41490.962754629632</v>
      </c>
      <c r="M1068" s="2" t="b">
        <v>0</v>
      </c>
      <c r="N1068" s="2">
        <v>148</v>
      </c>
      <c r="O1068" s="2" t="b">
        <v>0</v>
      </c>
      <c r="P1068" s="4">
        <f t="shared" si="98"/>
        <v>3.3673333333333333</v>
      </c>
      <c r="Q1068" s="5">
        <f t="shared" si="99"/>
        <v>34.128378378378379</v>
      </c>
      <c r="R1068" s="2" t="s">
        <v>8282</v>
      </c>
      <c r="S1068" s="7" t="str">
        <f t="shared" si="100"/>
        <v>games</v>
      </c>
      <c r="T1068" s="7" t="str">
        <f t="shared" si="101"/>
        <v>video games</v>
      </c>
    </row>
    <row r="1069" spans="1:20" ht="80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17">
        <f t="shared" si="96"/>
        <v>41599.855682870373</v>
      </c>
      <c r="L1069" s="17">
        <f t="shared" si="97"/>
        <v>41629.855682870373</v>
      </c>
      <c r="M1069" s="2" t="b">
        <v>0</v>
      </c>
      <c r="N1069" s="2">
        <v>10</v>
      </c>
      <c r="O1069" s="2" t="b">
        <v>0</v>
      </c>
      <c r="P1069" s="4">
        <f t="shared" si="98"/>
        <v>26</v>
      </c>
      <c r="Q1069" s="5">
        <f t="shared" si="99"/>
        <v>13</v>
      </c>
      <c r="R1069" s="2" t="s">
        <v>8282</v>
      </c>
      <c r="S1069" s="7" t="str">
        <f t="shared" si="100"/>
        <v>games</v>
      </c>
      <c r="T1069" s="7" t="str">
        <f t="shared" si="101"/>
        <v>video games</v>
      </c>
    </row>
    <row r="1070" spans="1:20" ht="80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17">
        <f t="shared" si="96"/>
        <v>42440.371111111104</v>
      </c>
      <c r="L1070" s="17">
        <f t="shared" si="97"/>
        <v>42470.329444444447</v>
      </c>
      <c r="M1070" s="2" t="b">
        <v>0</v>
      </c>
      <c r="N1070" s="2">
        <v>4</v>
      </c>
      <c r="O1070" s="2" t="b">
        <v>0</v>
      </c>
      <c r="P1070" s="4">
        <f t="shared" si="98"/>
        <v>0.15</v>
      </c>
      <c r="Q1070" s="5">
        <f t="shared" si="99"/>
        <v>11.25</v>
      </c>
      <c r="R1070" s="2" t="s">
        <v>8282</v>
      </c>
      <c r="S1070" s="7" t="str">
        <f t="shared" si="100"/>
        <v>games</v>
      </c>
      <c r="T1070" s="7" t="str">
        <f t="shared" si="101"/>
        <v>video games</v>
      </c>
    </row>
    <row r="1071" spans="1:20" ht="60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17">
        <f t="shared" si="96"/>
        <v>41572.229849537034</v>
      </c>
      <c r="L1071" s="17">
        <f t="shared" si="97"/>
        <v>41604.271516203706</v>
      </c>
      <c r="M1071" s="2" t="b">
        <v>0</v>
      </c>
      <c r="N1071" s="2">
        <v>21</v>
      </c>
      <c r="O1071" s="2" t="b">
        <v>0</v>
      </c>
      <c r="P1071" s="4">
        <f t="shared" si="98"/>
        <v>38.636363636363633</v>
      </c>
      <c r="Q1071" s="5">
        <f t="shared" si="99"/>
        <v>40.476190476190474</v>
      </c>
      <c r="R1071" s="2" t="s">
        <v>8282</v>
      </c>
      <c r="S1071" s="7" t="str">
        <f t="shared" si="100"/>
        <v>games</v>
      </c>
      <c r="T1071" s="7" t="str">
        <f t="shared" si="101"/>
        <v>video games</v>
      </c>
    </row>
    <row r="1072" spans="1:20" ht="80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17">
        <f t="shared" si="96"/>
        <v>41163.011828703704</v>
      </c>
      <c r="L1072" s="17">
        <f t="shared" si="97"/>
        <v>41183.011828703704</v>
      </c>
      <c r="M1072" s="2" t="b">
        <v>0</v>
      </c>
      <c r="N1072" s="2">
        <v>2</v>
      </c>
      <c r="O1072" s="2" t="b">
        <v>0</v>
      </c>
      <c r="P1072" s="4">
        <f t="shared" si="98"/>
        <v>0.70000000000000007</v>
      </c>
      <c r="Q1072" s="5">
        <f t="shared" si="99"/>
        <v>35</v>
      </c>
      <c r="R1072" s="2" t="s">
        <v>8282</v>
      </c>
      <c r="S1072" s="7" t="str">
        <f t="shared" si="100"/>
        <v>games</v>
      </c>
      <c r="T1072" s="7" t="str">
        <f t="shared" si="101"/>
        <v>video games</v>
      </c>
    </row>
    <row r="1073" spans="1:20" ht="80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17">
        <f t="shared" si="96"/>
        <v>42295.753391203703</v>
      </c>
      <c r="L1073" s="17">
        <f t="shared" si="97"/>
        <v>42325.795057870375</v>
      </c>
      <c r="M1073" s="2" t="b">
        <v>0</v>
      </c>
      <c r="N1073" s="2">
        <v>0</v>
      </c>
      <c r="O1073" s="2" t="b">
        <v>0</v>
      </c>
      <c r="P1073" s="4">
        <f t="shared" si="98"/>
        <v>0</v>
      </c>
      <c r="Q1073" s="5" t="e">
        <f t="shared" si="99"/>
        <v>#DIV/0!</v>
      </c>
      <c r="R1073" s="2" t="s">
        <v>8282</v>
      </c>
      <c r="S1073" s="7" t="str">
        <f t="shared" si="100"/>
        <v>games</v>
      </c>
      <c r="T1073" s="7" t="str">
        <f t="shared" si="101"/>
        <v>video games</v>
      </c>
    </row>
    <row r="1074" spans="1:20" ht="80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17">
        <f t="shared" si="96"/>
        <v>41645.832141203704</v>
      </c>
      <c r="L1074" s="17">
        <f t="shared" si="97"/>
        <v>41675.832141203704</v>
      </c>
      <c r="M1074" s="2" t="b">
        <v>0</v>
      </c>
      <c r="N1074" s="2">
        <v>4</v>
      </c>
      <c r="O1074" s="2" t="b">
        <v>0</v>
      </c>
      <c r="P1074" s="4">
        <f t="shared" si="98"/>
        <v>6.8000000000000005E-2</v>
      </c>
      <c r="Q1074" s="5">
        <f t="shared" si="99"/>
        <v>12.75</v>
      </c>
      <c r="R1074" s="2" t="s">
        <v>8282</v>
      </c>
      <c r="S1074" s="7" t="str">
        <f t="shared" si="100"/>
        <v>games</v>
      </c>
      <c r="T1074" s="7" t="str">
        <f t="shared" si="101"/>
        <v>video games</v>
      </c>
    </row>
    <row r="1075" spans="1:20" ht="60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17">
        <f t="shared" si="96"/>
        <v>40802.964594907404</v>
      </c>
      <c r="L1075" s="17">
        <f t="shared" si="97"/>
        <v>40832.964594907404</v>
      </c>
      <c r="M1075" s="2" t="b">
        <v>0</v>
      </c>
      <c r="N1075" s="2">
        <v>1</v>
      </c>
      <c r="O1075" s="2" t="b">
        <v>0</v>
      </c>
      <c r="P1075" s="4">
        <f t="shared" si="98"/>
        <v>1.3333333333333335</v>
      </c>
      <c r="Q1075" s="5">
        <f t="shared" si="99"/>
        <v>10</v>
      </c>
      <c r="R1075" s="2" t="s">
        <v>8282</v>
      </c>
      <c r="S1075" s="7" t="str">
        <f t="shared" si="100"/>
        <v>games</v>
      </c>
      <c r="T1075" s="7" t="str">
        <f t="shared" si="101"/>
        <v>video games</v>
      </c>
    </row>
    <row r="1076" spans="1:20" ht="80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17">
        <f t="shared" si="96"/>
        <v>41613.172974537039</v>
      </c>
      <c r="L1076" s="17">
        <f t="shared" si="97"/>
        <v>41643.172974537039</v>
      </c>
      <c r="M1076" s="2" t="b">
        <v>0</v>
      </c>
      <c r="N1076" s="2">
        <v>30</v>
      </c>
      <c r="O1076" s="2" t="b">
        <v>0</v>
      </c>
      <c r="P1076" s="4">
        <f t="shared" si="98"/>
        <v>6.3092592592592585</v>
      </c>
      <c r="Q1076" s="5">
        <f t="shared" si="99"/>
        <v>113.56666666666666</v>
      </c>
      <c r="R1076" s="2" t="s">
        <v>8282</v>
      </c>
      <c r="S1076" s="7" t="str">
        <f t="shared" si="100"/>
        <v>games</v>
      </c>
      <c r="T1076" s="7" t="str">
        <f t="shared" si="101"/>
        <v>video games</v>
      </c>
    </row>
    <row r="1077" spans="1:20" ht="60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17">
        <f t="shared" si="96"/>
        <v>41005.904120370367</v>
      </c>
      <c r="L1077" s="17">
        <f t="shared" si="97"/>
        <v>41035.904120370367</v>
      </c>
      <c r="M1077" s="2" t="b">
        <v>0</v>
      </c>
      <c r="N1077" s="2">
        <v>3</v>
      </c>
      <c r="O1077" s="2" t="b">
        <v>0</v>
      </c>
      <c r="P1077" s="4">
        <f t="shared" si="98"/>
        <v>4.5</v>
      </c>
      <c r="Q1077" s="5">
        <f t="shared" si="99"/>
        <v>15</v>
      </c>
      <c r="R1077" s="2" t="s">
        <v>8282</v>
      </c>
      <c r="S1077" s="7" t="str">
        <f t="shared" si="100"/>
        <v>games</v>
      </c>
      <c r="T1077" s="7" t="str">
        <f t="shared" si="101"/>
        <v>video games</v>
      </c>
    </row>
    <row r="1078" spans="1:20" ht="80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17">
        <f t="shared" si="96"/>
        <v>41838.377893518518</v>
      </c>
      <c r="L1078" s="17">
        <f t="shared" si="97"/>
        <v>41893.377893518518</v>
      </c>
      <c r="M1078" s="2" t="b">
        <v>0</v>
      </c>
      <c r="N1078" s="2">
        <v>975</v>
      </c>
      <c r="O1078" s="2" t="b">
        <v>0</v>
      </c>
      <c r="P1078" s="4">
        <f t="shared" si="98"/>
        <v>62.765333333333331</v>
      </c>
      <c r="Q1078" s="5">
        <f t="shared" si="99"/>
        <v>48.281025641025643</v>
      </c>
      <c r="R1078" s="2" t="s">
        <v>8282</v>
      </c>
      <c r="S1078" s="7" t="str">
        <f t="shared" si="100"/>
        <v>games</v>
      </c>
      <c r="T1078" s="7" t="str">
        <f t="shared" si="101"/>
        <v>video games</v>
      </c>
    </row>
    <row r="1079" spans="1:20" ht="80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17">
        <f t="shared" si="96"/>
        <v>42353.16679398148</v>
      </c>
      <c r="L1079" s="17">
        <f t="shared" si="97"/>
        <v>42383.16679398148</v>
      </c>
      <c r="M1079" s="2" t="b">
        <v>0</v>
      </c>
      <c r="N1079" s="2">
        <v>167</v>
      </c>
      <c r="O1079" s="2" t="b">
        <v>0</v>
      </c>
      <c r="P1079" s="4">
        <f t="shared" si="98"/>
        <v>29.376000000000001</v>
      </c>
      <c r="Q1079" s="5">
        <f t="shared" si="99"/>
        <v>43.976047904191617</v>
      </c>
      <c r="R1079" s="2" t="s">
        <v>8282</v>
      </c>
      <c r="S1079" s="7" t="str">
        <f t="shared" si="100"/>
        <v>games</v>
      </c>
      <c r="T1079" s="7" t="str">
        <f t="shared" si="101"/>
        <v>video games</v>
      </c>
    </row>
    <row r="1080" spans="1:20" ht="80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17">
        <f t="shared" si="96"/>
        <v>40701.195844907408</v>
      </c>
      <c r="L1080" s="17">
        <f t="shared" si="97"/>
        <v>40746.195844907408</v>
      </c>
      <c r="M1080" s="2" t="b">
        <v>0</v>
      </c>
      <c r="N1080" s="2">
        <v>5</v>
      </c>
      <c r="O1080" s="2" t="b">
        <v>0</v>
      </c>
      <c r="P1080" s="4">
        <f t="shared" si="98"/>
        <v>7.5</v>
      </c>
      <c r="Q1080" s="5">
        <f t="shared" si="99"/>
        <v>9</v>
      </c>
      <c r="R1080" s="2" t="s">
        <v>8282</v>
      </c>
      <c r="S1080" s="7" t="str">
        <f t="shared" si="100"/>
        <v>games</v>
      </c>
      <c r="T1080" s="7" t="str">
        <f t="shared" si="101"/>
        <v>video games</v>
      </c>
    </row>
    <row r="1081" spans="1:20" ht="80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17">
        <f t="shared" si="96"/>
        <v>42479.566388888896</v>
      </c>
      <c r="L1081" s="17">
        <f t="shared" si="97"/>
        <v>42504.566388888896</v>
      </c>
      <c r="M1081" s="2" t="b">
        <v>0</v>
      </c>
      <c r="N1081" s="2">
        <v>18</v>
      </c>
      <c r="O1081" s="2" t="b">
        <v>0</v>
      </c>
      <c r="P1081" s="4">
        <f t="shared" si="98"/>
        <v>2.6076923076923078</v>
      </c>
      <c r="Q1081" s="5">
        <f t="shared" si="99"/>
        <v>37.666666666666664</v>
      </c>
      <c r="R1081" s="2" t="s">
        <v>8282</v>
      </c>
      <c r="S1081" s="7" t="str">
        <f t="shared" si="100"/>
        <v>games</v>
      </c>
      <c r="T1081" s="7" t="str">
        <f t="shared" si="101"/>
        <v>video games</v>
      </c>
    </row>
    <row r="1082" spans="1:20" ht="60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17">
        <f t="shared" si="96"/>
        <v>41740.138113425928</v>
      </c>
      <c r="L1082" s="17">
        <f t="shared" si="97"/>
        <v>41770.138113425928</v>
      </c>
      <c r="M1082" s="2" t="b">
        <v>0</v>
      </c>
      <c r="N1082" s="2">
        <v>98</v>
      </c>
      <c r="O1082" s="2" t="b">
        <v>0</v>
      </c>
      <c r="P1082" s="4">
        <f t="shared" si="98"/>
        <v>9.1050000000000004</v>
      </c>
      <c r="Q1082" s="5">
        <f t="shared" si="99"/>
        <v>18.581632653061224</v>
      </c>
      <c r="R1082" s="2" t="s">
        <v>8282</v>
      </c>
      <c r="S1082" s="7" t="str">
        <f t="shared" si="100"/>
        <v>games</v>
      </c>
      <c r="T1082" s="7" t="str">
        <f t="shared" si="101"/>
        <v>video games</v>
      </c>
    </row>
    <row r="1083" spans="1:20" ht="60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17">
        <f t="shared" si="96"/>
        <v>42002.926990740743</v>
      </c>
      <c r="L1083" s="17">
        <f t="shared" si="97"/>
        <v>42032.926990740743</v>
      </c>
      <c r="M1083" s="2" t="b">
        <v>0</v>
      </c>
      <c r="N1083" s="2">
        <v>4</v>
      </c>
      <c r="O1083" s="2" t="b">
        <v>0</v>
      </c>
      <c r="P1083" s="4">
        <f t="shared" si="98"/>
        <v>1.7647058823529412E-2</v>
      </c>
      <c r="Q1083" s="5">
        <f t="shared" si="99"/>
        <v>3</v>
      </c>
      <c r="R1083" s="2" t="s">
        <v>8282</v>
      </c>
      <c r="S1083" s="7" t="str">
        <f t="shared" si="100"/>
        <v>games</v>
      </c>
      <c r="T1083" s="7" t="str">
        <f t="shared" si="101"/>
        <v>video games</v>
      </c>
    </row>
    <row r="1084" spans="1:20" ht="60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17">
        <f t="shared" si="96"/>
        <v>41101.906111111115</v>
      </c>
      <c r="L1084" s="17">
        <f t="shared" si="97"/>
        <v>41131.906111111115</v>
      </c>
      <c r="M1084" s="2" t="b">
        <v>0</v>
      </c>
      <c r="N1084" s="2">
        <v>3</v>
      </c>
      <c r="O1084" s="2" t="b">
        <v>0</v>
      </c>
      <c r="P1084" s="4">
        <f t="shared" si="98"/>
        <v>0.55999999999999994</v>
      </c>
      <c r="Q1084" s="5">
        <f t="shared" si="99"/>
        <v>18.666666666666668</v>
      </c>
      <c r="R1084" s="2" t="s">
        <v>8282</v>
      </c>
      <c r="S1084" s="7" t="str">
        <f t="shared" si="100"/>
        <v>games</v>
      </c>
      <c r="T1084" s="7" t="str">
        <f t="shared" si="101"/>
        <v>video games</v>
      </c>
    </row>
    <row r="1085" spans="1:20" ht="80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17">
        <f t="shared" si="96"/>
        <v>41793.659525462965</v>
      </c>
      <c r="L1085" s="17">
        <f t="shared" si="97"/>
        <v>41853.659525462965</v>
      </c>
      <c r="M1085" s="2" t="b">
        <v>0</v>
      </c>
      <c r="N1085" s="2">
        <v>1</v>
      </c>
      <c r="O1085" s="2" t="b">
        <v>0</v>
      </c>
      <c r="P1085" s="4">
        <f t="shared" si="98"/>
        <v>0.82000000000000006</v>
      </c>
      <c r="Q1085" s="5">
        <f t="shared" si="99"/>
        <v>410</v>
      </c>
      <c r="R1085" s="2" t="s">
        <v>8282</v>
      </c>
      <c r="S1085" s="7" t="str">
        <f t="shared" si="100"/>
        <v>games</v>
      </c>
      <c r="T1085" s="7" t="str">
        <f t="shared" si="101"/>
        <v>video games</v>
      </c>
    </row>
    <row r="1086" spans="1:20" ht="40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17">
        <f t="shared" si="96"/>
        <v>41829.912083333329</v>
      </c>
      <c r="L1086" s="17">
        <f t="shared" si="97"/>
        <v>41859.912083333329</v>
      </c>
      <c r="M1086" s="2" t="b">
        <v>0</v>
      </c>
      <c r="N1086" s="2">
        <v>0</v>
      </c>
      <c r="O1086" s="2" t="b">
        <v>0</v>
      </c>
      <c r="P1086" s="4">
        <f t="shared" si="98"/>
        <v>0</v>
      </c>
      <c r="Q1086" s="5" t="e">
        <f t="shared" si="99"/>
        <v>#DIV/0!</v>
      </c>
      <c r="R1086" s="2" t="s">
        <v>8282</v>
      </c>
      <c r="S1086" s="7" t="str">
        <f t="shared" si="100"/>
        <v>games</v>
      </c>
      <c r="T1086" s="7" t="str">
        <f t="shared" si="101"/>
        <v>video games</v>
      </c>
    </row>
    <row r="1087" spans="1:20" ht="60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17">
        <f t="shared" si="96"/>
        <v>42413.671006944445</v>
      </c>
      <c r="L1087" s="17">
        <f t="shared" si="97"/>
        <v>42443.629340277781</v>
      </c>
      <c r="M1087" s="2" t="b">
        <v>0</v>
      </c>
      <c r="N1087" s="2">
        <v>9</v>
      </c>
      <c r="O1087" s="2" t="b">
        <v>0</v>
      </c>
      <c r="P1087" s="4">
        <f t="shared" si="98"/>
        <v>3.42</v>
      </c>
      <c r="Q1087" s="5">
        <f t="shared" si="99"/>
        <v>114</v>
      </c>
      <c r="R1087" s="2" t="s">
        <v>8282</v>
      </c>
      <c r="S1087" s="7" t="str">
        <f t="shared" si="100"/>
        <v>games</v>
      </c>
      <c r="T1087" s="7" t="str">
        <f t="shared" si="101"/>
        <v>video games</v>
      </c>
    </row>
    <row r="1088" spans="1:20" ht="20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17">
        <f t="shared" si="96"/>
        <v>41845.866793981484</v>
      </c>
      <c r="L1088" s="17">
        <f t="shared" si="97"/>
        <v>41875.866793981484</v>
      </c>
      <c r="M1088" s="2" t="b">
        <v>0</v>
      </c>
      <c r="N1088" s="2">
        <v>2</v>
      </c>
      <c r="O1088" s="2" t="b">
        <v>0</v>
      </c>
      <c r="P1088" s="4">
        <f t="shared" si="98"/>
        <v>8.3333333333333343E-2</v>
      </c>
      <c r="Q1088" s="5">
        <f t="shared" si="99"/>
        <v>7.5</v>
      </c>
      <c r="R1088" s="2" t="s">
        <v>8282</v>
      </c>
      <c r="S1088" s="7" t="str">
        <f t="shared" si="100"/>
        <v>games</v>
      </c>
      <c r="T1088" s="7" t="str">
        <f t="shared" si="101"/>
        <v>video games</v>
      </c>
    </row>
    <row r="1089" spans="1:20" ht="80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17">
        <f t="shared" si="96"/>
        <v>41775.713969907411</v>
      </c>
      <c r="L1089" s="17">
        <f t="shared" si="97"/>
        <v>41805.713969907411</v>
      </c>
      <c r="M1089" s="2" t="b">
        <v>0</v>
      </c>
      <c r="N1089" s="2">
        <v>0</v>
      </c>
      <c r="O1089" s="2" t="b">
        <v>0</v>
      </c>
      <c r="P1089" s="4">
        <f t="shared" si="98"/>
        <v>0</v>
      </c>
      <c r="Q1089" s="5" t="e">
        <f t="shared" si="99"/>
        <v>#DIV/0!</v>
      </c>
      <c r="R1089" s="2" t="s">
        <v>8282</v>
      </c>
      <c r="S1089" s="7" t="str">
        <f t="shared" si="100"/>
        <v>games</v>
      </c>
      <c r="T1089" s="7" t="str">
        <f t="shared" si="101"/>
        <v>video games</v>
      </c>
    </row>
    <row r="1090" spans="1:20" ht="60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17">
        <f t="shared" si="96"/>
        <v>41723.799386574072</v>
      </c>
      <c r="L1090" s="17">
        <f t="shared" si="97"/>
        <v>41753.799386574072</v>
      </c>
      <c r="M1090" s="2" t="b">
        <v>0</v>
      </c>
      <c r="N1090" s="2">
        <v>147</v>
      </c>
      <c r="O1090" s="2" t="b">
        <v>0</v>
      </c>
      <c r="P1090" s="4">
        <f t="shared" si="98"/>
        <v>14.182977777777777</v>
      </c>
      <c r="Q1090" s="5">
        <f t="shared" si="99"/>
        <v>43.41727891156463</v>
      </c>
      <c r="R1090" s="2" t="s">
        <v>8282</v>
      </c>
      <c r="S1090" s="7" t="str">
        <f t="shared" si="100"/>
        <v>games</v>
      </c>
      <c r="T1090" s="7" t="str">
        <f t="shared" si="101"/>
        <v>video games</v>
      </c>
    </row>
    <row r="1091" spans="1:20" ht="40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17">
        <f t="shared" ref="K1091:K1154" si="102">(((J1091/60)/60)/24)+DATE(1970,1,1)</f>
        <v>42151.189525462964</v>
      </c>
      <c r="L1091" s="17">
        <f t="shared" ref="L1091:L1154" si="103">(((I1091/60)/60)/24)+DATE(1970,1,1)</f>
        <v>42181.189525462964</v>
      </c>
      <c r="M1091" s="2" t="b">
        <v>0</v>
      </c>
      <c r="N1091" s="2">
        <v>49</v>
      </c>
      <c r="O1091" s="2" t="b">
        <v>0</v>
      </c>
      <c r="P1091" s="4">
        <f t="shared" ref="P1091:P1154" si="104">E1091/D1091*100</f>
        <v>7.8266666666666662</v>
      </c>
      <c r="Q1091" s="5">
        <f t="shared" ref="Q1091:Q1154" si="105">E1091/N1091</f>
        <v>23.959183673469386</v>
      </c>
      <c r="R1091" s="2" t="s">
        <v>8282</v>
      </c>
      <c r="S1091" s="7" t="str">
        <f t="shared" ref="S1091:S1154" si="106">LEFT(R1091, SEARCH("/",R1091, 1)-1)</f>
        <v>games</v>
      </c>
      <c r="T1091" s="7" t="str">
        <f t="shared" ref="T1091:T1154" si="107">RIGHT(R1091,LEN(R1091)-SEARCH("/",R1091,1))</f>
        <v>video games</v>
      </c>
    </row>
    <row r="1092" spans="1:20" ht="80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17">
        <f t="shared" si="102"/>
        <v>42123.185798611114</v>
      </c>
      <c r="L1092" s="17">
        <f t="shared" si="103"/>
        <v>42153.185798611114</v>
      </c>
      <c r="M1092" s="2" t="b">
        <v>0</v>
      </c>
      <c r="N1092" s="2">
        <v>1</v>
      </c>
      <c r="O1092" s="2" t="b">
        <v>0</v>
      </c>
      <c r="P1092" s="4">
        <f t="shared" si="104"/>
        <v>3.8464497269020695E-2</v>
      </c>
      <c r="Q1092" s="5">
        <f t="shared" si="105"/>
        <v>5</v>
      </c>
      <c r="R1092" s="2" t="s">
        <v>8282</v>
      </c>
      <c r="S1092" s="7" t="str">
        <f t="shared" si="106"/>
        <v>games</v>
      </c>
      <c r="T1092" s="7" t="str">
        <f t="shared" si="107"/>
        <v>video games</v>
      </c>
    </row>
    <row r="1093" spans="1:20" ht="80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17">
        <f t="shared" si="102"/>
        <v>42440.820277777777</v>
      </c>
      <c r="L1093" s="17">
        <f t="shared" si="103"/>
        <v>42470.778611111105</v>
      </c>
      <c r="M1093" s="2" t="b">
        <v>0</v>
      </c>
      <c r="N1093" s="2">
        <v>2</v>
      </c>
      <c r="O1093" s="2" t="b">
        <v>0</v>
      </c>
      <c r="P1093" s="4">
        <f t="shared" si="104"/>
        <v>12.5</v>
      </c>
      <c r="Q1093" s="5">
        <f t="shared" si="105"/>
        <v>12.5</v>
      </c>
      <c r="R1093" s="2" t="s">
        <v>8282</v>
      </c>
      <c r="S1093" s="7" t="str">
        <f t="shared" si="106"/>
        <v>games</v>
      </c>
      <c r="T1093" s="7" t="str">
        <f t="shared" si="107"/>
        <v>video games</v>
      </c>
    </row>
    <row r="1094" spans="1:20" ht="80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17">
        <f t="shared" si="102"/>
        <v>41250.025902777779</v>
      </c>
      <c r="L1094" s="17">
        <f t="shared" si="103"/>
        <v>41280.025902777779</v>
      </c>
      <c r="M1094" s="2" t="b">
        <v>0</v>
      </c>
      <c r="N1094" s="2">
        <v>7</v>
      </c>
      <c r="O1094" s="2" t="b">
        <v>0</v>
      </c>
      <c r="P1094" s="4">
        <f t="shared" si="104"/>
        <v>1.05</v>
      </c>
      <c r="Q1094" s="5">
        <f t="shared" si="105"/>
        <v>3</v>
      </c>
      <c r="R1094" s="2" t="s">
        <v>8282</v>
      </c>
      <c r="S1094" s="7" t="str">
        <f t="shared" si="106"/>
        <v>games</v>
      </c>
      <c r="T1094" s="7" t="str">
        <f t="shared" si="107"/>
        <v>video games</v>
      </c>
    </row>
    <row r="1095" spans="1:20" ht="80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17">
        <f t="shared" si="102"/>
        <v>42396.973807870367</v>
      </c>
      <c r="L1095" s="17">
        <f t="shared" si="103"/>
        <v>42411.973807870367</v>
      </c>
      <c r="M1095" s="2" t="b">
        <v>0</v>
      </c>
      <c r="N1095" s="2">
        <v>4</v>
      </c>
      <c r="O1095" s="2" t="b">
        <v>0</v>
      </c>
      <c r="P1095" s="4">
        <f t="shared" si="104"/>
        <v>14.083333333333334</v>
      </c>
      <c r="Q1095" s="5">
        <f t="shared" si="105"/>
        <v>10.5625</v>
      </c>
      <c r="R1095" s="2" t="s">
        <v>8282</v>
      </c>
      <c r="S1095" s="7" t="str">
        <f t="shared" si="106"/>
        <v>games</v>
      </c>
      <c r="T1095" s="7" t="str">
        <f t="shared" si="107"/>
        <v>video games</v>
      </c>
    </row>
    <row r="1096" spans="1:20" ht="80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17">
        <f t="shared" si="102"/>
        <v>40795.713344907403</v>
      </c>
      <c r="L1096" s="17">
        <f t="shared" si="103"/>
        <v>40825.713344907403</v>
      </c>
      <c r="M1096" s="2" t="b">
        <v>0</v>
      </c>
      <c r="N1096" s="2">
        <v>27</v>
      </c>
      <c r="O1096" s="2" t="b">
        <v>0</v>
      </c>
      <c r="P1096" s="4">
        <f t="shared" si="104"/>
        <v>18.300055555555556</v>
      </c>
      <c r="Q1096" s="5">
        <f t="shared" si="105"/>
        <v>122.00037037037038</v>
      </c>
      <c r="R1096" s="2" t="s">
        <v>8282</v>
      </c>
      <c r="S1096" s="7" t="str">
        <f t="shared" si="106"/>
        <v>games</v>
      </c>
      <c r="T1096" s="7" t="str">
        <f t="shared" si="107"/>
        <v>video games</v>
      </c>
    </row>
    <row r="1097" spans="1:20" ht="80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17">
        <f t="shared" si="102"/>
        <v>41486.537268518521</v>
      </c>
      <c r="L1097" s="17">
        <f t="shared" si="103"/>
        <v>41516.537268518521</v>
      </c>
      <c r="M1097" s="2" t="b">
        <v>0</v>
      </c>
      <c r="N1097" s="2">
        <v>94</v>
      </c>
      <c r="O1097" s="2" t="b">
        <v>0</v>
      </c>
      <c r="P1097" s="4">
        <f t="shared" si="104"/>
        <v>5.0347999999999997</v>
      </c>
      <c r="Q1097" s="5">
        <f t="shared" si="105"/>
        <v>267.80851063829789</v>
      </c>
      <c r="R1097" s="2" t="s">
        <v>8282</v>
      </c>
      <c r="S1097" s="7" t="str">
        <f t="shared" si="106"/>
        <v>games</v>
      </c>
      <c r="T1097" s="7" t="str">
        <f t="shared" si="107"/>
        <v>video games</v>
      </c>
    </row>
    <row r="1098" spans="1:20" ht="80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17">
        <f t="shared" si="102"/>
        <v>41885.51798611111</v>
      </c>
      <c r="L1098" s="17">
        <f t="shared" si="103"/>
        <v>41916.145833333336</v>
      </c>
      <c r="M1098" s="2" t="b">
        <v>0</v>
      </c>
      <c r="N1098" s="2">
        <v>29</v>
      </c>
      <c r="O1098" s="2" t="b">
        <v>0</v>
      </c>
      <c r="P1098" s="4">
        <f t="shared" si="104"/>
        <v>17.933333333333334</v>
      </c>
      <c r="Q1098" s="5">
        <f t="shared" si="105"/>
        <v>74.206896551724142</v>
      </c>
      <c r="R1098" s="2" t="s">
        <v>8282</v>
      </c>
      <c r="S1098" s="7" t="str">
        <f t="shared" si="106"/>
        <v>games</v>
      </c>
      <c r="T1098" s="7" t="str">
        <f t="shared" si="107"/>
        <v>video games</v>
      </c>
    </row>
    <row r="1099" spans="1:20" ht="60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17">
        <f t="shared" si="102"/>
        <v>41660.792557870373</v>
      </c>
      <c r="L1099" s="17">
        <f t="shared" si="103"/>
        <v>41700.792557870373</v>
      </c>
      <c r="M1099" s="2" t="b">
        <v>0</v>
      </c>
      <c r="N1099" s="2">
        <v>7</v>
      </c>
      <c r="O1099" s="2" t="b">
        <v>0</v>
      </c>
      <c r="P1099" s="4">
        <f t="shared" si="104"/>
        <v>4.7E-2</v>
      </c>
      <c r="Q1099" s="5">
        <f t="shared" si="105"/>
        <v>6.7142857142857144</v>
      </c>
      <c r="R1099" s="2" t="s">
        <v>8282</v>
      </c>
      <c r="S1099" s="7" t="str">
        <f t="shared" si="106"/>
        <v>games</v>
      </c>
      <c r="T1099" s="7" t="str">
        <f t="shared" si="107"/>
        <v>video games</v>
      </c>
    </row>
    <row r="1100" spans="1:20" ht="60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17">
        <f t="shared" si="102"/>
        <v>41712.762673611112</v>
      </c>
      <c r="L1100" s="17">
        <f t="shared" si="103"/>
        <v>41742.762673611112</v>
      </c>
      <c r="M1100" s="2" t="b">
        <v>0</v>
      </c>
      <c r="N1100" s="2">
        <v>22</v>
      </c>
      <c r="O1100" s="2" t="b">
        <v>0</v>
      </c>
      <c r="P1100" s="4">
        <f t="shared" si="104"/>
        <v>7.2120000000000006</v>
      </c>
      <c r="Q1100" s="5">
        <f t="shared" si="105"/>
        <v>81.954545454545453</v>
      </c>
      <c r="R1100" s="2" t="s">
        <v>8282</v>
      </c>
      <c r="S1100" s="7" t="str">
        <f t="shared" si="106"/>
        <v>games</v>
      </c>
      <c r="T1100" s="7" t="str">
        <f t="shared" si="107"/>
        <v>video games</v>
      </c>
    </row>
    <row r="1101" spans="1:20" ht="80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17">
        <f t="shared" si="102"/>
        <v>42107.836435185185</v>
      </c>
      <c r="L1101" s="17">
        <f t="shared" si="103"/>
        <v>42137.836435185185</v>
      </c>
      <c r="M1101" s="2" t="b">
        <v>0</v>
      </c>
      <c r="N1101" s="2">
        <v>1</v>
      </c>
      <c r="O1101" s="2" t="b">
        <v>0</v>
      </c>
      <c r="P1101" s="4">
        <f t="shared" si="104"/>
        <v>0.5</v>
      </c>
      <c r="Q1101" s="5">
        <f t="shared" si="105"/>
        <v>25</v>
      </c>
      <c r="R1101" s="2" t="s">
        <v>8282</v>
      </c>
      <c r="S1101" s="7" t="str">
        <f t="shared" si="106"/>
        <v>games</v>
      </c>
      <c r="T1101" s="7" t="str">
        <f t="shared" si="107"/>
        <v>video games</v>
      </c>
    </row>
    <row r="1102" spans="1:20" ht="80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17">
        <f t="shared" si="102"/>
        <v>42384.110775462963</v>
      </c>
      <c r="L1102" s="17">
        <f t="shared" si="103"/>
        <v>42414.110775462963</v>
      </c>
      <c r="M1102" s="2" t="b">
        <v>0</v>
      </c>
      <c r="N1102" s="2">
        <v>10</v>
      </c>
      <c r="O1102" s="2" t="b">
        <v>0</v>
      </c>
      <c r="P1102" s="4">
        <f t="shared" si="104"/>
        <v>2.5</v>
      </c>
      <c r="Q1102" s="5">
        <f t="shared" si="105"/>
        <v>10</v>
      </c>
      <c r="R1102" s="2" t="s">
        <v>8282</v>
      </c>
      <c r="S1102" s="7" t="str">
        <f t="shared" si="106"/>
        <v>games</v>
      </c>
      <c r="T1102" s="7" t="str">
        <f t="shared" si="107"/>
        <v>video games</v>
      </c>
    </row>
    <row r="1103" spans="1:20" ht="60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17">
        <f t="shared" si="102"/>
        <v>42538.77243055556</v>
      </c>
      <c r="L1103" s="17">
        <f t="shared" si="103"/>
        <v>42565.758333333331</v>
      </c>
      <c r="M1103" s="2" t="b">
        <v>0</v>
      </c>
      <c r="N1103" s="2">
        <v>6</v>
      </c>
      <c r="O1103" s="2" t="b">
        <v>0</v>
      </c>
      <c r="P1103" s="4">
        <f t="shared" si="104"/>
        <v>4.1000000000000002E-2</v>
      </c>
      <c r="Q1103" s="5">
        <f t="shared" si="105"/>
        <v>6.833333333333333</v>
      </c>
      <c r="R1103" s="2" t="s">
        <v>8282</v>
      </c>
      <c r="S1103" s="7" t="str">
        <f t="shared" si="106"/>
        <v>games</v>
      </c>
      <c r="T1103" s="7" t="str">
        <f t="shared" si="107"/>
        <v>video games</v>
      </c>
    </row>
    <row r="1104" spans="1:20" ht="80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17">
        <f t="shared" si="102"/>
        <v>41577.045428240745</v>
      </c>
      <c r="L1104" s="17">
        <f t="shared" si="103"/>
        <v>41617.249305555553</v>
      </c>
      <c r="M1104" s="2" t="b">
        <v>0</v>
      </c>
      <c r="N1104" s="2">
        <v>24</v>
      </c>
      <c r="O1104" s="2" t="b">
        <v>0</v>
      </c>
      <c r="P1104" s="4">
        <f t="shared" si="104"/>
        <v>5.3125</v>
      </c>
      <c r="Q1104" s="5">
        <f t="shared" si="105"/>
        <v>17.708333333333332</v>
      </c>
      <c r="R1104" s="2" t="s">
        <v>8282</v>
      </c>
      <c r="S1104" s="7" t="str">
        <f t="shared" si="106"/>
        <v>games</v>
      </c>
      <c r="T1104" s="7" t="str">
        <f t="shared" si="107"/>
        <v>video games</v>
      </c>
    </row>
    <row r="1105" spans="1:20" ht="60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17">
        <f t="shared" si="102"/>
        <v>42479.22210648148</v>
      </c>
      <c r="L1105" s="17">
        <f t="shared" si="103"/>
        <v>42539.22210648148</v>
      </c>
      <c r="M1105" s="2" t="b">
        <v>0</v>
      </c>
      <c r="N1105" s="2">
        <v>15</v>
      </c>
      <c r="O1105" s="2" t="b">
        <v>0</v>
      </c>
      <c r="P1105" s="4">
        <f t="shared" si="104"/>
        <v>1.6199999999999999</v>
      </c>
      <c r="Q1105" s="5">
        <f t="shared" si="105"/>
        <v>16.2</v>
      </c>
      <c r="R1105" s="2" t="s">
        <v>8282</v>
      </c>
      <c r="S1105" s="7" t="str">
        <f t="shared" si="106"/>
        <v>games</v>
      </c>
      <c r="T1105" s="7" t="str">
        <f t="shared" si="107"/>
        <v>video games</v>
      </c>
    </row>
    <row r="1106" spans="1:20" ht="80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17">
        <f t="shared" si="102"/>
        <v>41771.40996527778</v>
      </c>
      <c r="L1106" s="17">
        <f t="shared" si="103"/>
        <v>41801.40996527778</v>
      </c>
      <c r="M1106" s="2" t="b">
        <v>0</v>
      </c>
      <c r="N1106" s="2">
        <v>37</v>
      </c>
      <c r="O1106" s="2" t="b">
        <v>0</v>
      </c>
      <c r="P1106" s="4">
        <f t="shared" si="104"/>
        <v>4.9516666666666671</v>
      </c>
      <c r="Q1106" s="5">
        <f t="shared" si="105"/>
        <v>80.297297297297291</v>
      </c>
      <c r="R1106" s="2" t="s">
        <v>8282</v>
      </c>
      <c r="S1106" s="7" t="str">
        <f t="shared" si="106"/>
        <v>games</v>
      </c>
      <c r="T1106" s="7" t="str">
        <f t="shared" si="107"/>
        <v>video games</v>
      </c>
    </row>
    <row r="1107" spans="1:20" ht="80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17">
        <f t="shared" si="102"/>
        <v>41692.135729166665</v>
      </c>
      <c r="L1107" s="17">
        <f t="shared" si="103"/>
        <v>41722.0940625</v>
      </c>
      <c r="M1107" s="2" t="b">
        <v>0</v>
      </c>
      <c r="N1107" s="2">
        <v>20</v>
      </c>
      <c r="O1107" s="2" t="b">
        <v>0</v>
      </c>
      <c r="P1107" s="4">
        <f t="shared" si="104"/>
        <v>0.159</v>
      </c>
      <c r="Q1107" s="5">
        <f t="shared" si="105"/>
        <v>71.55</v>
      </c>
      <c r="R1107" s="2" t="s">
        <v>8282</v>
      </c>
      <c r="S1107" s="7" t="str">
        <f t="shared" si="106"/>
        <v>games</v>
      </c>
      <c r="T1107" s="7" t="str">
        <f t="shared" si="107"/>
        <v>video games</v>
      </c>
    </row>
    <row r="1108" spans="1:20" ht="60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17">
        <f t="shared" si="102"/>
        <v>40973.740451388891</v>
      </c>
      <c r="L1108" s="17">
        <f t="shared" si="103"/>
        <v>41003.698784722219</v>
      </c>
      <c r="M1108" s="2" t="b">
        <v>0</v>
      </c>
      <c r="N1108" s="2">
        <v>7</v>
      </c>
      <c r="O1108" s="2" t="b">
        <v>0</v>
      </c>
      <c r="P1108" s="4">
        <f t="shared" si="104"/>
        <v>41.25</v>
      </c>
      <c r="Q1108" s="5">
        <f t="shared" si="105"/>
        <v>23.571428571428573</v>
      </c>
      <c r="R1108" s="2" t="s">
        <v>8282</v>
      </c>
      <c r="S1108" s="7" t="str">
        <f t="shared" si="106"/>
        <v>games</v>
      </c>
      <c r="T1108" s="7" t="str">
        <f t="shared" si="107"/>
        <v>video games</v>
      </c>
    </row>
    <row r="1109" spans="1:20" ht="80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17">
        <f t="shared" si="102"/>
        <v>41813.861388888887</v>
      </c>
      <c r="L1109" s="17">
        <f t="shared" si="103"/>
        <v>41843.861388888887</v>
      </c>
      <c r="M1109" s="2" t="b">
        <v>0</v>
      </c>
      <c r="N1109" s="2">
        <v>0</v>
      </c>
      <c r="O1109" s="2" t="b">
        <v>0</v>
      </c>
      <c r="P1109" s="4">
        <f t="shared" si="104"/>
        <v>0</v>
      </c>
      <c r="Q1109" s="5" t="e">
        <f t="shared" si="105"/>
        <v>#DIV/0!</v>
      </c>
      <c r="R1109" s="2" t="s">
        <v>8282</v>
      </c>
      <c r="S1109" s="7" t="str">
        <f t="shared" si="106"/>
        <v>games</v>
      </c>
      <c r="T1109" s="7" t="str">
        <f t="shared" si="107"/>
        <v>video games</v>
      </c>
    </row>
    <row r="1110" spans="1:20" ht="80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17">
        <f t="shared" si="102"/>
        <v>40952.636979166666</v>
      </c>
      <c r="L1110" s="17">
        <f t="shared" si="103"/>
        <v>41012.595312500001</v>
      </c>
      <c r="M1110" s="2" t="b">
        <v>0</v>
      </c>
      <c r="N1110" s="2">
        <v>21</v>
      </c>
      <c r="O1110" s="2" t="b">
        <v>0</v>
      </c>
      <c r="P1110" s="4">
        <f t="shared" si="104"/>
        <v>2.93</v>
      </c>
      <c r="Q1110" s="5">
        <f t="shared" si="105"/>
        <v>34.88095238095238</v>
      </c>
      <c r="R1110" s="2" t="s">
        <v>8282</v>
      </c>
      <c r="S1110" s="7" t="str">
        <f t="shared" si="106"/>
        <v>games</v>
      </c>
      <c r="T1110" s="7" t="str">
        <f t="shared" si="107"/>
        <v>video games</v>
      </c>
    </row>
    <row r="1111" spans="1:20" ht="80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17">
        <f t="shared" si="102"/>
        <v>42662.752199074079</v>
      </c>
      <c r="L1111" s="17">
        <f t="shared" si="103"/>
        <v>42692.793865740736</v>
      </c>
      <c r="M1111" s="2" t="b">
        <v>0</v>
      </c>
      <c r="N1111" s="2">
        <v>3</v>
      </c>
      <c r="O1111" s="2" t="b">
        <v>0</v>
      </c>
      <c r="P1111" s="4">
        <f t="shared" si="104"/>
        <v>0.44999999999999996</v>
      </c>
      <c r="Q1111" s="5">
        <f t="shared" si="105"/>
        <v>15</v>
      </c>
      <c r="R1111" s="2" t="s">
        <v>8282</v>
      </c>
      <c r="S1111" s="7" t="str">
        <f t="shared" si="106"/>
        <v>games</v>
      </c>
      <c r="T1111" s="7" t="str">
        <f t="shared" si="107"/>
        <v>video games</v>
      </c>
    </row>
    <row r="1112" spans="1:20" ht="80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17">
        <f t="shared" si="102"/>
        <v>41220.933124999996</v>
      </c>
      <c r="L1112" s="17">
        <f t="shared" si="103"/>
        <v>41250.933124999996</v>
      </c>
      <c r="M1112" s="2" t="b">
        <v>0</v>
      </c>
      <c r="N1112" s="2">
        <v>11</v>
      </c>
      <c r="O1112" s="2" t="b">
        <v>0</v>
      </c>
      <c r="P1112" s="4">
        <f t="shared" si="104"/>
        <v>0.51</v>
      </c>
      <c r="Q1112" s="5">
        <f t="shared" si="105"/>
        <v>23.181818181818183</v>
      </c>
      <c r="R1112" s="2" t="s">
        <v>8282</v>
      </c>
      <c r="S1112" s="7" t="str">
        <f t="shared" si="106"/>
        <v>games</v>
      </c>
      <c r="T1112" s="7" t="str">
        <f t="shared" si="107"/>
        <v>video games</v>
      </c>
    </row>
    <row r="1113" spans="1:20" ht="80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17">
        <f t="shared" si="102"/>
        <v>42347.203587962969</v>
      </c>
      <c r="L1113" s="17">
        <f t="shared" si="103"/>
        <v>42377.203587962969</v>
      </c>
      <c r="M1113" s="2" t="b">
        <v>0</v>
      </c>
      <c r="N1113" s="2">
        <v>1</v>
      </c>
      <c r="O1113" s="2" t="b">
        <v>0</v>
      </c>
      <c r="P1113" s="4">
        <f t="shared" si="104"/>
        <v>0.04</v>
      </c>
      <c r="Q1113" s="5">
        <f t="shared" si="105"/>
        <v>1</v>
      </c>
      <c r="R1113" s="2" t="s">
        <v>8282</v>
      </c>
      <c r="S1113" s="7" t="str">
        <f t="shared" si="106"/>
        <v>games</v>
      </c>
      <c r="T1113" s="7" t="str">
        <f t="shared" si="107"/>
        <v>video games</v>
      </c>
    </row>
    <row r="1114" spans="1:20" ht="60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17">
        <f t="shared" si="102"/>
        <v>41963.759386574078</v>
      </c>
      <c r="L1114" s="17">
        <f t="shared" si="103"/>
        <v>42023.354166666672</v>
      </c>
      <c r="M1114" s="2" t="b">
        <v>0</v>
      </c>
      <c r="N1114" s="2">
        <v>312</v>
      </c>
      <c r="O1114" s="2" t="b">
        <v>0</v>
      </c>
      <c r="P1114" s="4">
        <f t="shared" si="104"/>
        <v>35.537409090909087</v>
      </c>
      <c r="Q1114" s="5">
        <f t="shared" si="105"/>
        <v>100.23371794871794</v>
      </c>
      <c r="R1114" s="2" t="s">
        <v>8282</v>
      </c>
      <c r="S1114" s="7" t="str">
        <f t="shared" si="106"/>
        <v>games</v>
      </c>
      <c r="T1114" s="7" t="str">
        <f t="shared" si="107"/>
        <v>video games</v>
      </c>
    </row>
    <row r="1115" spans="1:20" ht="80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17">
        <f t="shared" si="102"/>
        <v>41835.977083333331</v>
      </c>
      <c r="L1115" s="17">
        <f t="shared" si="103"/>
        <v>41865.977083333331</v>
      </c>
      <c r="M1115" s="2" t="b">
        <v>0</v>
      </c>
      <c r="N1115" s="2">
        <v>1</v>
      </c>
      <c r="O1115" s="2" t="b">
        <v>0</v>
      </c>
      <c r="P1115" s="4">
        <f t="shared" si="104"/>
        <v>0.5</v>
      </c>
      <c r="Q1115" s="5">
        <f t="shared" si="105"/>
        <v>5</v>
      </c>
      <c r="R1115" s="2" t="s">
        <v>8282</v>
      </c>
      <c r="S1115" s="7" t="str">
        <f t="shared" si="106"/>
        <v>games</v>
      </c>
      <c r="T1115" s="7" t="str">
        <f t="shared" si="107"/>
        <v>video games</v>
      </c>
    </row>
    <row r="1116" spans="1:20" ht="80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17">
        <f t="shared" si="102"/>
        <v>41526.345914351856</v>
      </c>
      <c r="L1116" s="17">
        <f t="shared" si="103"/>
        <v>41556.345914351856</v>
      </c>
      <c r="M1116" s="2" t="b">
        <v>0</v>
      </c>
      <c r="N1116" s="2">
        <v>3</v>
      </c>
      <c r="O1116" s="2" t="b">
        <v>0</v>
      </c>
      <c r="P1116" s="4">
        <f t="shared" si="104"/>
        <v>0.16666666666666669</v>
      </c>
      <c r="Q1116" s="5">
        <f t="shared" si="105"/>
        <v>3.3333333333333335</v>
      </c>
      <c r="R1116" s="2" t="s">
        <v>8282</v>
      </c>
      <c r="S1116" s="7" t="str">
        <f t="shared" si="106"/>
        <v>games</v>
      </c>
      <c r="T1116" s="7" t="str">
        <f t="shared" si="107"/>
        <v>video games</v>
      </c>
    </row>
    <row r="1117" spans="1:20" ht="80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17">
        <f t="shared" si="102"/>
        <v>42429.695543981477</v>
      </c>
      <c r="L1117" s="17">
        <f t="shared" si="103"/>
        <v>42459.653877314813</v>
      </c>
      <c r="M1117" s="2" t="b">
        <v>0</v>
      </c>
      <c r="N1117" s="2">
        <v>4</v>
      </c>
      <c r="O1117" s="2" t="b">
        <v>0</v>
      </c>
      <c r="P1117" s="4">
        <f t="shared" si="104"/>
        <v>0.13250000000000001</v>
      </c>
      <c r="Q1117" s="5">
        <f t="shared" si="105"/>
        <v>13.25</v>
      </c>
      <c r="R1117" s="2" t="s">
        <v>8282</v>
      </c>
      <c r="S1117" s="7" t="str">
        <f t="shared" si="106"/>
        <v>games</v>
      </c>
      <c r="T1117" s="7" t="str">
        <f t="shared" si="107"/>
        <v>video games</v>
      </c>
    </row>
    <row r="1118" spans="1:20" ht="60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17">
        <f t="shared" si="102"/>
        <v>41009.847314814811</v>
      </c>
      <c r="L1118" s="17">
        <f t="shared" si="103"/>
        <v>41069.847314814811</v>
      </c>
      <c r="M1118" s="2" t="b">
        <v>0</v>
      </c>
      <c r="N1118" s="2">
        <v>10</v>
      </c>
      <c r="O1118" s="2" t="b">
        <v>0</v>
      </c>
      <c r="P1118" s="4">
        <f t="shared" si="104"/>
        <v>3.5704000000000007E-2</v>
      </c>
      <c r="Q1118" s="5">
        <f t="shared" si="105"/>
        <v>17.852</v>
      </c>
      <c r="R1118" s="2" t="s">
        <v>8282</v>
      </c>
      <c r="S1118" s="7" t="str">
        <f t="shared" si="106"/>
        <v>games</v>
      </c>
      <c r="T1118" s="7" t="str">
        <f t="shared" si="107"/>
        <v>video games</v>
      </c>
    </row>
    <row r="1119" spans="1:20" ht="60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17">
        <f t="shared" si="102"/>
        <v>42333.598530092597</v>
      </c>
      <c r="L1119" s="17">
        <f t="shared" si="103"/>
        <v>42363.598530092597</v>
      </c>
      <c r="M1119" s="2" t="b">
        <v>0</v>
      </c>
      <c r="N1119" s="2">
        <v>8</v>
      </c>
      <c r="O1119" s="2" t="b">
        <v>0</v>
      </c>
      <c r="P1119" s="4">
        <f t="shared" si="104"/>
        <v>8.3000000000000007</v>
      </c>
      <c r="Q1119" s="5">
        <f t="shared" si="105"/>
        <v>10.375</v>
      </c>
      <c r="R1119" s="2" t="s">
        <v>8282</v>
      </c>
      <c r="S1119" s="7" t="str">
        <f t="shared" si="106"/>
        <v>games</v>
      </c>
      <c r="T1119" s="7" t="str">
        <f t="shared" si="107"/>
        <v>video games</v>
      </c>
    </row>
    <row r="1120" spans="1:20" ht="80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17">
        <f t="shared" si="102"/>
        <v>41704.16642361111</v>
      </c>
      <c r="L1120" s="17">
        <f t="shared" si="103"/>
        <v>41734.124756944446</v>
      </c>
      <c r="M1120" s="2" t="b">
        <v>0</v>
      </c>
      <c r="N1120" s="2">
        <v>3</v>
      </c>
      <c r="O1120" s="2" t="b">
        <v>0</v>
      </c>
      <c r="P1120" s="4">
        <f t="shared" si="104"/>
        <v>2.4222222222222221</v>
      </c>
      <c r="Q1120" s="5">
        <f t="shared" si="105"/>
        <v>36.333333333333336</v>
      </c>
      <c r="R1120" s="2" t="s">
        <v>8282</v>
      </c>
      <c r="S1120" s="7" t="str">
        <f t="shared" si="106"/>
        <v>games</v>
      </c>
      <c r="T1120" s="7" t="str">
        <f t="shared" si="107"/>
        <v>video games</v>
      </c>
    </row>
    <row r="1121" spans="1:20" ht="80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17">
        <f t="shared" si="102"/>
        <v>41722.792407407411</v>
      </c>
      <c r="L1121" s="17">
        <f t="shared" si="103"/>
        <v>41735.792407407411</v>
      </c>
      <c r="M1121" s="2" t="b">
        <v>0</v>
      </c>
      <c r="N1121" s="2">
        <v>1</v>
      </c>
      <c r="O1121" s="2" t="b">
        <v>0</v>
      </c>
      <c r="P1121" s="4">
        <f t="shared" si="104"/>
        <v>0.23809523809523811</v>
      </c>
      <c r="Q1121" s="5">
        <f t="shared" si="105"/>
        <v>5</v>
      </c>
      <c r="R1121" s="2" t="s">
        <v>8282</v>
      </c>
      <c r="S1121" s="7" t="str">
        <f t="shared" si="106"/>
        <v>games</v>
      </c>
      <c r="T1121" s="7" t="str">
        <f t="shared" si="107"/>
        <v>video games</v>
      </c>
    </row>
    <row r="1122" spans="1:20" ht="60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17">
        <f t="shared" si="102"/>
        <v>40799.872685185182</v>
      </c>
      <c r="L1122" s="17">
        <f t="shared" si="103"/>
        <v>40844.872685185182</v>
      </c>
      <c r="M1122" s="2" t="b">
        <v>0</v>
      </c>
      <c r="N1122" s="2">
        <v>0</v>
      </c>
      <c r="O1122" s="2" t="b">
        <v>0</v>
      </c>
      <c r="P1122" s="4">
        <f t="shared" si="104"/>
        <v>0</v>
      </c>
      <c r="Q1122" s="5" t="e">
        <f t="shared" si="105"/>
        <v>#DIV/0!</v>
      </c>
      <c r="R1122" s="2" t="s">
        <v>8282</v>
      </c>
      <c r="S1122" s="7" t="str">
        <f t="shared" si="106"/>
        <v>games</v>
      </c>
      <c r="T1122" s="7" t="str">
        <f t="shared" si="107"/>
        <v>video games</v>
      </c>
    </row>
    <row r="1123" spans="1:20" ht="80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17">
        <f t="shared" si="102"/>
        <v>42412.934212962966</v>
      </c>
      <c r="L1123" s="17">
        <f t="shared" si="103"/>
        <v>42442.892546296294</v>
      </c>
      <c r="M1123" s="2" t="b">
        <v>0</v>
      </c>
      <c r="N1123" s="2">
        <v>5</v>
      </c>
      <c r="O1123" s="2" t="b">
        <v>0</v>
      </c>
      <c r="P1123" s="4">
        <f t="shared" si="104"/>
        <v>1.1599999999999999E-2</v>
      </c>
      <c r="Q1123" s="5">
        <f t="shared" si="105"/>
        <v>5.8</v>
      </c>
      <c r="R1123" s="2" t="s">
        <v>8282</v>
      </c>
      <c r="S1123" s="7" t="str">
        <f t="shared" si="106"/>
        <v>games</v>
      </c>
      <c r="T1123" s="7" t="str">
        <f t="shared" si="107"/>
        <v>video games</v>
      </c>
    </row>
    <row r="1124" spans="1:20" ht="80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17">
        <f t="shared" si="102"/>
        <v>41410.703993055555</v>
      </c>
      <c r="L1124" s="17">
        <f t="shared" si="103"/>
        <v>41424.703993055555</v>
      </c>
      <c r="M1124" s="2" t="b">
        <v>0</v>
      </c>
      <c r="N1124" s="2">
        <v>0</v>
      </c>
      <c r="O1124" s="2" t="b">
        <v>0</v>
      </c>
      <c r="P1124" s="4">
        <f t="shared" si="104"/>
        <v>0</v>
      </c>
      <c r="Q1124" s="5" t="e">
        <f t="shared" si="105"/>
        <v>#DIV/0!</v>
      </c>
      <c r="R1124" s="2" t="s">
        <v>8282</v>
      </c>
      <c r="S1124" s="7" t="str">
        <f t="shared" si="106"/>
        <v>games</v>
      </c>
      <c r="T1124" s="7" t="str">
        <f t="shared" si="107"/>
        <v>video games</v>
      </c>
    </row>
    <row r="1125" spans="1:20" ht="80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17">
        <f t="shared" si="102"/>
        <v>41718.5237037037</v>
      </c>
      <c r="L1125" s="17">
        <f t="shared" si="103"/>
        <v>41748.5237037037</v>
      </c>
      <c r="M1125" s="2" t="b">
        <v>0</v>
      </c>
      <c r="N1125" s="2">
        <v>3</v>
      </c>
      <c r="O1125" s="2" t="b">
        <v>0</v>
      </c>
      <c r="P1125" s="4">
        <f t="shared" si="104"/>
        <v>0.22</v>
      </c>
      <c r="Q1125" s="5">
        <f t="shared" si="105"/>
        <v>3.6666666666666665</v>
      </c>
      <c r="R1125" s="2" t="s">
        <v>8282</v>
      </c>
      <c r="S1125" s="7" t="str">
        <f t="shared" si="106"/>
        <v>games</v>
      </c>
      <c r="T1125" s="7" t="str">
        <f t="shared" si="107"/>
        <v>video games</v>
      </c>
    </row>
    <row r="1126" spans="1:20" ht="80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17">
        <f t="shared" si="102"/>
        <v>42094.667256944449</v>
      </c>
      <c r="L1126" s="17">
        <f t="shared" si="103"/>
        <v>42124.667256944449</v>
      </c>
      <c r="M1126" s="2" t="b">
        <v>0</v>
      </c>
      <c r="N1126" s="2">
        <v>7</v>
      </c>
      <c r="O1126" s="2" t="b">
        <v>0</v>
      </c>
      <c r="P1126" s="4">
        <f t="shared" si="104"/>
        <v>0.47222222222222221</v>
      </c>
      <c r="Q1126" s="5">
        <f t="shared" si="105"/>
        <v>60.714285714285715</v>
      </c>
      <c r="R1126" s="2" t="s">
        <v>8283</v>
      </c>
      <c r="S1126" s="7" t="str">
        <f t="shared" si="106"/>
        <v>games</v>
      </c>
      <c r="T1126" s="7" t="str">
        <f t="shared" si="107"/>
        <v>mobile games</v>
      </c>
    </row>
    <row r="1127" spans="1:20" ht="80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17">
        <f t="shared" si="102"/>
        <v>42212.624189814815</v>
      </c>
      <c r="L1127" s="17">
        <f t="shared" si="103"/>
        <v>42272.624189814815</v>
      </c>
      <c r="M1127" s="2" t="b">
        <v>0</v>
      </c>
      <c r="N1127" s="2">
        <v>0</v>
      </c>
      <c r="O1127" s="2" t="b">
        <v>0</v>
      </c>
      <c r="P1127" s="4">
        <f t="shared" si="104"/>
        <v>0</v>
      </c>
      <c r="Q1127" s="5" t="e">
        <f t="shared" si="105"/>
        <v>#DIV/0!</v>
      </c>
      <c r="R1127" s="2" t="s">
        <v>8283</v>
      </c>
      <c r="S1127" s="7" t="str">
        <f t="shared" si="106"/>
        <v>games</v>
      </c>
      <c r="T1127" s="7" t="str">
        <f t="shared" si="107"/>
        <v>mobile games</v>
      </c>
    </row>
    <row r="1128" spans="1:20" ht="60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17">
        <f t="shared" si="102"/>
        <v>42535.327476851846</v>
      </c>
      <c r="L1128" s="17">
        <f t="shared" si="103"/>
        <v>42565.327476851846</v>
      </c>
      <c r="M1128" s="2" t="b">
        <v>0</v>
      </c>
      <c r="N1128" s="2">
        <v>2</v>
      </c>
      <c r="O1128" s="2" t="b">
        <v>0</v>
      </c>
      <c r="P1128" s="4">
        <f t="shared" si="104"/>
        <v>0.5</v>
      </c>
      <c r="Q1128" s="5">
        <f t="shared" si="105"/>
        <v>5</v>
      </c>
      <c r="R1128" s="2" t="s">
        <v>8283</v>
      </c>
      <c r="S1128" s="7" t="str">
        <f t="shared" si="106"/>
        <v>games</v>
      </c>
      <c r="T1128" s="7" t="str">
        <f t="shared" si="107"/>
        <v>mobile games</v>
      </c>
    </row>
    <row r="1129" spans="1:20" ht="80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17">
        <f t="shared" si="102"/>
        <v>41926.854166666664</v>
      </c>
      <c r="L1129" s="17">
        <f t="shared" si="103"/>
        <v>41957.895833333328</v>
      </c>
      <c r="M1129" s="2" t="b">
        <v>0</v>
      </c>
      <c r="N1129" s="2">
        <v>23</v>
      </c>
      <c r="O1129" s="2" t="b">
        <v>0</v>
      </c>
      <c r="P1129" s="4">
        <f t="shared" si="104"/>
        <v>1.6714285714285713</v>
      </c>
      <c r="Q1129" s="5">
        <f t="shared" si="105"/>
        <v>25.434782608695652</v>
      </c>
      <c r="R1129" s="2" t="s">
        <v>8283</v>
      </c>
      <c r="S1129" s="7" t="str">
        <f t="shared" si="106"/>
        <v>games</v>
      </c>
      <c r="T1129" s="7" t="str">
        <f t="shared" si="107"/>
        <v>mobile games</v>
      </c>
    </row>
    <row r="1130" spans="1:20" ht="20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17">
        <f t="shared" si="102"/>
        <v>41828.649502314816</v>
      </c>
      <c r="L1130" s="17">
        <f t="shared" si="103"/>
        <v>41858.649502314816</v>
      </c>
      <c r="M1130" s="2" t="b">
        <v>0</v>
      </c>
      <c r="N1130" s="2">
        <v>1</v>
      </c>
      <c r="O1130" s="2" t="b">
        <v>0</v>
      </c>
      <c r="P1130" s="4">
        <f t="shared" si="104"/>
        <v>0.1</v>
      </c>
      <c r="Q1130" s="5">
        <f t="shared" si="105"/>
        <v>1</v>
      </c>
      <c r="R1130" s="2" t="s">
        <v>8283</v>
      </c>
      <c r="S1130" s="7" t="str">
        <f t="shared" si="106"/>
        <v>games</v>
      </c>
      <c r="T1130" s="7" t="str">
        <f t="shared" si="107"/>
        <v>mobile games</v>
      </c>
    </row>
    <row r="1131" spans="1:20" ht="60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17">
        <f t="shared" si="102"/>
        <v>42496.264965277776</v>
      </c>
      <c r="L1131" s="17">
        <f t="shared" si="103"/>
        <v>42526.264965277776</v>
      </c>
      <c r="M1131" s="2" t="b">
        <v>0</v>
      </c>
      <c r="N1131" s="2">
        <v>2</v>
      </c>
      <c r="O1131" s="2" t="b">
        <v>0</v>
      </c>
      <c r="P1131" s="4">
        <f t="shared" si="104"/>
        <v>0.105</v>
      </c>
      <c r="Q1131" s="5">
        <f t="shared" si="105"/>
        <v>10.5</v>
      </c>
      <c r="R1131" s="2" t="s">
        <v>8283</v>
      </c>
      <c r="S1131" s="7" t="str">
        <f t="shared" si="106"/>
        <v>games</v>
      </c>
      <c r="T1131" s="7" t="str">
        <f t="shared" si="107"/>
        <v>mobile games</v>
      </c>
    </row>
    <row r="1132" spans="1:20" ht="80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17">
        <f t="shared" si="102"/>
        <v>41908.996527777781</v>
      </c>
      <c r="L1132" s="17">
        <f t="shared" si="103"/>
        <v>41969.038194444445</v>
      </c>
      <c r="M1132" s="2" t="b">
        <v>0</v>
      </c>
      <c r="N1132" s="2">
        <v>3</v>
      </c>
      <c r="O1132" s="2" t="b">
        <v>0</v>
      </c>
      <c r="P1132" s="4">
        <f t="shared" si="104"/>
        <v>0.22</v>
      </c>
      <c r="Q1132" s="5">
        <f t="shared" si="105"/>
        <v>3.6666666666666665</v>
      </c>
      <c r="R1132" s="2" t="s">
        <v>8283</v>
      </c>
      <c r="S1132" s="7" t="str">
        <f t="shared" si="106"/>
        <v>games</v>
      </c>
      <c r="T1132" s="7" t="str">
        <f t="shared" si="107"/>
        <v>mobile games</v>
      </c>
    </row>
    <row r="1133" spans="1:20" ht="80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17">
        <f t="shared" si="102"/>
        <v>42332.908194444448</v>
      </c>
      <c r="L1133" s="17">
        <f t="shared" si="103"/>
        <v>42362.908194444448</v>
      </c>
      <c r="M1133" s="2" t="b">
        <v>0</v>
      </c>
      <c r="N1133" s="2">
        <v>0</v>
      </c>
      <c r="O1133" s="2" t="b">
        <v>0</v>
      </c>
      <c r="P1133" s="4">
        <f t="shared" si="104"/>
        <v>0</v>
      </c>
      <c r="Q1133" s="5" t="e">
        <f t="shared" si="105"/>
        <v>#DIV/0!</v>
      </c>
      <c r="R1133" s="2" t="s">
        <v>8283</v>
      </c>
      <c r="S1133" s="7" t="str">
        <f t="shared" si="106"/>
        <v>games</v>
      </c>
      <c r="T1133" s="7" t="str">
        <f t="shared" si="107"/>
        <v>mobile games</v>
      </c>
    </row>
    <row r="1134" spans="1:20" ht="80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17">
        <f t="shared" si="102"/>
        <v>42706.115405092598</v>
      </c>
      <c r="L1134" s="17">
        <f t="shared" si="103"/>
        <v>42736.115405092598</v>
      </c>
      <c r="M1134" s="2" t="b">
        <v>0</v>
      </c>
      <c r="N1134" s="2">
        <v>13</v>
      </c>
      <c r="O1134" s="2" t="b">
        <v>0</v>
      </c>
      <c r="P1134" s="4">
        <f t="shared" si="104"/>
        <v>14.38</v>
      </c>
      <c r="Q1134" s="5">
        <f t="shared" si="105"/>
        <v>110.61538461538461</v>
      </c>
      <c r="R1134" s="2" t="s">
        <v>8283</v>
      </c>
      <c r="S1134" s="7" t="str">
        <f t="shared" si="106"/>
        <v>games</v>
      </c>
      <c r="T1134" s="7" t="str">
        <f t="shared" si="107"/>
        <v>mobile games</v>
      </c>
    </row>
    <row r="1135" spans="1:20" ht="80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17">
        <f t="shared" si="102"/>
        <v>41821.407187500001</v>
      </c>
      <c r="L1135" s="17">
        <f t="shared" si="103"/>
        <v>41851.407187500001</v>
      </c>
      <c r="M1135" s="2" t="b">
        <v>0</v>
      </c>
      <c r="N1135" s="2">
        <v>1</v>
      </c>
      <c r="O1135" s="2" t="b">
        <v>0</v>
      </c>
      <c r="P1135" s="4">
        <f t="shared" si="104"/>
        <v>0.66666666666666674</v>
      </c>
      <c r="Q1135" s="5">
        <f t="shared" si="105"/>
        <v>20</v>
      </c>
      <c r="R1135" s="2" t="s">
        <v>8283</v>
      </c>
      <c r="S1135" s="7" t="str">
        <f t="shared" si="106"/>
        <v>games</v>
      </c>
      <c r="T1135" s="7" t="str">
        <f t="shared" si="107"/>
        <v>mobile games</v>
      </c>
    </row>
    <row r="1136" spans="1:20" ht="60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17">
        <f t="shared" si="102"/>
        <v>41958.285046296296</v>
      </c>
      <c r="L1136" s="17">
        <f t="shared" si="103"/>
        <v>41972.189583333333</v>
      </c>
      <c r="M1136" s="2" t="b">
        <v>0</v>
      </c>
      <c r="N1136" s="2">
        <v>1</v>
      </c>
      <c r="O1136" s="2" t="b">
        <v>0</v>
      </c>
      <c r="P1136" s="4">
        <f t="shared" si="104"/>
        <v>4.0000000000000001E-3</v>
      </c>
      <c r="Q1136" s="5">
        <f t="shared" si="105"/>
        <v>1</v>
      </c>
      <c r="R1136" s="2" t="s">
        <v>8283</v>
      </c>
      <c r="S1136" s="7" t="str">
        <f t="shared" si="106"/>
        <v>games</v>
      </c>
      <c r="T1136" s="7" t="str">
        <f t="shared" si="107"/>
        <v>mobile games</v>
      </c>
    </row>
    <row r="1137" spans="1:20" ht="80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17">
        <f t="shared" si="102"/>
        <v>42558.989513888882</v>
      </c>
      <c r="L1137" s="17">
        <f t="shared" si="103"/>
        <v>42588.989513888882</v>
      </c>
      <c r="M1137" s="2" t="b">
        <v>0</v>
      </c>
      <c r="N1137" s="2">
        <v>1</v>
      </c>
      <c r="O1137" s="2" t="b">
        <v>0</v>
      </c>
      <c r="P1137" s="4">
        <f t="shared" si="104"/>
        <v>5</v>
      </c>
      <c r="Q1137" s="5">
        <f t="shared" si="105"/>
        <v>50</v>
      </c>
      <c r="R1137" s="2" t="s">
        <v>8283</v>
      </c>
      <c r="S1137" s="7" t="str">
        <f t="shared" si="106"/>
        <v>games</v>
      </c>
      <c r="T1137" s="7" t="str">
        <f t="shared" si="107"/>
        <v>mobile games</v>
      </c>
    </row>
    <row r="1138" spans="1:20" ht="80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17">
        <f t="shared" si="102"/>
        <v>42327.671631944439</v>
      </c>
      <c r="L1138" s="17">
        <f t="shared" si="103"/>
        <v>42357.671631944439</v>
      </c>
      <c r="M1138" s="2" t="b">
        <v>0</v>
      </c>
      <c r="N1138" s="2">
        <v>6</v>
      </c>
      <c r="O1138" s="2" t="b">
        <v>0</v>
      </c>
      <c r="P1138" s="4">
        <f t="shared" si="104"/>
        <v>6.4439140811455857</v>
      </c>
      <c r="Q1138" s="5">
        <f t="shared" si="105"/>
        <v>45</v>
      </c>
      <c r="R1138" s="2" t="s">
        <v>8283</v>
      </c>
      <c r="S1138" s="7" t="str">
        <f t="shared" si="106"/>
        <v>games</v>
      </c>
      <c r="T1138" s="7" t="str">
        <f t="shared" si="107"/>
        <v>mobile games</v>
      </c>
    </row>
    <row r="1139" spans="1:20" ht="80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17">
        <f t="shared" si="102"/>
        <v>42453.819687499999</v>
      </c>
      <c r="L1139" s="17">
        <f t="shared" si="103"/>
        <v>42483.819687499999</v>
      </c>
      <c r="M1139" s="2" t="b">
        <v>0</v>
      </c>
      <c r="N1139" s="2">
        <v>39</v>
      </c>
      <c r="O1139" s="2" t="b">
        <v>0</v>
      </c>
      <c r="P1139" s="4">
        <f t="shared" si="104"/>
        <v>39.5</v>
      </c>
      <c r="Q1139" s="5">
        <f t="shared" si="105"/>
        <v>253.2051282051282</v>
      </c>
      <c r="R1139" s="2" t="s">
        <v>8283</v>
      </c>
      <c r="S1139" s="7" t="str">
        <f t="shared" si="106"/>
        <v>games</v>
      </c>
      <c r="T1139" s="7" t="str">
        <f t="shared" si="107"/>
        <v>mobile games</v>
      </c>
    </row>
    <row r="1140" spans="1:20" ht="80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17">
        <f t="shared" si="102"/>
        <v>42736.9066087963</v>
      </c>
      <c r="L1140" s="17">
        <f t="shared" si="103"/>
        <v>42756.9066087963</v>
      </c>
      <c r="M1140" s="2" t="b">
        <v>0</v>
      </c>
      <c r="N1140" s="2">
        <v>4</v>
      </c>
      <c r="O1140" s="2" t="b">
        <v>0</v>
      </c>
      <c r="P1140" s="4">
        <f t="shared" si="104"/>
        <v>0.35714285714285715</v>
      </c>
      <c r="Q1140" s="5">
        <f t="shared" si="105"/>
        <v>31.25</v>
      </c>
      <c r="R1140" s="2" t="s">
        <v>8283</v>
      </c>
      <c r="S1140" s="7" t="str">
        <f t="shared" si="106"/>
        <v>games</v>
      </c>
      <c r="T1140" s="7" t="str">
        <f t="shared" si="107"/>
        <v>mobile games</v>
      </c>
    </row>
    <row r="1141" spans="1:20" ht="80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17">
        <f t="shared" si="102"/>
        <v>41975.347523148142</v>
      </c>
      <c r="L1141" s="17">
        <f t="shared" si="103"/>
        <v>42005.347523148142</v>
      </c>
      <c r="M1141" s="2" t="b">
        <v>0</v>
      </c>
      <c r="N1141" s="2">
        <v>1</v>
      </c>
      <c r="O1141" s="2" t="b">
        <v>0</v>
      </c>
      <c r="P1141" s="4">
        <f t="shared" si="104"/>
        <v>6.25E-2</v>
      </c>
      <c r="Q1141" s="5">
        <f t="shared" si="105"/>
        <v>5</v>
      </c>
      <c r="R1141" s="2" t="s">
        <v>8283</v>
      </c>
      <c r="S1141" s="7" t="str">
        <f t="shared" si="106"/>
        <v>games</v>
      </c>
      <c r="T1141" s="7" t="str">
        <f t="shared" si="107"/>
        <v>mobile games</v>
      </c>
    </row>
    <row r="1142" spans="1:20" ht="80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17">
        <f t="shared" si="102"/>
        <v>42192.462048611109</v>
      </c>
      <c r="L1142" s="17">
        <f t="shared" si="103"/>
        <v>42222.462048611109</v>
      </c>
      <c r="M1142" s="2" t="b">
        <v>0</v>
      </c>
      <c r="N1142" s="2">
        <v>0</v>
      </c>
      <c r="O1142" s="2" t="b">
        <v>0</v>
      </c>
      <c r="P1142" s="4">
        <f t="shared" si="104"/>
        <v>0</v>
      </c>
      <c r="Q1142" s="5" t="e">
        <f t="shared" si="105"/>
        <v>#DIV/0!</v>
      </c>
      <c r="R1142" s="2" t="s">
        <v>8283</v>
      </c>
      <c r="S1142" s="7" t="str">
        <f t="shared" si="106"/>
        <v>games</v>
      </c>
      <c r="T1142" s="7" t="str">
        <f t="shared" si="107"/>
        <v>mobile games</v>
      </c>
    </row>
    <row r="1143" spans="1:20" ht="20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17">
        <f t="shared" si="102"/>
        <v>42164.699652777781</v>
      </c>
      <c r="L1143" s="17">
        <f t="shared" si="103"/>
        <v>42194.699652777781</v>
      </c>
      <c r="M1143" s="2" t="b">
        <v>0</v>
      </c>
      <c r="N1143" s="2">
        <v>0</v>
      </c>
      <c r="O1143" s="2" t="b">
        <v>0</v>
      </c>
      <c r="P1143" s="4">
        <f t="shared" si="104"/>
        <v>0</v>
      </c>
      <c r="Q1143" s="5" t="e">
        <f t="shared" si="105"/>
        <v>#DIV/0!</v>
      </c>
      <c r="R1143" s="2" t="s">
        <v>8283</v>
      </c>
      <c r="S1143" s="7" t="str">
        <f t="shared" si="106"/>
        <v>games</v>
      </c>
      <c r="T1143" s="7" t="str">
        <f t="shared" si="107"/>
        <v>mobile games</v>
      </c>
    </row>
    <row r="1144" spans="1:20" ht="100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17">
        <f t="shared" si="102"/>
        <v>42022.006099537044</v>
      </c>
      <c r="L1144" s="17">
        <f t="shared" si="103"/>
        <v>42052.006099537044</v>
      </c>
      <c r="M1144" s="2" t="b">
        <v>0</v>
      </c>
      <c r="N1144" s="2">
        <v>0</v>
      </c>
      <c r="O1144" s="2" t="b">
        <v>0</v>
      </c>
      <c r="P1144" s="4">
        <f t="shared" si="104"/>
        <v>0</v>
      </c>
      <c r="Q1144" s="5" t="e">
        <f t="shared" si="105"/>
        <v>#DIV/0!</v>
      </c>
      <c r="R1144" s="2" t="s">
        <v>8283</v>
      </c>
      <c r="S1144" s="7" t="str">
        <f t="shared" si="106"/>
        <v>games</v>
      </c>
      <c r="T1144" s="7" t="str">
        <f t="shared" si="107"/>
        <v>mobile games</v>
      </c>
    </row>
    <row r="1145" spans="1:20" ht="80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17">
        <f t="shared" si="102"/>
        <v>42325.19358796296</v>
      </c>
      <c r="L1145" s="17">
        <f t="shared" si="103"/>
        <v>42355.19358796296</v>
      </c>
      <c r="M1145" s="2" t="b">
        <v>0</v>
      </c>
      <c r="N1145" s="2">
        <v>8</v>
      </c>
      <c r="O1145" s="2" t="b">
        <v>0</v>
      </c>
      <c r="P1145" s="4">
        <f t="shared" si="104"/>
        <v>0.41333333333333333</v>
      </c>
      <c r="Q1145" s="5">
        <f t="shared" si="105"/>
        <v>23.25</v>
      </c>
      <c r="R1145" s="2" t="s">
        <v>8283</v>
      </c>
      <c r="S1145" s="7" t="str">
        <f t="shared" si="106"/>
        <v>games</v>
      </c>
      <c r="T1145" s="7" t="str">
        <f t="shared" si="107"/>
        <v>mobile games</v>
      </c>
    </row>
    <row r="1146" spans="1:20" ht="60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17">
        <f t="shared" si="102"/>
        <v>42093.181944444441</v>
      </c>
      <c r="L1146" s="17">
        <f t="shared" si="103"/>
        <v>42123.181944444441</v>
      </c>
      <c r="M1146" s="2" t="b">
        <v>0</v>
      </c>
      <c r="N1146" s="2">
        <v>0</v>
      </c>
      <c r="O1146" s="2" t="b">
        <v>0</v>
      </c>
      <c r="P1146" s="4">
        <f t="shared" si="104"/>
        <v>0</v>
      </c>
      <c r="Q1146" s="5" t="e">
        <f t="shared" si="105"/>
        <v>#DIV/0!</v>
      </c>
      <c r="R1146" s="2" t="s">
        <v>8284</v>
      </c>
      <c r="S1146" s="7" t="str">
        <f t="shared" si="106"/>
        <v>food</v>
      </c>
      <c r="T1146" s="7" t="str">
        <f t="shared" si="107"/>
        <v>food trucks</v>
      </c>
    </row>
    <row r="1147" spans="1:20" ht="60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17">
        <f t="shared" si="102"/>
        <v>41854.747592592597</v>
      </c>
      <c r="L1147" s="17">
        <f t="shared" si="103"/>
        <v>41914.747592592597</v>
      </c>
      <c r="M1147" s="2" t="b">
        <v>0</v>
      </c>
      <c r="N1147" s="2">
        <v>1</v>
      </c>
      <c r="O1147" s="2" t="b">
        <v>0</v>
      </c>
      <c r="P1147" s="4">
        <f t="shared" si="104"/>
        <v>0.125</v>
      </c>
      <c r="Q1147" s="5">
        <f t="shared" si="105"/>
        <v>100</v>
      </c>
      <c r="R1147" s="2" t="s">
        <v>8284</v>
      </c>
      <c r="S1147" s="7" t="str">
        <f t="shared" si="106"/>
        <v>food</v>
      </c>
      <c r="T1147" s="7" t="str">
        <f t="shared" si="107"/>
        <v>food trucks</v>
      </c>
    </row>
    <row r="1148" spans="1:20" ht="60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17">
        <f t="shared" si="102"/>
        <v>41723.9533912037</v>
      </c>
      <c r="L1148" s="17">
        <f t="shared" si="103"/>
        <v>41761.9533912037</v>
      </c>
      <c r="M1148" s="2" t="b">
        <v>0</v>
      </c>
      <c r="N1148" s="2">
        <v>12</v>
      </c>
      <c r="O1148" s="2" t="b">
        <v>0</v>
      </c>
      <c r="P1148" s="4">
        <f t="shared" si="104"/>
        <v>8.8333333333333339</v>
      </c>
      <c r="Q1148" s="5">
        <f t="shared" si="105"/>
        <v>44.166666666666664</v>
      </c>
      <c r="R1148" s="2" t="s">
        <v>8284</v>
      </c>
      <c r="S1148" s="7" t="str">
        <f t="shared" si="106"/>
        <v>food</v>
      </c>
      <c r="T1148" s="7" t="str">
        <f t="shared" si="107"/>
        <v>food trucks</v>
      </c>
    </row>
    <row r="1149" spans="1:20" ht="80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17">
        <f t="shared" si="102"/>
        <v>41871.972025462965</v>
      </c>
      <c r="L1149" s="17">
        <f t="shared" si="103"/>
        <v>41931.972025462965</v>
      </c>
      <c r="M1149" s="2" t="b">
        <v>0</v>
      </c>
      <c r="N1149" s="2">
        <v>0</v>
      </c>
      <c r="O1149" s="2" t="b">
        <v>0</v>
      </c>
      <c r="P1149" s="4">
        <f t="shared" si="104"/>
        <v>0</v>
      </c>
      <c r="Q1149" s="5" t="e">
        <f t="shared" si="105"/>
        <v>#DIV/0!</v>
      </c>
      <c r="R1149" s="2" t="s">
        <v>8284</v>
      </c>
      <c r="S1149" s="7" t="str">
        <f t="shared" si="106"/>
        <v>food</v>
      </c>
      <c r="T1149" s="7" t="str">
        <f t="shared" si="107"/>
        <v>food trucks</v>
      </c>
    </row>
    <row r="1150" spans="1:20" ht="60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17">
        <f t="shared" si="102"/>
        <v>42675.171076388884</v>
      </c>
      <c r="L1150" s="17">
        <f t="shared" si="103"/>
        <v>42705.212743055556</v>
      </c>
      <c r="M1150" s="2" t="b">
        <v>0</v>
      </c>
      <c r="N1150" s="2">
        <v>3</v>
      </c>
      <c r="O1150" s="2" t="b">
        <v>0</v>
      </c>
      <c r="P1150" s="4">
        <f t="shared" si="104"/>
        <v>0.48666666666666669</v>
      </c>
      <c r="Q1150" s="5">
        <f t="shared" si="105"/>
        <v>24.333333333333332</v>
      </c>
      <c r="R1150" s="2" t="s">
        <v>8284</v>
      </c>
      <c r="S1150" s="7" t="str">
        <f t="shared" si="106"/>
        <v>food</v>
      </c>
      <c r="T1150" s="7" t="str">
        <f t="shared" si="107"/>
        <v>food trucks</v>
      </c>
    </row>
    <row r="1151" spans="1:20" ht="40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17">
        <f t="shared" si="102"/>
        <v>42507.71025462963</v>
      </c>
      <c r="L1151" s="17">
        <f t="shared" si="103"/>
        <v>42537.71025462963</v>
      </c>
      <c r="M1151" s="2" t="b">
        <v>0</v>
      </c>
      <c r="N1151" s="2">
        <v>2</v>
      </c>
      <c r="O1151" s="2" t="b">
        <v>0</v>
      </c>
      <c r="P1151" s="4">
        <f t="shared" si="104"/>
        <v>0.15</v>
      </c>
      <c r="Q1151" s="5">
        <f t="shared" si="105"/>
        <v>37.5</v>
      </c>
      <c r="R1151" s="2" t="s">
        <v>8284</v>
      </c>
      <c r="S1151" s="7" t="str">
        <f t="shared" si="106"/>
        <v>food</v>
      </c>
      <c r="T1151" s="7" t="str">
        <f t="shared" si="107"/>
        <v>food trucks</v>
      </c>
    </row>
    <row r="1152" spans="1:20" ht="40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17">
        <f t="shared" si="102"/>
        <v>42317.954571759255</v>
      </c>
      <c r="L1152" s="17">
        <f t="shared" si="103"/>
        <v>42377.954571759255</v>
      </c>
      <c r="M1152" s="2" t="b">
        <v>0</v>
      </c>
      <c r="N1152" s="2">
        <v>6</v>
      </c>
      <c r="O1152" s="2" t="b">
        <v>0</v>
      </c>
      <c r="P1152" s="4">
        <f t="shared" si="104"/>
        <v>10.08</v>
      </c>
      <c r="Q1152" s="5">
        <f t="shared" si="105"/>
        <v>42</v>
      </c>
      <c r="R1152" s="2" t="s">
        <v>8284</v>
      </c>
      <c r="S1152" s="7" t="str">
        <f t="shared" si="106"/>
        <v>food</v>
      </c>
      <c r="T1152" s="7" t="str">
        <f t="shared" si="107"/>
        <v>food trucks</v>
      </c>
    </row>
    <row r="1153" spans="1:20" ht="80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17">
        <f t="shared" si="102"/>
        <v>42224.102581018517</v>
      </c>
      <c r="L1153" s="17">
        <f t="shared" si="103"/>
        <v>42254.102581018517</v>
      </c>
      <c r="M1153" s="2" t="b">
        <v>0</v>
      </c>
      <c r="N1153" s="2">
        <v>0</v>
      </c>
      <c r="O1153" s="2" t="b">
        <v>0</v>
      </c>
      <c r="P1153" s="4">
        <f t="shared" si="104"/>
        <v>0</v>
      </c>
      <c r="Q1153" s="5" t="e">
        <f t="shared" si="105"/>
        <v>#DIV/0!</v>
      </c>
      <c r="R1153" s="2" t="s">
        <v>8284</v>
      </c>
      <c r="S1153" s="7" t="str">
        <f t="shared" si="106"/>
        <v>food</v>
      </c>
      <c r="T1153" s="7" t="str">
        <f t="shared" si="107"/>
        <v>food trucks</v>
      </c>
    </row>
    <row r="1154" spans="1:20" ht="20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17">
        <f t="shared" si="102"/>
        <v>42109.709629629629</v>
      </c>
      <c r="L1154" s="17">
        <f t="shared" si="103"/>
        <v>42139.709629629629</v>
      </c>
      <c r="M1154" s="2" t="b">
        <v>0</v>
      </c>
      <c r="N1154" s="2">
        <v>15</v>
      </c>
      <c r="O1154" s="2" t="b">
        <v>0</v>
      </c>
      <c r="P1154" s="4">
        <f t="shared" si="104"/>
        <v>5.6937500000000005</v>
      </c>
      <c r="Q1154" s="5">
        <f t="shared" si="105"/>
        <v>60.733333333333334</v>
      </c>
      <c r="R1154" s="2" t="s">
        <v>8284</v>
      </c>
      <c r="S1154" s="7" t="str">
        <f t="shared" si="106"/>
        <v>food</v>
      </c>
      <c r="T1154" s="7" t="str">
        <f t="shared" si="107"/>
        <v>food trucks</v>
      </c>
    </row>
    <row r="1155" spans="1:20" ht="40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17">
        <f t="shared" ref="K1155:K1218" si="108">(((J1155/60)/60)/24)+DATE(1970,1,1)</f>
        <v>42143.714178240742</v>
      </c>
      <c r="L1155" s="17">
        <f t="shared" ref="L1155:L1218" si="109">(((I1155/60)/60)/24)+DATE(1970,1,1)</f>
        <v>42173.714178240742</v>
      </c>
      <c r="M1155" s="2" t="b">
        <v>0</v>
      </c>
      <c r="N1155" s="2">
        <v>1</v>
      </c>
      <c r="O1155" s="2" t="b">
        <v>0</v>
      </c>
      <c r="P1155" s="4">
        <f t="shared" ref="P1155:P1218" si="110">E1155/D1155*100</f>
        <v>0.625</v>
      </c>
      <c r="Q1155" s="5">
        <f t="shared" ref="Q1155:Q1218" si="111">E1155/N1155</f>
        <v>50</v>
      </c>
      <c r="R1155" s="2" t="s">
        <v>8284</v>
      </c>
      <c r="S1155" s="7" t="str">
        <f t="shared" ref="S1155:S1218" si="112">LEFT(R1155, SEARCH("/",R1155, 1)-1)</f>
        <v>food</v>
      </c>
      <c r="T1155" s="7" t="str">
        <f t="shared" ref="T1155:T1218" si="113">RIGHT(R1155,LEN(R1155)-SEARCH("/",R1155,1))</f>
        <v>food trucks</v>
      </c>
    </row>
    <row r="1156" spans="1:20" ht="80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17">
        <f t="shared" si="108"/>
        <v>42223.108865740738</v>
      </c>
      <c r="L1156" s="17">
        <f t="shared" si="109"/>
        <v>42253.108865740738</v>
      </c>
      <c r="M1156" s="2" t="b">
        <v>0</v>
      </c>
      <c r="N1156" s="2">
        <v>3</v>
      </c>
      <c r="O1156" s="2" t="b">
        <v>0</v>
      </c>
      <c r="P1156" s="4">
        <f t="shared" si="110"/>
        <v>6.5</v>
      </c>
      <c r="Q1156" s="5">
        <f t="shared" si="111"/>
        <v>108.33333333333333</v>
      </c>
      <c r="R1156" s="2" t="s">
        <v>8284</v>
      </c>
      <c r="S1156" s="7" t="str">
        <f t="shared" si="112"/>
        <v>food</v>
      </c>
      <c r="T1156" s="7" t="str">
        <f t="shared" si="113"/>
        <v>food trucks</v>
      </c>
    </row>
    <row r="1157" spans="1:20" ht="80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17">
        <f t="shared" si="108"/>
        <v>41835.763981481483</v>
      </c>
      <c r="L1157" s="17">
        <f t="shared" si="109"/>
        <v>41865.763981481483</v>
      </c>
      <c r="M1157" s="2" t="b">
        <v>0</v>
      </c>
      <c r="N1157" s="2">
        <v>8</v>
      </c>
      <c r="O1157" s="2" t="b">
        <v>0</v>
      </c>
      <c r="P1157" s="4">
        <f t="shared" si="110"/>
        <v>0.752</v>
      </c>
      <c r="Q1157" s="5">
        <f t="shared" si="111"/>
        <v>23.5</v>
      </c>
      <c r="R1157" s="2" t="s">
        <v>8284</v>
      </c>
      <c r="S1157" s="7" t="str">
        <f t="shared" si="112"/>
        <v>food</v>
      </c>
      <c r="T1157" s="7" t="str">
        <f t="shared" si="113"/>
        <v>food trucks</v>
      </c>
    </row>
    <row r="1158" spans="1:20" ht="80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17">
        <f t="shared" si="108"/>
        <v>42029.07131944444</v>
      </c>
      <c r="L1158" s="17">
        <f t="shared" si="109"/>
        <v>42059.07131944444</v>
      </c>
      <c r="M1158" s="2" t="b">
        <v>0</v>
      </c>
      <c r="N1158" s="2">
        <v>0</v>
      </c>
      <c r="O1158" s="2" t="b">
        <v>0</v>
      </c>
      <c r="P1158" s="4">
        <f t="shared" si="110"/>
        <v>0</v>
      </c>
      <c r="Q1158" s="5" t="e">
        <f t="shared" si="111"/>
        <v>#DIV/0!</v>
      </c>
      <c r="R1158" s="2" t="s">
        <v>8284</v>
      </c>
      <c r="S1158" s="7" t="str">
        <f t="shared" si="112"/>
        <v>food</v>
      </c>
      <c r="T1158" s="7" t="str">
        <f t="shared" si="113"/>
        <v>food trucks</v>
      </c>
    </row>
    <row r="1159" spans="1:20" ht="80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17">
        <f t="shared" si="108"/>
        <v>41918.628240740742</v>
      </c>
      <c r="L1159" s="17">
        <f t="shared" si="109"/>
        <v>41978.669907407413</v>
      </c>
      <c r="M1159" s="2" t="b">
        <v>0</v>
      </c>
      <c r="N1159" s="2">
        <v>3</v>
      </c>
      <c r="O1159" s="2" t="b">
        <v>0</v>
      </c>
      <c r="P1159" s="4">
        <f t="shared" si="110"/>
        <v>1.51</v>
      </c>
      <c r="Q1159" s="5">
        <f t="shared" si="111"/>
        <v>50.333333333333336</v>
      </c>
      <c r="R1159" s="2" t="s">
        <v>8284</v>
      </c>
      <c r="S1159" s="7" t="str">
        <f t="shared" si="112"/>
        <v>food</v>
      </c>
      <c r="T1159" s="7" t="str">
        <f t="shared" si="113"/>
        <v>food trucks</v>
      </c>
    </row>
    <row r="1160" spans="1:20" ht="80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17">
        <f t="shared" si="108"/>
        <v>41952.09175925926</v>
      </c>
      <c r="L1160" s="17">
        <f t="shared" si="109"/>
        <v>41982.09175925926</v>
      </c>
      <c r="M1160" s="2" t="b">
        <v>0</v>
      </c>
      <c r="N1160" s="2">
        <v>3</v>
      </c>
      <c r="O1160" s="2" t="b">
        <v>0</v>
      </c>
      <c r="P1160" s="4">
        <f t="shared" si="110"/>
        <v>0.46666666666666673</v>
      </c>
      <c r="Q1160" s="5">
        <f t="shared" si="111"/>
        <v>11.666666666666666</v>
      </c>
      <c r="R1160" s="2" t="s">
        <v>8284</v>
      </c>
      <c r="S1160" s="7" t="str">
        <f t="shared" si="112"/>
        <v>food</v>
      </c>
      <c r="T1160" s="7" t="str">
        <f t="shared" si="113"/>
        <v>food trucks</v>
      </c>
    </row>
    <row r="1161" spans="1:20" ht="80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17">
        <f t="shared" si="108"/>
        <v>42154.726446759261</v>
      </c>
      <c r="L1161" s="17">
        <f t="shared" si="109"/>
        <v>42185.65625</v>
      </c>
      <c r="M1161" s="2" t="b">
        <v>0</v>
      </c>
      <c r="N1161" s="2">
        <v>0</v>
      </c>
      <c r="O1161" s="2" t="b">
        <v>0</v>
      </c>
      <c r="P1161" s="4">
        <f t="shared" si="110"/>
        <v>0</v>
      </c>
      <c r="Q1161" s="5" t="e">
        <f t="shared" si="111"/>
        <v>#DIV/0!</v>
      </c>
      <c r="R1161" s="2" t="s">
        <v>8284</v>
      </c>
      <c r="S1161" s="7" t="str">
        <f t="shared" si="112"/>
        <v>food</v>
      </c>
      <c r="T1161" s="7" t="str">
        <f t="shared" si="113"/>
        <v>food trucks</v>
      </c>
    </row>
    <row r="1162" spans="1:20" ht="80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17">
        <f t="shared" si="108"/>
        <v>42061.154930555553</v>
      </c>
      <c r="L1162" s="17">
        <f t="shared" si="109"/>
        <v>42091.113263888896</v>
      </c>
      <c r="M1162" s="2" t="b">
        <v>0</v>
      </c>
      <c r="N1162" s="2">
        <v>19</v>
      </c>
      <c r="O1162" s="2" t="b">
        <v>0</v>
      </c>
      <c r="P1162" s="4">
        <f t="shared" si="110"/>
        <v>3.85</v>
      </c>
      <c r="Q1162" s="5">
        <f t="shared" si="111"/>
        <v>60.789473684210527</v>
      </c>
      <c r="R1162" s="2" t="s">
        <v>8284</v>
      </c>
      <c r="S1162" s="7" t="str">
        <f t="shared" si="112"/>
        <v>food</v>
      </c>
      <c r="T1162" s="7" t="str">
        <f t="shared" si="113"/>
        <v>food trucks</v>
      </c>
    </row>
    <row r="1163" spans="1:20" ht="80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17">
        <f t="shared" si="108"/>
        <v>42122.629502314812</v>
      </c>
      <c r="L1163" s="17">
        <f t="shared" si="109"/>
        <v>42143.629502314812</v>
      </c>
      <c r="M1163" s="2" t="b">
        <v>0</v>
      </c>
      <c r="N1163" s="2">
        <v>0</v>
      </c>
      <c r="O1163" s="2" t="b">
        <v>0</v>
      </c>
      <c r="P1163" s="4">
        <f t="shared" si="110"/>
        <v>0</v>
      </c>
      <c r="Q1163" s="5" t="e">
        <f t="shared" si="111"/>
        <v>#DIV/0!</v>
      </c>
      <c r="R1163" s="2" t="s">
        <v>8284</v>
      </c>
      <c r="S1163" s="7" t="str">
        <f t="shared" si="112"/>
        <v>food</v>
      </c>
      <c r="T1163" s="7" t="str">
        <f t="shared" si="113"/>
        <v>food trucks</v>
      </c>
    </row>
    <row r="1164" spans="1:20" ht="80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17">
        <f t="shared" si="108"/>
        <v>41876.683611111112</v>
      </c>
      <c r="L1164" s="17">
        <f t="shared" si="109"/>
        <v>41907.683611111112</v>
      </c>
      <c r="M1164" s="2" t="b">
        <v>0</v>
      </c>
      <c r="N1164" s="2">
        <v>2</v>
      </c>
      <c r="O1164" s="2" t="b">
        <v>0</v>
      </c>
      <c r="P1164" s="4">
        <f t="shared" si="110"/>
        <v>5.8333333333333341E-2</v>
      </c>
      <c r="Q1164" s="5">
        <f t="shared" si="111"/>
        <v>17.5</v>
      </c>
      <c r="R1164" s="2" t="s">
        <v>8284</v>
      </c>
      <c r="S1164" s="7" t="str">
        <f t="shared" si="112"/>
        <v>food</v>
      </c>
      <c r="T1164" s="7" t="str">
        <f t="shared" si="113"/>
        <v>food trucks</v>
      </c>
    </row>
    <row r="1165" spans="1:20" ht="80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17">
        <f t="shared" si="108"/>
        <v>41830.723611111112</v>
      </c>
      <c r="L1165" s="17">
        <f t="shared" si="109"/>
        <v>41860.723611111112</v>
      </c>
      <c r="M1165" s="2" t="b">
        <v>0</v>
      </c>
      <c r="N1165" s="2">
        <v>0</v>
      </c>
      <c r="O1165" s="2" t="b">
        <v>0</v>
      </c>
      <c r="P1165" s="4">
        <f t="shared" si="110"/>
        <v>0</v>
      </c>
      <c r="Q1165" s="5" t="e">
        <f t="shared" si="111"/>
        <v>#DIV/0!</v>
      </c>
      <c r="R1165" s="2" t="s">
        <v>8284</v>
      </c>
      <c r="S1165" s="7" t="str">
        <f t="shared" si="112"/>
        <v>food</v>
      </c>
      <c r="T1165" s="7" t="str">
        <f t="shared" si="113"/>
        <v>food trucks</v>
      </c>
    </row>
    <row r="1166" spans="1:20" ht="80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17">
        <f t="shared" si="108"/>
        <v>42509.724328703705</v>
      </c>
      <c r="L1166" s="17">
        <f t="shared" si="109"/>
        <v>42539.724328703705</v>
      </c>
      <c r="M1166" s="2" t="b">
        <v>0</v>
      </c>
      <c r="N1166" s="2">
        <v>0</v>
      </c>
      <c r="O1166" s="2" t="b">
        <v>0</v>
      </c>
      <c r="P1166" s="4">
        <f t="shared" si="110"/>
        <v>0</v>
      </c>
      <c r="Q1166" s="5" t="e">
        <f t="shared" si="111"/>
        <v>#DIV/0!</v>
      </c>
      <c r="R1166" s="2" t="s">
        <v>8284</v>
      </c>
      <c r="S1166" s="7" t="str">
        <f t="shared" si="112"/>
        <v>food</v>
      </c>
      <c r="T1166" s="7" t="str">
        <f t="shared" si="113"/>
        <v>food trucks</v>
      </c>
    </row>
    <row r="1167" spans="1:20" ht="80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17">
        <f t="shared" si="108"/>
        <v>41792.214467592588</v>
      </c>
      <c r="L1167" s="17">
        <f t="shared" si="109"/>
        <v>41826.214467592588</v>
      </c>
      <c r="M1167" s="2" t="b">
        <v>0</v>
      </c>
      <c r="N1167" s="2">
        <v>25</v>
      </c>
      <c r="O1167" s="2" t="b">
        <v>0</v>
      </c>
      <c r="P1167" s="4">
        <f t="shared" si="110"/>
        <v>20.705000000000002</v>
      </c>
      <c r="Q1167" s="5">
        <f t="shared" si="111"/>
        <v>82.82</v>
      </c>
      <c r="R1167" s="2" t="s">
        <v>8284</v>
      </c>
      <c r="S1167" s="7" t="str">
        <f t="shared" si="112"/>
        <v>food</v>
      </c>
      <c r="T1167" s="7" t="str">
        <f t="shared" si="113"/>
        <v>food trucks</v>
      </c>
    </row>
    <row r="1168" spans="1:20" ht="80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17">
        <f t="shared" si="108"/>
        <v>42150.485439814816</v>
      </c>
      <c r="L1168" s="17">
        <f t="shared" si="109"/>
        <v>42181.166666666672</v>
      </c>
      <c r="M1168" s="2" t="b">
        <v>0</v>
      </c>
      <c r="N1168" s="2">
        <v>8</v>
      </c>
      <c r="O1168" s="2" t="b">
        <v>0</v>
      </c>
      <c r="P1168" s="4">
        <f t="shared" si="110"/>
        <v>19.139999999999997</v>
      </c>
      <c r="Q1168" s="5">
        <f t="shared" si="111"/>
        <v>358.875</v>
      </c>
      <c r="R1168" s="2" t="s">
        <v>8284</v>
      </c>
      <c r="S1168" s="7" t="str">
        <f t="shared" si="112"/>
        <v>food</v>
      </c>
      <c r="T1168" s="7" t="str">
        <f t="shared" si="113"/>
        <v>food trucks</v>
      </c>
    </row>
    <row r="1169" spans="1:20" ht="60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17">
        <f t="shared" si="108"/>
        <v>41863.734895833331</v>
      </c>
      <c r="L1169" s="17">
        <f t="shared" si="109"/>
        <v>41894.734895833331</v>
      </c>
      <c r="M1169" s="2" t="b">
        <v>0</v>
      </c>
      <c r="N1169" s="2">
        <v>16</v>
      </c>
      <c r="O1169" s="2" t="b">
        <v>0</v>
      </c>
      <c r="P1169" s="4">
        <f t="shared" si="110"/>
        <v>1.6316666666666666</v>
      </c>
      <c r="Q1169" s="5">
        <f t="shared" si="111"/>
        <v>61.1875</v>
      </c>
      <c r="R1169" s="2" t="s">
        <v>8284</v>
      </c>
      <c r="S1169" s="7" t="str">
        <f t="shared" si="112"/>
        <v>food</v>
      </c>
      <c r="T1169" s="7" t="str">
        <f t="shared" si="113"/>
        <v>food trucks</v>
      </c>
    </row>
    <row r="1170" spans="1:20" ht="60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17">
        <f t="shared" si="108"/>
        <v>42605.053993055553</v>
      </c>
      <c r="L1170" s="17">
        <f t="shared" si="109"/>
        <v>42635.053993055553</v>
      </c>
      <c r="M1170" s="2" t="b">
        <v>0</v>
      </c>
      <c r="N1170" s="2">
        <v>3</v>
      </c>
      <c r="O1170" s="2" t="b">
        <v>0</v>
      </c>
      <c r="P1170" s="4">
        <f t="shared" si="110"/>
        <v>5.6666666666666661</v>
      </c>
      <c r="Q1170" s="5">
        <f t="shared" si="111"/>
        <v>340</v>
      </c>
      <c r="R1170" s="2" t="s">
        <v>8284</v>
      </c>
      <c r="S1170" s="7" t="str">
        <f t="shared" si="112"/>
        <v>food</v>
      </c>
      <c r="T1170" s="7" t="str">
        <f t="shared" si="113"/>
        <v>food trucks</v>
      </c>
    </row>
    <row r="1171" spans="1:20" ht="80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17">
        <f t="shared" si="108"/>
        <v>42027.353738425925</v>
      </c>
      <c r="L1171" s="17">
        <f t="shared" si="109"/>
        <v>42057.353738425925</v>
      </c>
      <c r="M1171" s="2" t="b">
        <v>0</v>
      </c>
      <c r="N1171" s="2">
        <v>3</v>
      </c>
      <c r="O1171" s="2" t="b">
        <v>0</v>
      </c>
      <c r="P1171" s="4">
        <f t="shared" si="110"/>
        <v>0.16999999999999998</v>
      </c>
      <c r="Q1171" s="5">
        <f t="shared" si="111"/>
        <v>5.666666666666667</v>
      </c>
      <c r="R1171" s="2" t="s">
        <v>8284</v>
      </c>
      <c r="S1171" s="7" t="str">
        <f t="shared" si="112"/>
        <v>food</v>
      </c>
      <c r="T1171" s="7" t="str">
        <f t="shared" si="113"/>
        <v>food trucks</v>
      </c>
    </row>
    <row r="1172" spans="1:20" ht="80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17">
        <f t="shared" si="108"/>
        <v>42124.893182870372</v>
      </c>
      <c r="L1172" s="17">
        <f t="shared" si="109"/>
        <v>42154.893182870372</v>
      </c>
      <c r="M1172" s="2" t="b">
        <v>0</v>
      </c>
      <c r="N1172" s="2">
        <v>2</v>
      </c>
      <c r="O1172" s="2" t="b">
        <v>0</v>
      </c>
      <c r="P1172" s="4">
        <f t="shared" si="110"/>
        <v>0.4</v>
      </c>
      <c r="Q1172" s="5">
        <f t="shared" si="111"/>
        <v>50</v>
      </c>
      <c r="R1172" s="2" t="s">
        <v>8284</v>
      </c>
      <c r="S1172" s="7" t="str">
        <f t="shared" si="112"/>
        <v>food</v>
      </c>
      <c r="T1172" s="7" t="str">
        <f t="shared" si="113"/>
        <v>food trucks</v>
      </c>
    </row>
    <row r="1173" spans="1:20" ht="60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17">
        <f t="shared" si="108"/>
        <v>41938.804710648146</v>
      </c>
      <c r="L1173" s="17">
        <f t="shared" si="109"/>
        <v>41956.846377314811</v>
      </c>
      <c r="M1173" s="2" t="b">
        <v>0</v>
      </c>
      <c r="N1173" s="2">
        <v>1</v>
      </c>
      <c r="O1173" s="2" t="b">
        <v>0</v>
      </c>
      <c r="P1173" s="4">
        <f t="shared" si="110"/>
        <v>0.1</v>
      </c>
      <c r="Q1173" s="5">
        <f t="shared" si="111"/>
        <v>25</v>
      </c>
      <c r="R1173" s="2" t="s">
        <v>8284</v>
      </c>
      <c r="S1173" s="7" t="str">
        <f t="shared" si="112"/>
        <v>food</v>
      </c>
      <c r="T1173" s="7" t="str">
        <f t="shared" si="113"/>
        <v>food trucks</v>
      </c>
    </row>
    <row r="1174" spans="1:20" ht="40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17">
        <f t="shared" si="108"/>
        <v>41841.682314814818</v>
      </c>
      <c r="L1174" s="17">
        <f t="shared" si="109"/>
        <v>41871.682314814818</v>
      </c>
      <c r="M1174" s="2" t="b">
        <v>0</v>
      </c>
      <c r="N1174" s="2">
        <v>0</v>
      </c>
      <c r="O1174" s="2" t="b">
        <v>0</v>
      </c>
      <c r="P1174" s="4">
        <f t="shared" si="110"/>
        <v>0</v>
      </c>
      <c r="Q1174" s="5" t="e">
        <f t="shared" si="111"/>
        <v>#DIV/0!</v>
      </c>
      <c r="R1174" s="2" t="s">
        <v>8284</v>
      </c>
      <c r="S1174" s="7" t="str">
        <f t="shared" si="112"/>
        <v>food</v>
      </c>
      <c r="T1174" s="7" t="str">
        <f t="shared" si="113"/>
        <v>food trucks</v>
      </c>
    </row>
    <row r="1175" spans="1:20" ht="80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17">
        <f t="shared" si="108"/>
        <v>42184.185844907406</v>
      </c>
      <c r="L1175" s="17">
        <f t="shared" si="109"/>
        <v>42219.185844907406</v>
      </c>
      <c r="M1175" s="2" t="b">
        <v>0</v>
      </c>
      <c r="N1175" s="2">
        <v>1</v>
      </c>
      <c r="O1175" s="2" t="b">
        <v>0</v>
      </c>
      <c r="P1175" s="4">
        <f t="shared" si="110"/>
        <v>2.4E-2</v>
      </c>
      <c r="Q1175" s="5">
        <f t="shared" si="111"/>
        <v>30</v>
      </c>
      <c r="R1175" s="2" t="s">
        <v>8284</v>
      </c>
      <c r="S1175" s="7" t="str">
        <f t="shared" si="112"/>
        <v>food</v>
      </c>
      <c r="T1175" s="7" t="str">
        <f t="shared" si="113"/>
        <v>food trucks</v>
      </c>
    </row>
    <row r="1176" spans="1:20" ht="60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17">
        <f t="shared" si="108"/>
        <v>42468.84174768519</v>
      </c>
      <c r="L1176" s="17">
        <f t="shared" si="109"/>
        <v>42498.84174768519</v>
      </c>
      <c r="M1176" s="2" t="b">
        <v>0</v>
      </c>
      <c r="N1176" s="2">
        <v>19</v>
      </c>
      <c r="O1176" s="2" t="b">
        <v>0</v>
      </c>
      <c r="P1176" s="4">
        <f t="shared" si="110"/>
        <v>5.9066666666666672</v>
      </c>
      <c r="Q1176" s="5">
        <f t="shared" si="111"/>
        <v>46.631578947368418</v>
      </c>
      <c r="R1176" s="2" t="s">
        <v>8284</v>
      </c>
      <c r="S1176" s="7" t="str">
        <f t="shared" si="112"/>
        <v>food</v>
      </c>
      <c r="T1176" s="7" t="str">
        <f t="shared" si="113"/>
        <v>food trucks</v>
      </c>
    </row>
    <row r="1177" spans="1:20" ht="60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17">
        <f t="shared" si="108"/>
        <v>42170.728460648148</v>
      </c>
      <c r="L1177" s="17">
        <f t="shared" si="109"/>
        <v>42200.728460648148</v>
      </c>
      <c r="M1177" s="2" t="b">
        <v>0</v>
      </c>
      <c r="N1177" s="2">
        <v>9</v>
      </c>
      <c r="O1177" s="2" t="b">
        <v>0</v>
      </c>
      <c r="P1177" s="4">
        <f t="shared" si="110"/>
        <v>2.9250000000000003</v>
      </c>
      <c r="Q1177" s="5">
        <f t="shared" si="111"/>
        <v>65</v>
      </c>
      <c r="R1177" s="2" t="s">
        <v>8284</v>
      </c>
      <c r="S1177" s="7" t="str">
        <f t="shared" si="112"/>
        <v>food</v>
      </c>
      <c r="T1177" s="7" t="str">
        <f t="shared" si="113"/>
        <v>food trucks</v>
      </c>
    </row>
    <row r="1178" spans="1:20" ht="100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17">
        <f t="shared" si="108"/>
        <v>42746.019652777773</v>
      </c>
      <c r="L1178" s="17">
        <f t="shared" si="109"/>
        <v>42800.541666666672</v>
      </c>
      <c r="M1178" s="2" t="b">
        <v>0</v>
      </c>
      <c r="N1178" s="2">
        <v>1</v>
      </c>
      <c r="O1178" s="2" t="b">
        <v>0</v>
      </c>
      <c r="P1178" s="4">
        <f t="shared" si="110"/>
        <v>5.7142857142857143E-3</v>
      </c>
      <c r="Q1178" s="5">
        <f t="shared" si="111"/>
        <v>10</v>
      </c>
      <c r="R1178" s="2" t="s">
        <v>8284</v>
      </c>
      <c r="S1178" s="7" t="str">
        <f t="shared" si="112"/>
        <v>food</v>
      </c>
      <c r="T1178" s="7" t="str">
        <f t="shared" si="113"/>
        <v>food trucks</v>
      </c>
    </row>
    <row r="1179" spans="1:20" ht="80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17">
        <f t="shared" si="108"/>
        <v>41897.660833333335</v>
      </c>
      <c r="L1179" s="17">
        <f t="shared" si="109"/>
        <v>41927.660833333335</v>
      </c>
      <c r="M1179" s="2" t="b">
        <v>0</v>
      </c>
      <c r="N1179" s="2">
        <v>0</v>
      </c>
      <c r="O1179" s="2" t="b">
        <v>0</v>
      </c>
      <c r="P1179" s="4">
        <f t="shared" si="110"/>
        <v>0</v>
      </c>
      <c r="Q1179" s="5" t="e">
        <f t="shared" si="111"/>
        <v>#DIV/0!</v>
      </c>
      <c r="R1179" s="2" t="s">
        <v>8284</v>
      </c>
      <c r="S1179" s="7" t="str">
        <f t="shared" si="112"/>
        <v>food</v>
      </c>
      <c r="T1179" s="7" t="str">
        <f t="shared" si="113"/>
        <v>food trucks</v>
      </c>
    </row>
    <row r="1180" spans="1:20" ht="80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17">
        <f t="shared" si="108"/>
        <v>41837.905694444446</v>
      </c>
      <c r="L1180" s="17">
        <f t="shared" si="109"/>
        <v>41867.905694444446</v>
      </c>
      <c r="M1180" s="2" t="b">
        <v>0</v>
      </c>
      <c r="N1180" s="2">
        <v>1</v>
      </c>
      <c r="O1180" s="2" t="b">
        <v>0</v>
      </c>
      <c r="P1180" s="4">
        <f t="shared" si="110"/>
        <v>6.6666666666666671E-3</v>
      </c>
      <c r="Q1180" s="5">
        <f t="shared" si="111"/>
        <v>5</v>
      </c>
      <c r="R1180" s="2" t="s">
        <v>8284</v>
      </c>
      <c r="S1180" s="7" t="str">
        <f t="shared" si="112"/>
        <v>food</v>
      </c>
      <c r="T1180" s="7" t="str">
        <f t="shared" si="113"/>
        <v>food trucks</v>
      </c>
    </row>
    <row r="1181" spans="1:20" ht="80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17">
        <f t="shared" si="108"/>
        <v>42275.720219907409</v>
      </c>
      <c r="L1181" s="17">
        <f t="shared" si="109"/>
        <v>42305.720219907409</v>
      </c>
      <c r="M1181" s="2" t="b">
        <v>0</v>
      </c>
      <c r="N1181" s="2">
        <v>5</v>
      </c>
      <c r="O1181" s="2" t="b">
        <v>0</v>
      </c>
      <c r="P1181" s="4">
        <f t="shared" si="110"/>
        <v>5.3333333333333339</v>
      </c>
      <c r="Q1181" s="5">
        <f t="shared" si="111"/>
        <v>640</v>
      </c>
      <c r="R1181" s="2" t="s">
        <v>8284</v>
      </c>
      <c r="S1181" s="7" t="str">
        <f t="shared" si="112"/>
        <v>food</v>
      </c>
      <c r="T1181" s="7" t="str">
        <f t="shared" si="113"/>
        <v>food trucks</v>
      </c>
    </row>
    <row r="1182" spans="1:20" ht="60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17">
        <f t="shared" si="108"/>
        <v>41781.806875000002</v>
      </c>
      <c r="L1182" s="17">
        <f t="shared" si="109"/>
        <v>41818.806875000002</v>
      </c>
      <c r="M1182" s="2" t="b">
        <v>0</v>
      </c>
      <c r="N1182" s="2">
        <v>85</v>
      </c>
      <c r="O1182" s="2" t="b">
        <v>0</v>
      </c>
      <c r="P1182" s="4">
        <f t="shared" si="110"/>
        <v>11.75</v>
      </c>
      <c r="Q1182" s="5">
        <f t="shared" si="111"/>
        <v>69.117647058823536</v>
      </c>
      <c r="R1182" s="2" t="s">
        <v>8284</v>
      </c>
      <c r="S1182" s="7" t="str">
        <f t="shared" si="112"/>
        <v>food</v>
      </c>
      <c r="T1182" s="7" t="str">
        <f t="shared" si="113"/>
        <v>food trucks</v>
      </c>
    </row>
    <row r="1183" spans="1:20" ht="40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17">
        <f t="shared" si="108"/>
        <v>42034.339363425926</v>
      </c>
      <c r="L1183" s="17">
        <f t="shared" si="109"/>
        <v>42064.339363425926</v>
      </c>
      <c r="M1183" s="2" t="b">
        <v>0</v>
      </c>
      <c r="N1183" s="2">
        <v>3</v>
      </c>
      <c r="O1183" s="2" t="b">
        <v>0</v>
      </c>
      <c r="P1183" s="4">
        <f t="shared" si="110"/>
        <v>8.0000000000000002E-3</v>
      </c>
      <c r="Q1183" s="5">
        <f t="shared" si="111"/>
        <v>1.3333333333333333</v>
      </c>
      <c r="R1183" s="2" t="s">
        <v>8284</v>
      </c>
      <c r="S1183" s="7" t="str">
        <f t="shared" si="112"/>
        <v>food</v>
      </c>
      <c r="T1183" s="7" t="str">
        <f t="shared" si="113"/>
        <v>food trucks</v>
      </c>
    </row>
    <row r="1184" spans="1:20" ht="80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17">
        <f t="shared" si="108"/>
        <v>42728.827407407407</v>
      </c>
      <c r="L1184" s="17">
        <f t="shared" si="109"/>
        <v>42747.695833333331</v>
      </c>
      <c r="M1184" s="2" t="b">
        <v>0</v>
      </c>
      <c r="N1184" s="2">
        <v>4</v>
      </c>
      <c r="O1184" s="2" t="b">
        <v>0</v>
      </c>
      <c r="P1184" s="4">
        <f t="shared" si="110"/>
        <v>4.2</v>
      </c>
      <c r="Q1184" s="5">
        <f t="shared" si="111"/>
        <v>10.5</v>
      </c>
      <c r="R1184" s="2" t="s">
        <v>8284</v>
      </c>
      <c r="S1184" s="7" t="str">
        <f t="shared" si="112"/>
        <v>food</v>
      </c>
      <c r="T1184" s="7" t="str">
        <f t="shared" si="113"/>
        <v>food trucks</v>
      </c>
    </row>
    <row r="1185" spans="1:20" ht="80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17">
        <f t="shared" si="108"/>
        <v>42656.86137731481</v>
      </c>
      <c r="L1185" s="17">
        <f t="shared" si="109"/>
        <v>42676.165972222225</v>
      </c>
      <c r="M1185" s="2" t="b">
        <v>0</v>
      </c>
      <c r="N1185" s="2">
        <v>3</v>
      </c>
      <c r="O1185" s="2" t="b">
        <v>0</v>
      </c>
      <c r="P1185" s="4">
        <f t="shared" si="110"/>
        <v>4</v>
      </c>
      <c r="Q1185" s="5">
        <f t="shared" si="111"/>
        <v>33.333333333333336</v>
      </c>
      <c r="R1185" s="2" t="s">
        <v>8284</v>
      </c>
      <c r="S1185" s="7" t="str">
        <f t="shared" si="112"/>
        <v>food</v>
      </c>
      <c r="T1185" s="7" t="str">
        <f t="shared" si="113"/>
        <v>food trucks</v>
      </c>
    </row>
    <row r="1186" spans="1:20" ht="80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17">
        <f t="shared" si="108"/>
        <v>42741.599664351852</v>
      </c>
      <c r="L1186" s="17">
        <f t="shared" si="109"/>
        <v>42772.599664351852</v>
      </c>
      <c r="M1186" s="2" t="b">
        <v>0</v>
      </c>
      <c r="N1186" s="2">
        <v>375</v>
      </c>
      <c r="O1186" s="2" t="b">
        <v>1</v>
      </c>
      <c r="P1186" s="4">
        <f t="shared" si="110"/>
        <v>104.93636363636362</v>
      </c>
      <c r="Q1186" s="5">
        <f t="shared" si="111"/>
        <v>61.562666666666665</v>
      </c>
      <c r="R1186" s="2" t="s">
        <v>8285</v>
      </c>
      <c r="S1186" s="7" t="str">
        <f t="shared" si="112"/>
        <v>photography</v>
      </c>
      <c r="T1186" s="7" t="str">
        <f t="shared" si="113"/>
        <v>photobooks</v>
      </c>
    </row>
    <row r="1187" spans="1:20" ht="80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17">
        <f t="shared" si="108"/>
        <v>42130.865150462967</v>
      </c>
      <c r="L1187" s="17">
        <f t="shared" si="109"/>
        <v>42163.166666666672</v>
      </c>
      <c r="M1187" s="2" t="b">
        <v>0</v>
      </c>
      <c r="N1187" s="2">
        <v>111</v>
      </c>
      <c r="O1187" s="2" t="b">
        <v>1</v>
      </c>
      <c r="P1187" s="4">
        <f t="shared" si="110"/>
        <v>105.44</v>
      </c>
      <c r="Q1187" s="5">
        <f t="shared" si="111"/>
        <v>118.73873873873873</v>
      </c>
      <c r="R1187" s="2" t="s">
        <v>8285</v>
      </c>
      <c r="S1187" s="7" t="str">
        <f t="shared" si="112"/>
        <v>photography</v>
      </c>
      <c r="T1187" s="7" t="str">
        <f t="shared" si="113"/>
        <v>photobooks</v>
      </c>
    </row>
    <row r="1188" spans="1:20" ht="80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17">
        <f t="shared" si="108"/>
        <v>42123.86336805555</v>
      </c>
      <c r="L1188" s="17">
        <f t="shared" si="109"/>
        <v>42156.945833333331</v>
      </c>
      <c r="M1188" s="2" t="b">
        <v>0</v>
      </c>
      <c r="N1188" s="2">
        <v>123</v>
      </c>
      <c r="O1188" s="2" t="b">
        <v>1</v>
      </c>
      <c r="P1188" s="4">
        <f t="shared" si="110"/>
        <v>106.73333333333332</v>
      </c>
      <c r="Q1188" s="5">
        <f t="shared" si="111"/>
        <v>65.081300813008127</v>
      </c>
      <c r="R1188" s="2" t="s">
        <v>8285</v>
      </c>
      <c r="S1188" s="7" t="str">
        <f t="shared" si="112"/>
        <v>photography</v>
      </c>
      <c r="T1188" s="7" t="str">
        <f t="shared" si="113"/>
        <v>photobooks</v>
      </c>
    </row>
    <row r="1189" spans="1:20" ht="80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17">
        <f t="shared" si="108"/>
        <v>42109.894942129627</v>
      </c>
      <c r="L1189" s="17">
        <f t="shared" si="109"/>
        <v>42141.75</v>
      </c>
      <c r="M1189" s="2" t="b">
        <v>0</v>
      </c>
      <c r="N1189" s="2">
        <v>70</v>
      </c>
      <c r="O1189" s="2" t="b">
        <v>1</v>
      </c>
      <c r="P1189" s="4">
        <f t="shared" si="110"/>
        <v>104.12571428571428</v>
      </c>
      <c r="Q1189" s="5">
        <f t="shared" si="111"/>
        <v>130.15714285714284</v>
      </c>
      <c r="R1189" s="2" t="s">
        <v>8285</v>
      </c>
      <c r="S1189" s="7" t="str">
        <f t="shared" si="112"/>
        <v>photography</v>
      </c>
      <c r="T1189" s="7" t="str">
        <f t="shared" si="113"/>
        <v>photobooks</v>
      </c>
    </row>
    <row r="1190" spans="1:20" ht="60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17">
        <f t="shared" si="108"/>
        <v>42711.700694444444</v>
      </c>
      <c r="L1190" s="17">
        <f t="shared" si="109"/>
        <v>42732.700694444444</v>
      </c>
      <c r="M1190" s="2" t="b">
        <v>0</v>
      </c>
      <c r="N1190" s="2">
        <v>85</v>
      </c>
      <c r="O1190" s="2" t="b">
        <v>1</v>
      </c>
      <c r="P1190" s="4">
        <f t="shared" si="110"/>
        <v>160.54999999999998</v>
      </c>
      <c r="Q1190" s="5">
        <f t="shared" si="111"/>
        <v>37.776470588235291</v>
      </c>
      <c r="R1190" s="2" t="s">
        <v>8285</v>
      </c>
      <c r="S1190" s="7" t="str">
        <f t="shared" si="112"/>
        <v>photography</v>
      </c>
      <c r="T1190" s="7" t="str">
        <f t="shared" si="113"/>
        <v>photobooks</v>
      </c>
    </row>
    <row r="1191" spans="1:20" ht="80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17">
        <f t="shared" si="108"/>
        <v>42529.979108796295</v>
      </c>
      <c r="L1191" s="17">
        <f t="shared" si="109"/>
        <v>42550.979108796295</v>
      </c>
      <c r="M1191" s="2" t="b">
        <v>0</v>
      </c>
      <c r="N1191" s="2">
        <v>86</v>
      </c>
      <c r="O1191" s="2" t="b">
        <v>1</v>
      </c>
      <c r="P1191" s="4">
        <f t="shared" si="110"/>
        <v>107.77777777777777</v>
      </c>
      <c r="Q1191" s="5">
        <f t="shared" si="111"/>
        <v>112.79069767441861</v>
      </c>
      <c r="R1191" s="2" t="s">
        <v>8285</v>
      </c>
      <c r="S1191" s="7" t="str">
        <f t="shared" si="112"/>
        <v>photography</v>
      </c>
      <c r="T1191" s="7" t="str">
        <f t="shared" si="113"/>
        <v>photobooks</v>
      </c>
    </row>
    <row r="1192" spans="1:20" ht="60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17">
        <f t="shared" si="108"/>
        <v>41852.665798611109</v>
      </c>
      <c r="L1192" s="17">
        <f t="shared" si="109"/>
        <v>41882.665798611109</v>
      </c>
      <c r="M1192" s="2" t="b">
        <v>0</v>
      </c>
      <c r="N1192" s="2">
        <v>13</v>
      </c>
      <c r="O1192" s="2" t="b">
        <v>1</v>
      </c>
      <c r="P1192" s="4">
        <f t="shared" si="110"/>
        <v>135</v>
      </c>
      <c r="Q1192" s="5">
        <f t="shared" si="111"/>
        <v>51.92307692307692</v>
      </c>
      <c r="R1192" s="2" t="s">
        <v>8285</v>
      </c>
      <c r="S1192" s="7" t="str">
        <f t="shared" si="112"/>
        <v>photography</v>
      </c>
      <c r="T1192" s="7" t="str">
        <f t="shared" si="113"/>
        <v>photobooks</v>
      </c>
    </row>
    <row r="1193" spans="1:20" ht="80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17">
        <f t="shared" si="108"/>
        <v>42419.603703703702</v>
      </c>
      <c r="L1193" s="17">
        <f t="shared" si="109"/>
        <v>42449.562037037031</v>
      </c>
      <c r="M1193" s="2" t="b">
        <v>0</v>
      </c>
      <c r="N1193" s="2">
        <v>33</v>
      </c>
      <c r="O1193" s="2" t="b">
        <v>1</v>
      </c>
      <c r="P1193" s="4">
        <f t="shared" si="110"/>
        <v>109.07407407407408</v>
      </c>
      <c r="Q1193" s="5">
        <f t="shared" si="111"/>
        <v>89.242424242424249</v>
      </c>
      <c r="R1193" s="2" t="s">
        <v>8285</v>
      </c>
      <c r="S1193" s="7" t="str">
        <f t="shared" si="112"/>
        <v>photography</v>
      </c>
      <c r="T1193" s="7" t="str">
        <f t="shared" si="113"/>
        <v>photobooks</v>
      </c>
    </row>
    <row r="1194" spans="1:20" ht="60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17">
        <f t="shared" si="108"/>
        <v>42747.506689814814</v>
      </c>
      <c r="L1194" s="17">
        <f t="shared" si="109"/>
        <v>42777.506689814814</v>
      </c>
      <c r="M1194" s="2" t="b">
        <v>0</v>
      </c>
      <c r="N1194" s="2">
        <v>15</v>
      </c>
      <c r="O1194" s="2" t="b">
        <v>1</v>
      </c>
      <c r="P1194" s="4">
        <f t="shared" si="110"/>
        <v>290</v>
      </c>
      <c r="Q1194" s="5">
        <f t="shared" si="111"/>
        <v>19.333333333333332</v>
      </c>
      <c r="R1194" s="2" t="s">
        <v>8285</v>
      </c>
      <c r="S1194" s="7" t="str">
        <f t="shared" si="112"/>
        <v>photography</v>
      </c>
      <c r="T1194" s="7" t="str">
        <f t="shared" si="113"/>
        <v>photobooks</v>
      </c>
    </row>
    <row r="1195" spans="1:20" ht="80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17">
        <f t="shared" si="108"/>
        <v>42409.776076388895</v>
      </c>
      <c r="L1195" s="17">
        <f t="shared" si="109"/>
        <v>42469.734409722223</v>
      </c>
      <c r="M1195" s="2" t="b">
        <v>0</v>
      </c>
      <c r="N1195" s="2">
        <v>273</v>
      </c>
      <c r="O1195" s="2" t="b">
        <v>1</v>
      </c>
      <c r="P1195" s="4">
        <f t="shared" si="110"/>
        <v>103.95714285714286</v>
      </c>
      <c r="Q1195" s="5">
        <f t="shared" si="111"/>
        <v>79.967032967032964</v>
      </c>
      <c r="R1195" s="2" t="s">
        <v>8285</v>
      </c>
      <c r="S1195" s="7" t="str">
        <f t="shared" si="112"/>
        <v>photography</v>
      </c>
      <c r="T1195" s="7" t="str">
        <f t="shared" si="113"/>
        <v>photobooks</v>
      </c>
    </row>
    <row r="1196" spans="1:20" ht="80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17">
        <f t="shared" si="108"/>
        <v>42072.488182870366</v>
      </c>
      <c r="L1196" s="17">
        <f t="shared" si="109"/>
        <v>42102.488182870366</v>
      </c>
      <c r="M1196" s="2" t="b">
        <v>0</v>
      </c>
      <c r="N1196" s="2">
        <v>714</v>
      </c>
      <c r="O1196" s="2" t="b">
        <v>1</v>
      </c>
      <c r="P1196" s="4">
        <f t="shared" si="110"/>
        <v>322.24</v>
      </c>
      <c r="Q1196" s="5">
        <f t="shared" si="111"/>
        <v>56.414565826330531</v>
      </c>
      <c r="R1196" s="2" t="s">
        <v>8285</v>
      </c>
      <c r="S1196" s="7" t="str">
        <f t="shared" si="112"/>
        <v>photography</v>
      </c>
      <c r="T1196" s="7" t="str">
        <f t="shared" si="113"/>
        <v>photobooks</v>
      </c>
    </row>
    <row r="1197" spans="1:20" ht="80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17">
        <f t="shared" si="108"/>
        <v>42298.34783564815</v>
      </c>
      <c r="L1197" s="17">
        <f t="shared" si="109"/>
        <v>42358.375</v>
      </c>
      <c r="M1197" s="2" t="b">
        <v>0</v>
      </c>
      <c r="N1197" s="2">
        <v>170</v>
      </c>
      <c r="O1197" s="2" t="b">
        <v>1</v>
      </c>
      <c r="P1197" s="4">
        <f t="shared" si="110"/>
        <v>135</v>
      </c>
      <c r="Q1197" s="5">
        <f t="shared" si="111"/>
        <v>79.411764705882348</v>
      </c>
      <c r="R1197" s="2" t="s">
        <v>8285</v>
      </c>
      <c r="S1197" s="7" t="str">
        <f t="shared" si="112"/>
        <v>photography</v>
      </c>
      <c r="T1197" s="7" t="str">
        <f t="shared" si="113"/>
        <v>photobooks</v>
      </c>
    </row>
    <row r="1198" spans="1:20" ht="40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17">
        <f t="shared" si="108"/>
        <v>42326.818738425922</v>
      </c>
      <c r="L1198" s="17">
        <f t="shared" si="109"/>
        <v>42356.818738425922</v>
      </c>
      <c r="M1198" s="2" t="b">
        <v>0</v>
      </c>
      <c r="N1198" s="2">
        <v>512</v>
      </c>
      <c r="O1198" s="2" t="b">
        <v>1</v>
      </c>
      <c r="P1198" s="4">
        <f t="shared" si="110"/>
        <v>269.91034482758624</v>
      </c>
      <c r="Q1198" s="5">
        <f t="shared" si="111"/>
        <v>76.439453125</v>
      </c>
      <c r="R1198" s="2" t="s">
        <v>8285</v>
      </c>
      <c r="S1198" s="7" t="str">
        <f t="shared" si="112"/>
        <v>photography</v>
      </c>
      <c r="T1198" s="7" t="str">
        <f t="shared" si="113"/>
        <v>photobooks</v>
      </c>
    </row>
    <row r="1199" spans="1:20" ht="80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17">
        <f t="shared" si="108"/>
        <v>42503.66474537037</v>
      </c>
      <c r="L1199" s="17">
        <f t="shared" si="109"/>
        <v>42534.249305555553</v>
      </c>
      <c r="M1199" s="2" t="b">
        <v>0</v>
      </c>
      <c r="N1199" s="2">
        <v>314</v>
      </c>
      <c r="O1199" s="2" t="b">
        <v>1</v>
      </c>
      <c r="P1199" s="4">
        <f t="shared" si="110"/>
        <v>253.29333333333332</v>
      </c>
      <c r="Q1199" s="5">
        <f t="shared" si="111"/>
        <v>121</v>
      </c>
      <c r="R1199" s="2" t="s">
        <v>8285</v>
      </c>
      <c r="S1199" s="7" t="str">
        <f t="shared" si="112"/>
        <v>photography</v>
      </c>
      <c r="T1199" s="7" t="str">
        <f t="shared" si="113"/>
        <v>photobooks</v>
      </c>
    </row>
    <row r="1200" spans="1:20" ht="80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17">
        <f t="shared" si="108"/>
        <v>42333.619050925925</v>
      </c>
      <c r="L1200" s="17">
        <f t="shared" si="109"/>
        <v>42369.125</v>
      </c>
      <c r="M1200" s="2" t="b">
        <v>0</v>
      </c>
      <c r="N1200" s="2">
        <v>167</v>
      </c>
      <c r="O1200" s="2" t="b">
        <v>1</v>
      </c>
      <c r="P1200" s="4">
        <f t="shared" si="110"/>
        <v>260.59999999999997</v>
      </c>
      <c r="Q1200" s="5">
        <f t="shared" si="111"/>
        <v>54.616766467065865</v>
      </c>
      <c r="R1200" s="2" t="s">
        <v>8285</v>
      </c>
      <c r="S1200" s="7" t="str">
        <f t="shared" si="112"/>
        <v>photography</v>
      </c>
      <c r="T1200" s="7" t="str">
        <f t="shared" si="113"/>
        <v>photobooks</v>
      </c>
    </row>
    <row r="1201" spans="1:20" ht="80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17">
        <f t="shared" si="108"/>
        <v>42161.770833333328</v>
      </c>
      <c r="L1201" s="17">
        <f t="shared" si="109"/>
        <v>42193.770833333328</v>
      </c>
      <c r="M1201" s="2" t="b">
        <v>0</v>
      </c>
      <c r="N1201" s="2">
        <v>9</v>
      </c>
      <c r="O1201" s="2" t="b">
        <v>1</v>
      </c>
      <c r="P1201" s="4">
        <f t="shared" si="110"/>
        <v>101.31677953348381</v>
      </c>
      <c r="Q1201" s="5">
        <f t="shared" si="111"/>
        <v>299.22222222222223</v>
      </c>
      <c r="R1201" s="2" t="s">
        <v>8285</v>
      </c>
      <c r="S1201" s="7" t="str">
        <f t="shared" si="112"/>
        <v>photography</v>
      </c>
      <c r="T1201" s="7" t="str">
        <f t="shared" si="113"/>
        <v>photobooks</v>
      </c>
    </row>
    <row r="1202" spans="1:20" ht="80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17">
        <f t="shared" si="108"/>
        <v>42089.477500000001</v>
      </c>
      <c r="L1202" s="17">
        <f t="shared" si="109"/>
        <v>42110.477500000001</v>
      </c>
      <c r="M1202" s="2" t="b">
        <v>0</v>
      </c>
      <c r="N1202" s="2">
        <v>103</v>
      </c>
      <c r="O1202" s="2" t="b">
        <v>1</v>
      </c>
      <c r="P1202" s="4">
        <f t="shared" si="110"/>
        <v>125.60416666666667</v>
      </c>
      <c r="Q1202" s="5">
        <f t="shared" si="111"/>
        <v>58.533980582524272</v>
      </c>
      <c r="R1202" s="2" t="s">
        <v>8285</v>
      </c>
      <c r="S1202" s="7" t="str">
        <f t="shared" si="112"/>
        <v>photography</v>
      </c>
      <c r="T1202" s="7" t="str">
        <f t="shared" si="113"/>
        <v>photobooks</v>
      </c>
    </row>
    <row r="1203" spans="1:20" ht="80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17">
        <f t="shared" si="108"/>
        <v>42536.60701388889</v>
      </c>
      <c r="L1203" s="17">
        <f t="shared" si="109"/>
        <v>42566.60701388889</v>
      </c>
      <c r="M1203" s="2" t="b">
        <v>0</v>
      </c>
      <c r="N1203" s="2">
        <v>111</v>
      </c>
      <c r="O1203" s="2" t="b">
        <v>1</v>
      </c>
      <c r="P1203" s="4">
        <f t="shared" si="110"/>
        <v>102.43783333333334</v>
      </c>
      <c r="Q1203" s="5">
        <f t="shared" si="111"/>
        <v>55.371801801801809</v>
      </c>
      <c r="R1203" s="2" t="s">
        <v>8285</v>
      </c>
      <c r="S1203" s="7" t="str">
        <f t="shared" si="112"/>
        <v>photography</v>
      </c>
      <c r="T1203" s="7" t="str">
        <f t="shared" si="113"/>
        <v>photobooks</v>
      </c>
    </row>
    <row r="1204" spans="1:20" ht="80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17">
        <f t="shared" si="108"/>
        <v>42152.288819444439</v>
      </c>
      <c r="L1204" s="17">
        <f t="shared" si="109"/>
        <v>42182.288819444439</v>
      </c>
      <c r="M1204" s="2" t="b">
        <v>0</v>
      </c>
      <c r="N1204" s="2">
        <v>271</v>
      </c>
      <c r="O1204" s="2" t="b">
        <v>1</v>
      </c>
      <c r="P1204" s="4">
        <f t="shared" si="110"/>
        <v>199.244</v>
      </c>
      <c r="Q1204" s="5">
        <f t="shared" si="111"/>
        <v>183.80442804428046</v>
      </c>
      <c r="R1204" s="2" t="s">
        <v>8285</v>
      </c>
      <c r="S1204" s="7" t="str">
        <f t="shared" si="112"/>
        <v>photography</v>
      </c>
      <c r="T1204" s="7" t="str">
        <f t="shared" si="113"/>
        <v>photobooks</v>
      </c>
    </row>
    <row r="1205" spans="1:20" ht="80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17">
        <f t="shared" si="108"/>
        <v>42125.614895833336</v>
      </c>
      <c r="L1205" s="17">
        <f t="shared" si="109"/>
        <v>42155.614895833336</v>
      </c>
      <c r="M1205" s="2" t="b">
        <v>0</v>
      </c>
      <c r="N1205" s="2">
        <v>101</v>
      </c>
      <c r="O1205" s="2" t="b">
        <v>1</v>
      </c>
      <c r="P1205" s="4">
        <f t="shared" si="110"/>
        <v>102.45398773006136</v>
      </c>
      <c r="Q1205" s="5">
        <f t="shared" si="111"/>
        <v>165.34653465346534</v>
      </c>
      <c r="R1205" s="2" t="s">
        <v>8285</v>
      </c>
      <c r="S1205" s="7" t="str">
        <f t="shared" si="112"/>
        <v>photography</v>
      </c>
      <c r="T1205" s="7" t="str">
        <f t="shared" si="113"/>
        <v>photobooks</v>
      </c>
    </row>
    <row r="1206" spans="1:20" ht="60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17">
        <f t="shared" si="108"/>
        <v>42297.748067129629</v>
      </c>
      <c r="L1206" s="17">
        <f t="shared" si="109"/>
        <v>42342.208333333328</v>
      </c>
      <c r="M1206" s="2" t="b">
        <v>0</v>
      </c>
      <c r="N1206" s="2">
        <v>57</v>
      </c>
      <c r="O1206" s="2" t="b">
        <v>1</v>
      </c>
      <c r="P1206" s="4">
        <f t="shared" si="110"/>
        <v>102.94615384615385</v>
      </c>
      <c r="Q1206" s="5">
        <f t="shared" si="111"/>
        <v>234.78947368421052</v>
      </c>
      <c r="R1206" s="2" t="s">
        <v>8285</v>
      </c>
      <c r="S1206" s="7" t="str">
        <f t="shared" si="112"/>
        <v>photography</v>
      </c>
      <c r="T1206" s="7" t="str">
        <f t="shared" si="113"/>
        <v>photobooks</v>
      </c>
    </row>
    <row r="1207" spans="1:20" ht="80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17">
        <f t="shared" si="108"/>
        <v>42138.506377314814</v>
      </c>
      <c r="L1207" s="17">
        <f t="shared" si="109"/>
        <v>42168.506377314814</v>
      </c>
      <c r="M1207" s="2" t="b">
        <v>0</v>
      </c>
      <c r="N1207" s="2">
        <v>62</v>
      </c>
      <c r="O1207" s="2" t="b">
        <v>1</v>
      </c>
      <c r="P1207" s="4">
        <f t="shared" si="110"/>
        <v>100.86153846153847</v>
      </c>
      <c r="Q1207" s="5">
        <f t="shared" si="111"/>
        <v>211.48387096774192</v>
      </c>
      <c r="R1207" s="2" t="s">
        <v>8285</v>
      </c>
      <c r="S1207" s="7" t="str">
        <f t="shared" si="112"/>
        <v>photography</v>
      </c>
      <c r="T1207" s="7" t="str">
        <f t="shared" si="113"/>
        <v>photobooks</v>
      </c>
    </row>
    <row r="1208" spans="1:20" ht="80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17">
        <f t="shared" si="108"/>
        <v>42772.776076388895</v>
      </c>
      <c r="L1208" s="17">
        <f t="shared" si="109"/>
        <v>42805.561805555553</v>
      </c>
      <c r="M1208" s="2" t="b">
        <v>0</v>
      </c>
      <c r="N1208" s="2">
        <v>32</v>
      </c>
      <c r="O1208" s="2" t="b">
        <v>1</v>
      </c>
      <c r="P1208" s="4">
        <f t="shared" si="110"/>
        <v>114.99999999999999</v>
      </c>
      <c r="Q1208" s="5">
        <f t="shared" si="111"/>
        <v>32.34375</v>
      </c>
      <c r="R1208" s="2" t="s">
        <v>8285</v>
      </c>
      <c r="S1208" s="7" t="str">
        <f t="shared" si="112"/>
        <v>photography</v>
      </c>
      <c r="T1208" s="7" t="str">
        <f t="shared" si="113"/>
        <v>photobooks</v>
      </c>
    </row>
    <row r="1209" spans="1:20" ht="40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17">
        <f t="shared" si="108"/>
        <v>42430.430243055554</v>
      </c>
      <c r="L1209" s="17">
        <f t="shared" si="109"/>
        <v>42460.416666666672</v>
      </c>
      <c r="M1209" s="2" t="b">
        <v>0</v>
      </c>
      <c r="N1209" s="2">
        <v>141</v>
      </c>
      <c r="O1209" s="2" t="b">
        <v>1</v>
      </c>
      <c r="P1209" s="4">
        <f t="shared" si="110"/>
        <v>104.16766467065868</v>
      </c>
      <c r="Q1209" s="5">
        <f t="shared" si="111"/>
        <v>123.37588652482269</v>
      </c>
      <c r="R1209" s="2" t="s">
        <v>8285</v>
      </c>
      <c r="S1209" s="7" t="str">
        <f t="shared" si="112"/>
        <v>photography</v>
      </c>
      <c r="T1209" s="7" t="str">
        <f t="shared" si="113"/>
        <v>photobooks</v>
      </c>
    </row>
    <row r="1210" spans="1:20" ht="80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17">
        <f t="shared" si="108"/>
        <v>42423.709074074075</v>
      </c>
      <c r="L1210" s="17">
        <f t="shared" si="109"/>
        <v>42453.667407407411</v>
      </c>
      <c r="M1210" s="2" t="b">
        <v>0</v>
      </c>
      <c r="N1210" s="2">
        <v>75</v>
      </c>
      <c r="O1210" s="2" t="b">
        <v>1</v>
      </c>
      <c r="P1210" s="4">
        <f t="shared" si="110"/>
        <v>155.29999999999998</v>
      </c>
      <c r="Q1210" s="5">
        <f t="shared" si="111"/>
        <v>207.06666666666666</v>
      </c>
      <c r="R1210" s="2" t="s">
        <v>8285</v>
      </c>
      <c r="S1210" s="7" t="str">
        <f t="shared" si="112"/>
        <v>photography</v>
      </c>
      <c r="T1210" s="7" t="str">
        <f t="shared" si="113"/>
        <v>photobooks</v>
      </c>
    </row>
    <row r="1211" spans="1:20" ht="80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17">
        <f t="shared" si="108"/>
        <v>42761.846122685187</v>
      </c>
      <c r="L1211" s="17">
        <f t="shared" si="109"/>
        <v>42791.846122685187</v>
      </c>
      <c r="M1211" s="2" t="b">
        <v>0</v>
      </c>
      <c r="N1211" s="2">
        <v>46</v>
      </c>
      <c r="O1211" s="2" t="b">
        <v>1</v>
      </c>
      <c r="P1211" s="4">
        <f t="shared" si="110"/>
        <v>106</v>
      </c>
      <c r="Q1211" s="5">
        <f t="shared" si="111"/>
        <v>138.2608695652174</v>
      </c>
      <c r="R1211" s="2" t="s">
        <v>8285</v>
      </c>
      <c r="S1211" s="7" t="str">
        <f t="shared" si="112"/>
        <v>photography</v>
      </c>
      <c r="T1211" s="7" t="str">
        <f t="shared" si="113"/>
        <v>photobooks</v>
      </c>
    </row>
    <row r="1212" spans="1:20" ht="40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17">
        <f t="shared" si="108"/>
        <v>42132.941805555558</v>
      </c>
      <c r="L1212" s="17">
        <f t="shared" si="109"/>
        <v>42155.875</v>
      </c>
      <c r="M1212" s="2" t="b">
        <v>0</v>
      </c>
      <c r="N1212" s="2">
        <v>103</v>
      </c>
      <c r="O1212" s="2" t="b">
        <v>1</v>
      </c>
      <c r="P1212" s="4">
        <f t="shared" si="110"/>
        <v>254.31499999999997</v>
      </c>
      <c r="Q1212" s="5">
        <f t="shared" si="111"/>
        <v>493.81553398058253</v>
      </c>
      <c r="R1212" s="2" t="s">
        <v>8285</v>
      </c>
      <c r="S1212" s="7" t="str">
        <f t="shared" si="112"/>
        <v>photography</v>
      </c>
      <c r="T1212" s="7" t="str">
        <f t="shared" si="113"/>
        <v>photobooks</v>
      </c>
    </row>
    <row r="1213" spans="1:20" ht="80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17">
        <f t="shared" si="108"/>
        <v>42515.866446759261</v>
      </c>
      <c r="L1213" s="17">
        <f t="shared" si="109"/>
        <v>42530.866446759261</v>
      </c>
      <c r="M1213" s="2" t="b">
        <v>0</v>
      </c>
      <c r="N1213" s="2">
        <v>6</v>
      </c>
      <c r="O1213" s="2" t="b">
        <v>1</v>
      </c>
      <c r="P1213" s="4">
        <f t="shared" si="110"/>
        <v>101.1</v>
      </c>
      <c r="Q1213" s="5">
        <f t="shared" si="111"/>
        <v>168.5</v>
      </c>
      <c r="R1213" s="2" t="s">
        <v>8285</v>
      </c>
      <c r="S1213" s="7" t="str">
        <f t="shared" si="112"/>
        <v>photography</v>
      </c>
      <c r="T1213" s="7" t="str">
        <f t="shared" si="113"/>
        <v>photobooks</v>
      </c>
    </row>
    <row r="1214" spans="1:20" ht="80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17">
        <f t="shared" si="108"/>
        <v>42318.950173611112</v>
      </c>
      <c r="L1214" s="17">
        <f t="shared" si="109"/>
        <v>42335.041666666672</v>
      </c>
      <c r="M1214" s="2" t="b">
        <v>0</v>
      </c>
      <c r="N1214" s="2">
        <v>83</v>
      </c>
      <c r="O1214" s="2" t="b">
        <v>1</v>
      </c>
      <c r="P1214" s="4">
        <f t="shared" si="110"/>
        <v>129.04</v>
      </c>
      <c r="Q1214" s="5">
        <f t="shared" si="111"/>
        <v>38.867469879518069</v>
      </c>
      <c r="R1214" s="2" t="s">
        <v>8285</v>
      </c>
      <c r="S1214" s="7" t="str">
        <f t="shared" si="112"/>
        <v>photography</v>
      </c>
      <c r="T1214" s="7" t="str">
        <f t="shared" si="113"/>
        <v>photobooks</v>
      </c>
    </row>
    <row r="1215" spans="1:20" ht="80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17">
        <f t="shared" si="108"/>
        <v>42731.755787037036</v>
      </c>
      <c r="L1215" s="17">
        <f t="shared" si="109"/>
        <v>42766.755787037036</v>
      </c>
      <c r="M1215" s="2" t="b">
        <v>0</v>
      </c>
      <c r="N1215" s="2">
        <v>108</v>
      </c>
      <c r="O1215" s="2" t="b">
        <v>1</v>
      </c>
      <c r="P1215" s="4">
        <f t="shared" si="110"/>
        <v>102.23076923076924</v>
      </c>
      <c r="Q1215" s="5">
        <f t="shared" si="111"/>
        <v>61.527777777777779</v>
      </c>
      <c r="R1215" s="2" t="s">
        <v>8285</v>
      </c>
      <c r="S1215" s="7" t="str">
        <f t="shared" si="112"/>
        <v>photography</v>
      </c>
      <c r="T1215" s="7" t="str">
        <f t="shared" si="113"/>
        <v>photobooks</v>
      </c>
    </row>
    <row r="1216" spans="1:20" ht="80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17">
        <f t="shared" si="108"/>
        <v>42104.840335648143</v>
      </c>
      <c r="L1216" s="17">
        <f t="shared" si="109"/>
        <v>42164.840335648143</v>
      </c>
      <c r="M1216" s="2" t="b">
        <v>0</v>
      </c>
      <c r="N1216" s="2">
        <v>25</v>
      </c>
      <c r="O1216" s="2" t="b">
        <v>1</v>
      </c>
      <c r="P1216" s="4">
        <f t="shared" si="110"/>
        <v>131.80000000000001</v>
      </c>
      <c r="Q1216" s="5">
        <f t="shared" si="111"/>
        <v>105.44</v>
      </c>
      <c r="R1216" s="2" t="s">
        <v>8285</v>
      </c>
      <c r="S1216" s="7" t="str">
        <f t="shared" si="112"/>
        <v>photography</v>
      </c>
      <c r="T1216" s="7" t="str">
        <f t="shared" si="113"/>
        <v>photobooks</v>
      </c>
    </row>
    <row r="1217" spans="1:20" ht="80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17">
        <f t="shared" si="108"/>
        <v>41759.923101851848</v>
      </c>
      <c r="L1217" s="17">
        <f t="shared" si="109"/>
        <v>41789.923101851848</v>
      </c>
      <c r="M1217" s="2" t="b">
        <v>0</v>
      </c>
      <c r="N1217" s="2">
        <v>549</v>
      </c>
      <c r="O1217" s="2" t="b">
        <v>1</v>
      </c>
      <c r="P1217" s="4">
        <f t="shared" si="110"/>
        <v>786.0802000000001</v>
      </c>
      <c r="Q1217" s="5">
        <f t="shared" si="111"/>
        <v>71.592003642987251</v>
      </c>
      <c r="R1217" s="2" t="s">
        <v>8285</v>
      </c>
      <c r="S1217" s="7" t="str">
        <f t="shared" si="112"/>
        <v>photography</v>
      </c>
      <c r="T1217" s="7" t="str">
        <f t="shared" si="113"/>
        <v>photobooks</v>
      </c>
    </row>
    <row r="1218" spans="1:20" ht="40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17">
        <f t="shared" si="108"/>
        <v>42247.616400462968</v>
      </c>
      <c r="L1218" s="17">
        <f t="shared" si="109"/>
        <v>42279.960416666669</v>
      </c>
      <c r="M1218" s="2" t="b">
        <v>0</v>
      </c>
      <c r="N1218" s="2">
        <v>222</v>
      </c>
      <c r="O1218" s="2" t="b">
        <v>1</v>
      </c>
      <c r="P1218" s="4">
        <f t="shared" si="110"/>
        <v>145.70000000000002</v>
      </c>
      <c r="Q1218" s="5">
        <f t="shared" si="111"/>
        <v>91.882882882882882</v>
      </c>
      <c r="R1218" s="2" t="s">
        <v>8285</v>
      </c>
      <c r="S1218" s="7" t="str">
        <f t="shared" si="112"/>
        <v>photography</v>
      </c>
      <c r="T1218" s="7" t="str">
        <f t="shared" si="113"/>
        <v>photobooks</v>
      </c>
    </row>
    <row r="1219" spans="1:20" ht="80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17">
        <f t="shared" ref="K1219:K1282" si="114">(((J1219/60)/60)/24)+DATE(1970,1,1)</f>
        <v>42535.809490740736</v>
      </c>
      <c r="L1219" s="17">
        <f t="shared" ref="L1219:L1282" si="115">(((I1219/60)/60)/24)+DATE(1970,1,1)</f>
        <v>42565.809490740736</v>
      </c>
      <c r="M1219" s="2" t="b">
        <v>0</v>
      </c>
      <c r="N1219" s="2">
        <v>183</v>
      </c>
      <c r="O1219" s="2" t="b">
        <v>1</v>
      </c>
      <c r="P1219" s="4">
        <f t="shared" ref="P1219:P1282" si="116">E1219/D1219*100</f>
        <v>102.60000000000001</v>
      </c>
      <c r="Q1219" s="5">
        <f t="shared" ref="Q1219:Q1282" si="117">E1219/N1219</f>
        <v>148.57377049180329</v>
      </c>
      <c r="R1219" s="2" t="s">
        <v>8285</v>
      </c>
      <c r="S1219" s="7" t="str">
        <f t="shared" ref="S1219:S1282" si="118">LEFT(R1219, SEARCH("/",R1219, 1)-1)</f>
        <v>photography</v>
      </c>
      <c r="T1219" s="7" t="str">
        <f t="shared" ref="T1219:T1282" si="119">RIGHT(R1219,LEN(R1219)-SEARCH("/",R1219,1))</f>
        <v>photobooks</v>
      </c>
    </row>
    <row r="1220" spans="1:20" ht="80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17">
        <f t="shared" si="114"/>
        <v>42278.662037037036</v>
      </c>
      <c r="L1220" s="17">
        <f t="shared" si="115"/>
        <v>42309.125</v>
      </c>
      <c r="M1220" s="2" t="b">
        <v>0</v>
      </c>
      <c r="N1220" s="2">
        <v>89</v>
      </c>
      <c r="O1220" s="2" t="b">
        <v>1</v>
      </c>
      <c r="P1220" s="4">
        <f t="shared" si="116"/>
        <v>172.27777777777777</v>
      </c>
      <c r="Q1220" s="5">
        <f t="shared" si="117"/>
        <v>174.2134831460674</v>
      </c>
      <c r="R1220" s="2" t="s">
        <v>8285</v>
      </c>
      <c r="S1220" s="7" t="str">
        <f t="shared" si="118"/>
        <v>photography</v>
      </c>
      <c r="T1220" s="7" t="str">
        <f t="shared" si="119"/>
        <v>photobooks</v>
      </c>
    </row>
    <row r="1221" spans="1:20" ht="60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17">
        <f t="shared" si="114"/>
        <v>42633.461956018517</v>
      </c>
      <c r="L1221" s="17">
        <f t="shared" si="115"/>
        <v>42663.461956018517</v>
      </c>
      <c r="M1221" s="2" t="b">
        <v>0</v>
      </c>
      <c r="N1221" s="2">
        <v>253</v>
      </c>
      <c r="O1221" s="2" t="b">
        <v>1</v>
      </c>
      <c r="P1221" s="4">
        <f t="shared" si="116"/>
        <v>159.16819571865443</v>
      </c>
      <c r="Q1221" s="5">
        <f t="shared" si="117"/>
        <v>102.86166007905139</v>
      </c>
      <c r="R1221" s="2" t="s">
        <v>8285</v>
      </c>
      <c r="S1221" s="7" t="str">
        <f t="shared" si="118"/>
        <v>photography</v>
      </c>
      <c r="T1221" s="7" t="str">
        <f t="shared" si="119"/>
        <v>photobooks</v>
      </c>
    </row>
    <row r="1222" spans="1:20" ht="60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17">
        <f t="shared" si="114"/>
        <v>42211.628611111111</v>
      </c>
      <c r="L1222" s="17">
        <f t="shared" si="115"/>
        <v>42241.628611111111</v>
      </c>
      <c r="M1222" s="2" t="b">
        <v>0</v>
      </c>
      <c r="N1222" s="2">
        <v>140</v>
      </c>
      <c r="O1222" s="2" t="b">
        <v>1</v>
      </c>
      <c r="P1222" s="4">
        <f t="shared" si="116"/>
        <v>103.76666666666668</v>
      </c>
      <c r="Q1222" s="5">
        <f t="shared" si="117"/>
        <v>111.17857142857143</v>
      </c>
      <c r="R1222" s="2" t="s">
        <v>8285</v>
      </c>
      <c r="S1222" s="7" t="str">
        <f t="shared" si="118"/>
        <v>photography</v>
      </c>
      <c r="T1222" s="7" t="str">
        <f t="shared" si="119"/>
        <v>photobooks</v>
      </c>
    </row>
    <row r="1223" spans="1:20" ht="80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17">
        <f t="shared" si="114"/>
        <v>42680.47555555556</v>
      </c>
      <c r="L1223" s="17">
        <f t="shared" si="115"/>
        <v>42708</v>
      </c>
      <c r="M1223" s="2" t="b">
        <v>0</v>
      </c>
      <c r="N1223" s="2">
        <v>103</v>
      </c>
      <c r="O1223" s="2" t="b">
        <v>1</v>
      </c>
      <c r="P1223" s="4">
        <f t="shared" si="116"/>
        <v>111.40954545454547</v>
      </c>
      <c r="Q1223" s="5">
        <f t="shared" si="117"/>
        <v>23.796213592233013</v>
      </c>
      <c r="R1223" s="2" t="s">
        <v>8285</v>
      </c>
      <c r="S1223" s="7" t="str">
        <f t="shared" si="118"/>
        <v>photography</v>
      </c>
      <c r="T1223" s="7" t="str">
        <f t="shared" si="119"/>
        <v>photobooks</v>
      </c>
    </row>
    <row r="1224" spans="1:20" ht="40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17">
        <f t="shared" si="114"/>
        <v>42430.720451388886</v>
      </c>
      <c r="L1224" s="17">
        <f t="shared" si="115"/>
        <v>42461.166666666672</v>
      </c>
      <c r="M1224" s="2" t="b">
        <v>0</v>
      </c>
      <c r="N1224" s="2">
        <v>138</v>
      </c>
      <c r="O1224" s="2" t="b">
        <v>1</v>
      </c>
      <c r="P1224" s="4">
        <f t="shared" si="116"/>
        <v>280.375</v>
      </c>
      <c r="Q1224" s="5">
        <f t="shared" si="117"/>
        <v>81.268115942028984</v>
      </c>
      <c r="R1224" s="2" t="s">
        <v>8285</v>
      </c>
      <c r="S1224" s="7" t="str">
        <f t="shared" si="118"/>
        <v>photography</v>
      </c>
      <c r="T1224" s="7" t="str">
        <f t="shared" si="119"/>
        <v>photobooks</v>
      </c>
    </row>
    <row r="1225" spans="1:20" ht="60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17">
        <f t="shared" si="114"/>
        <v>42654.177187499998</v>
      </c>
      <c r="L1225" s="17">
        <f t="shared" si="115"/>
        <v>42684.218854166669</v>
      </c>
      <c r="M1225" s="2" t="b">
        <v>0</v>
      </c>
      <c r="N1225" s="2">
        <v>191</v>
      </c>
      <c r="O1225" s="2" t="b">
        <v>1</v>
      </c>
      <c r="P1225" s="4">
        <f t="shared" si="116"/>
        <v>112.10606060606061</v>
      </c>
      <c r="Q1225" s="5">
        <f t="shared" si="117"/>
        <v>116.21465968586388</v>
      </c>
      <c r="R1225" s="2" t="s">
        <v>8285</v>
      </c>
      <c r="S1225" s="7" t="str">
        <f t="shared" si="118"/>
        <v>photography</v>
      </c>
      <c r="T1225" s="7" t="str">
        <f t="shared" si="119"/>
        <v>photobooks</v>
      </c>
    </row>
    <row r="1226" spans="1:20" ht="40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17">
        <f t="shared" si="114"/>
        <v>41736.549791666665</v>
      </c>
      <c r="L1226" s="17">
        <f t="shared" si="115"/>
        <v>41796.549791666665</v>
      </c>
      <c r="M1226" s="2" t="b">
        <v>0</v>
      </c>
      <c r="N1226" s="2">
        <v>18</v>
      </c>
      <c r="O1226" s="2" t="b">
        <v>0</v>
      </c>
      <c r="P1226" s="4">
        <f t="shared" si="116"/>
        <v>7.0666666666666673</v>
      </c>
      <c r="Q1226" s="5">
        <f t="shared" si="117"/>
        <v>58.888888888888886</v>
      </c>
      <c r="R1226" s="2" t="s">
        <v>8286</v>
      </c>
      <c r="S1226" s="7" t="str">
        <f t="shared" si="118"/>
        <v>music</v>
      </c>
      <c r="T1226" s="7" t="str">
        <f t="shared" si="119"/>
        <v>world music</v>
      </c>
    </row>
    <row r="1227" spans="1:20" ht="80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17">
        <f t="shared" si="114"/>
        <v>41509.905995370369</v>
      </c>
      <c r="L1227" s="17">
        <f t="shared" si="115"/>
        <v>41569.905995370369</v>
      </c>
      <c r="M1227" s="2" t="b">
        <v>0</v>
      </c>
      <c r="N1227" s="2">
        <v>3</v>
      </c>
      <c r="O1227" s="2" t="b">
        <v>0</v>
      </c>
      <c r="P1227" s="4">
        <f t="shared" si="116"/>
        <v>4.3999999999999995</v>
      </c>
      <c r="Q1227" s="5">
        <f t="shared" si="117"/>
        <v>44</v>
      </c>
      <c r="R1227" s="2" t="s">
        <v>8286</v>
      </c>
      <c r="S1227" s="7" t="str">
        <f t="shared" si="118"/>
        <v>music</v>
      </c>
      <c r="T1227" s="7" t="str">
        <f t="shared" si="119"/>
        <v>world music</v>
      </c>
    </row>
    <row r="1228" spans="1:20" ht="60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17">
        <f t="shared" si="114"/>
        <v>41715.874780092592</v>
      </c>
      <c r="L1228" s="17">
        <f t="shared" si="115"/>
        <v>41750.041666666664</v>
      </c>
      <c r="M1228" s="2" t="b">
        <v>0</v>
      </c>
      <c r="N1228" s="2">
        <v>40</v>
      </c>
      <c r="O1228" s="2" t="b">
        <v>0</v>
      </c>
      <c r="P1228" s="4">
        <f t="shared" si="116"/>
        <v>3.8739999999999997</v>
      </c>
      <c r="Q1228" s="5">
        <f t="shared" si="117"/>
        <v>48.424999999999997</v>
      </c>
      <c r="R1228" s="2" t="s">
        <v>8286</v>
      </c>
      <c r="S1228" s="7" t="str">
        <f t="shared" si="118"/>
        <v>music</v>
      </c>
      <c r="T1228" s="7" t="str">
        <f t="shared" si="119"/>
        <v>world music</v>
      </c>
    </row>
    <row r="1229" spans="1:20" ht="80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17">
        <f t="shared" si="114"/>
        <v>41827.919166666667</v>
      </c>
      <c r="L1229" s="17">
        <f t="shared" si="115"/>
        <v>41858.291666666664</v>
      </c>
      <c r="M1229" s="2" t="b">
        <v>0</v>
      </c>
      <c r="N1229" s="2">
        <v>0</v>
      </c>
      <c r="O1229" s="2" t="b">
        <v>0</v>
      </c>
      <c r="P1229" s="4">
        <f t="shared" si="116"/>
        <v>0</v>
      </c>
      <c r="Q1229" s="5" t="e">
        <f t="shared" si="117"/>
        <v>#DIV/0!</v>
      </c>
      <c r="R1229" s="2" t="s">
        <v>8286</v>
      </c>
      <c r="S1229" s="7" t="str">
        <f t="shared" si="118"/>
        <v>music</v>
      </c>
      <c r="T1229" s="7" t="str">
        <f t="shared" si="119"/>
        <v>world music</v>
      </c>
    </row>
    <row r="1230" spans="1:20" ht="60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17">
        <f t="shared" si="114"/>
        <v>40754.729259259257</v>
      </c>
      <c r="L1230" s="17">
        <f t="shared" si="115"/>
        <v>40814.729259259257</v>
      </c>
      <c r="M1230" s="2" t="b">
        <v>0</v>
      </c>
      <c r="N1230" s="2">
        <v>24</v>
      </c>
      <c r="O1230" s="2" t="b">
        <v>0</v>
      </c>
      <c r="P1230" s="4">
        <f t="shared" si="116"/>
        <v>29.299999999999997</v>
      </c>
      <c r="Q1230" s="5">
        <f t="shared" si="117"/>
        <v>61.041666666666664</v>
      </c>
      <c r="R1230" s="2" t="s">
        <v>8286</v>
      </c>
      <c r="S1230" s="7" t="str">
        <f t="shared" si="118"/>
        <v>music</v>
      </c>
      <c r="T1230" s="7" t="str">
        <f t="shared" si="119"/>
        <v>world music</v>
      </c>
    </row>
    <row r="1231" spans="1:20" ht="80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17">
        <f t="shared" si="114"/>
        <v>40985.459803240738</v>
      </c>
      <c r="L1231" s="17">
        <f t="shared" si="115"/>
        <v>41015.666666666664</v>
      </c>
      <c r="M1231" s="2" t="b">
        <v>0</v>
      </c>
      <c r="N1231" s="2">
        <v>1</v>
      </c>
      <c r="O1231" s="2" t="b">
        <v>0</v>
      </c>
      <c r="P1231" s="4">
        <f t="shared" si="116"/>
        <v>0.90909090909090906</v>
      </c>
      <c r="Q1231" s="5">
        <f t="shared" si="117"/>
        <v>25</v>
      </c>
      <c r="R1231" s="2" t="s">
        <v>8286</v>
      </c>
      <c r="S1231" s="7" t="str">
        <f t="shared" si="118"/>
        <v>music</v>
      </c>
      <c r="T1231" s="7" t="str">
        <f t="shared" si="119"/>
        <v>world music</v>
      </c>
    </row>
    <row r="1232" spans="1:20" ht="80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17">
        <f t="shared" si="114"/>
        <v>40568.972569444442</v>
      </c>
      <c r="L1232" s="17">
        <f t="shared" si="115"/>
        <v>40598.972569444442</v>
      </c>
      <c r="M1232" s="2" t="b">
        <v>0</v>
      </c>
      <c r="N1232" s="2">
        <v>0</v>
      </c>
      <c r="O1232" s="2" t="b">
        <v>0</v>
      </c>
      <c r="P1232" s="4">
        <f t="shared" si="116"/>
        <v>0</v>
      </c>
      <c r="Q1232" s="5" t="e">
        <f t="shared" si="117"/>
        <v>#DIV/0!</v>
      </c>
      <c r="R1232" s="2" t="s">
        <v>8286</v>
      </c>
      <c r="S1232" s="7" t="str">
        <f t="shared" si="118"/>
        <v>music</v>
      </c>
      <c r="T1232" s="7" t="str">
        <f t="shared" si="119"/>
        <v>world music</v>
      </c>
    </row>
    <row r="1233" spans="1:20" ht="80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17">
        <f t="shared" si="114"/>
        <v>42193.941759259258</v>
      </c>
      <c r="L1233" s="17">
        <f t="shared" si="115"/>
        <v>42244.041666666672</v>
      </c>
      <c r="M1233" s="2" t="b">
        <v>0</v>
      </c>
      <c r="N1233" s="2">
        <v>0</v>
      </c>
      <c r="O1233" s="2" t="b">
        <v>0</v>
      </c>
      <c r="P1233" s="4">
        <f t="shared" si="116"/>
        <v>0</v>
      </c>
      <c r="Q1233" s="5" t="e">
        <f t="shared" si="117"/>
        <v>#DIV/0!</v>
      </c>
      <c r="R1233" s="2" t="s">
        <v>8286</v>
      </c>
      <c r="S1233" s="7" t="str">
        <f t="shared" si="118"/>
        <v>music</v>
      </c>
      <c r="T1233" s="7" t="str">
        <f t="shared" si="119"/>
        <v>world music</v>
      </c>
    </row>
    <row r="1234" spans="1:20" ht="80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17">
        <f t="shared" si="114"/>
        <v>41506.848032407412</v>
      </c>
      <c r="L1234" s="17">
        <f t="shared" si="115"/>
        <v>41553.848032407412</v>
      </c>
      <c r="M1234" s="2" t="b">
        <v>0</v>
      </c>
      <c r="N1234" s="2">
        <v>1</v>
      </c>
      <c r="O1234" s="2" t="b">
        <v>0</v>
      </c>
      <c r="P1234" s="4">
        <f t="shared" si="116"/>
        <v>0.8</v>
      </c>
      <c r="Q1234" s="5">
        <f t="shared" si="117"/>
        <v>40</v>
      </c>
      <c r="R1234" s="2" t="s">
        <v>8286</v>
      </c>
      <c r="S1234" s="7" t="str">
        <f t="shared" si="118"/>
        <v>music</v>
      </c>
      <c r="T1234" s="7" t="str">
        <f t="shared" si="119"/>
        <v>world music</v>
      </c>
    </row>
    <row r="1235" spans="1:20" ht="80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17">
        <f t="shared" si="114"/>
        <v>40939.948773148149</v>
      </c>
      <c r="L1235" s="17">
        <f t="shared" si="115"/>
        <v>40960.948773148149</v>
      </c>
      <c r="M1235" s="2" t="b">
        <v>0</v>
      </c>
      <c r="N1235" s="2">
        <v>6</v>
      </c>
      <c r="O1235" s="2" t="b">
        <v>0</v>
      </c>
      <c r="P1235" s="4">
        <f t="shared" si="116"/>
        <v>11.600000000000001</v>
      </c>
      <c r="Q1235" s="5">
        <f t="shared" si="117"/>
        <v>19.333333333333332</v>
      </c>
      <c r="R1235" s="2" t="s">
        <v>8286</v>
      </c>
      <c r="S1235" s="7" t="str">
        <f t="shared" si="118"/>
        <v>music</v>
      </c>
      <c r="T1235" s="7" t="str">
        <f t="shared" si="119"/>
        <v>world music</v>
      </c>
    </row>
    <row r="1236" spans="1:20" ht="80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17">
        <f t="shared" si="114"/>
        <v>42007.788680555561</v>
      </c>
      <c r="L1236" s="17">
        <f t="shared" si="115"/>
        <v>42037.788680555561</v>
      </c>
      <c r="M1236" s="2" t="b">
        <v>0</v>
      </c>
      <c r="N1236" s="2">
        <v>0</v>
      </c>
      <c r="O1236" s="2" t="b">
        <v>0</v>
      </c>
      <c r="P1236" s="4">
        <f t="shared" si="116"/>
        <v>0</v>
      </c>
      <c r="Q1236" s="5" t="e">
        <f t="shared" si="117"/>
        <v>#DIV/0!</v>
      </c>
      <c r="R1236" s="2" t="s">
        <v>8286</v>
      </c>
      <c r="S1236" s="7" t="str">
        <f t="shared" si="118"/>
        <v>music</v>
      </c>
      <c r="T1236" s="7" t="str">
        <f t="shared" si="119"/>
        <v>world music</v>
      </c>
    </row>
    <row r="1237" spans="1:20" ht="80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17">
        <f t="shared" si="114"/>
        <v>41583.135405092595</v>
      </c>
      <c r="L1237" s="17">
        <f t="shared" si="115"/>
        <v>41623.135405092595</v>
      </c>
      <c r="M1237" s="2" t="b">
        <v>0</v>
      </c>
      <c r="N1237" s="2">
        <v>6</v>
      </c>
      <c r="O1237" s="2" t="b">
        <v>0</v>
      </c>
      <c r="P1237" s="4">
        <f t="shared" si="116"/>
        <v>2.7873639500929119</v>
      </c>
      <c r="Q1237" s="5">
        <f t="shared" si="117"/>
        <v>35</v>
      </c>
      <c r="R1237" s="2" t="s">
        <v>8286</v>
      </c>
      <c r="S1237" s="7" t="str">
        <f t="shared" si="118"/>
        <v>music</v>
      </c>
      <c r="T1237" s="7" t="str">
        <f t="shared" si="119"/>
        <v>world music</v>
      </c>
    </row>
    <row r="1238" spans="1:20" ht="40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17">
        <f t="shared" si="114"/>
        <v>41110.680138888885</v>
      </c>
      <c r="L1238" s="17">
        <f t="shared" si="115"/>
        <v>41118.666666666664</v>
      </c>
      <c r="M1238" s="2" t="b">
        <v>0</v>
      </c>
      <c r="N1238" s="2">
        <v>0</v>
      </c>
      <c r="O1238" s="2" t="b">
        <v>0</v>
      </c>
      <c r="P1238" s="4">
        <f t="shared" si="116"/>
        <v>0</v>
      </c>
      <c r="Q1238" s="5" t="e">
        <f t="shared" si="117"/>
        <v>#DIV/0!</v>
      </c>
      <c r="R1238" s="2" t="s">
        <v>8286</v>
      </c>
      <c r="S1238" s="7" t="str">
        <f t="shared" si="118"/>
        <v>music</v>
      </c>
      <c r="T1238" s="7" t="str">
        <f t="shared" si="119"/>
        <v>world music</v>
      </c>
    </row>
    <row r="1239" spans="1:20" ht="80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17">
        <f t="shared" si="114"/>
        <v>41125.283159722225</v>
      </c>
      <c r="L1239" s="17">
        <f t="shared" si="115"/>
        <v>41145.283159722225</v>
      </c>
      <c r="M1239" s="2" t="b">
        <v>0</v>
      </c>
      <c r="N1239" s="2">
        <v>0</v>
      </c>
      <c r="O1239" s="2" t="b">
        <v>0</v>
      </c>
      <c r="P1239" s="4">
        <f t="shared" si="116"/>
        <v>0</v>
      </c>
      <c r="Q1239" s="5" t="e">
        <f t="shared" si="117"/>
        <v>#DIV/0!</v>
      </c>
      <c r="R1239" s="2" t="s">
        <v>8286</v>
      </c>
      <c r="S1239" s="7" t="str">
        <f t="shared" si="118"/>
        <v>music</v>
      </c>
      <c r="T1239" s="7" t="str">
        <f t="shared" si="119"/>
        <v>world music</v>
      </c>
    </row>
    <row r="1240" spans="1:20" ht="80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17">
        <f t="shared" si="114"/>
        <v>40731.61037037037</v>
      </c>
      <c r="L1240" s="17">
        <f t="shared" si="115"/>
        <v>40761.61037037037</v>
      </c>
      <c r="M1240" s="2" t="b">
        <v>0</v>
      </c>
      <c r="N1240" s="2">
        <v>3</v>
      </c>
      <c r="O1240" s="2" t="b">
        <v>0</v>
      </c>
      <c r="P1240" s="4">
        <f t="shared" si="116"/>
        <v>17.8</v>
      </c>
      <c r="Q1240" s="5">
        <f t="shared" si="117"/>
        <v>59.333333333333336</v>
      </c>
      <c r="R1240" s="2" t="s">
        <v>8286</v>
      </c>
      <c r="S1240" s="7" t="str">
        <f t="shared" si="118"/>
        <v>music</v>
      </c>
      <c r="T1240" s="7" t="str">
        <f t="shared" si="119"/>
        <v>world music</v>
      </c>
    </row>
    <row r="1241" spans="1:20" ht="40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17">
        <f t="shared" si="114"/>
        <v>40883.962581018517</v>
      </c>
      <c r="L1241" s="17">
        <f t="shared" si="115"/>
        <v>40913.962581018517</v>
      </c>
      <c r="M1241" s="2" t="b">
        <v>0</v>
      </c>
      <c r="N1241" s="2">
        <v>0</v>
      </c>
      <c r="O1241" s="2" t="b">
        <v>0</v>
      </c>
      <c r="P1241" s="4">
        <f t="shared" si="116"/>
        <v>0</v>
      </c>
      <c r="Q1241" s="5" t="e">
        <f t="shared" si="117"/>
        <v>#DIV/0!</v>
      </c>
      <c r="R1241" s="2" t="s">
        <v>8286</v>
      </c>
      <c r="S1241" s="7" t="str">
        <f t="shared" si="118"/>
        <v>music</v>
      </c>
      <c r="T1241" s="7" t="str">
        <f t="shared" si="119"/>
        <v>world music</v>
      </c>
    </row>
    <row r="1242" spans="1:20" ht="60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17">
        <f t="shared" si="114"/>
        <v>41409.040011574078</v>
      </c>
      <c r="L1242" s="17">
        <f t="shared" si="115"/>
        <v>41467.910416666666</v>
      </c>
      <c r="M1242" s="2" t="b">
        <v>0</v>
      </c>
      <c r="N1242" s="2">
        <v>8</v>
      </c>
      <c r="O1242" s="2" t="b">
        <v>0</v>
      </c>
      <c r="P1242" s="4">
        <f t="shared" si="116"/>
        <v>3.0124999999999997</v>
      </c>
      <c r="Q1242" s="5">
        <f t="shared" si="117"/>
        <v>30.125</v>
      </c>
      <c r="R1242" s="2" t="s">
        <v>8286</v>
      </c>
      <c r="S1242" s="7" t="str">
        <f t="shared" si="118"/>
        <v>music</v>
      </c>
      <c r="T1242" s="7" t="str">
        <f t="shared" si="119"/>
        <v>world music</v>
      </c>
    </row>
    <row r="1243" spans="1:20" ht="80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17">
        <f t="shared" si="114"/>
        <v>41923.837731481479</v>
      </c>
      <c r="L1243" s="17">
        <f t="shared" si="115"/>
        <v>41946.249305555553</v>
      </c>
      <c r="M1243" s="2" t="b">
        <v>0</v>
      </c>
      <c r="N1243" s="2">
        <v>34</v>
      </c>
      <c r="O1243" s="2" t="b">
        <v>0</v>
      </c>
      <c r="P1243" s="4">
        <f t="shared" si="116"/>
        <v>50.739999999999995</v>
      </c>
      <c r="Q1243" s="5">
        <f t="shared" si="117"/>
        <v>74.617647058823536</v>
      </c>
      <c r="R1243" s="2" t="s">
        <v>8286</v>
      </c>
      <c r="S1243" s="7" t="str">
        <f t="shared" si="118"/>
        <v>music</v>
      </c>
      <c r="T1243" s="7" t="str">
        <f t="shared" si="119"/>
        <v>world music</v>
      </c>
    </row>
    <row r="1244" spans="1:20" ht="80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17">
        <f t="shared" si="114"/>
        <v>40782.165532407409</v>
      </c>
      <c r="L1244" s="17">
        <f t="shared" si="115"/>
        <v>40797.554166666669</v>
      </c>
      <c r="M1244" s="2" t="b">
        <v>0</v>
      </c>
      <c r="N1244" s="2">
        <v>1</v>
      </c>
      <c r="O1244" s="2" t="b">
        <v>0</v>
      </c>
      <c r="P1244" s="4">
        <f t="shared" si="116"/>
        <v>0.54884742041712409</v>
      </c>
      <c r="Q1244" s="5">
        <f t="shared" si="117"/>
        <v>5</v>
      </c>
      <c r="R1244" s="2" t="s">
        <v>8286</v>
      </c>
      <c r="S1244" s="7" t="str">
        <f t="shared" si="118"/>
        <v>music</v>
      </c>
      <c r="T1244" s="7" t="str">
        <f t="shared" si="119"/>
        <v>world music</v>
      </c>
    </row>
    <row r="1245" spans="1:20" ht="60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17">
        <f t="shared" si="114"/>
        <v>40671.879293981481</v>
      </c>
      <c r="L1245" s="17">
        <f t="shared" si="115"/>
        <v>40732.875</v>
      </c>
      <c r="M1245" s="2" t="b">
        <v>0</v>
      </c>
      <c r="N1245" s="2">
        <v>38</v>
      </c>
      <c r="O1245" s="2" t="b">
        <v>0</v>
      </c>
      <c r="P1245" s="4">
        <f t="shared" si="116"/>
        <v>14.091666666666667</v>
      </c>
      <c r="Q1245" s="5">
        <f t="shared" si="117"/>
        <v>44.5</v>
      </c>
      <c r="R1245" s="2" t="s">
        <v>8286</v>
      </c>
      <c r="S1245" s="7" t="str">
        <f t="shared" si="118"/>
        <v>music</v>
      </c>
      <c r="T1245" s="7" t="str">
        <f t="shared" si="119"/>
        <v>world music</v>
      </c>
    </row>
    <row r="1246" spans="1:20" ht="60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17">
        <f t="shared" si="114"/>
        <v>41355.825497685182</v>
      </c>
      <c r="L1246" s="17">
        <f t="shared" si="115"/>
        <v>41386.875</v>
      </c>
      <c r="M1246" s="2" t="b">
        <v>1</v>
      </c>
      <c r="N1246" s="2">
        <v>45</v>
      </c>
      <c r="O1246" s="2" t="b">
        <v>1</v>
      </c>
      <c r="P1246" s="4">
        <f t="shared" si="116"/>
        <v>103.8</v>
      </c>
      <c r="Q1246" s="5">
        <f t="shared" si="117"/>
        <v>46.133333333333333</v>
      </c>
      <c r="R1246" s="2" t="s">
        <v>8276</v>
      </c>
      <c r="S1246" s="7" t="str">
        <f t="shared" si="118"/>
        <v>music</v>
      </c>
      <c r="T1246" s="7" t="str">
        <f t="shared" si="119"/>
        <v>rock</v>
      </c>
    </row>
    <row r="1247" spans="1:20" ht="80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17">
        <f t="shared" si="114"/>
        <v>41774.599930555552</v>
      </c>
      <c r="L1247" s="17">
        <f t="shared" si="115"/>
        <v>41804.599930555552</v>
      </c>
      <c r="M1247" s="2" t="b">
        <v>1</v>
      </c>
      <c r="N1247" s="2">
        <v>17</v>
      </c>
      <c r="O1247" s="2" t="b">
        <v>1</v>
      </c>
      <c r="P1247" s="4">
        <f t="shared" si="116"/>
        <v>120.24999999999999</v>
      </c>
      <c r="Q1247" s="5">
        <f t="shared" si="117"/>
        <v>141.47058823529412</v>
      </c>
      <c r="R1247" s="2" t="s">
        <v>8276</v>
      </c>
      <c r="S1247" s="7" t="str">
        <f t="shared" si="118"/>
        <v>music</v>
      </c>
      <c r="T1247" s="7" t="str">
        <f t="shared" si="119"/>
        <v>rock</v>
      </c>
    </row>
    <row r="1248" spans="1:20" ht="80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17">
        <f t="shared" si="114"/>
        <v>40838.043391203704</v>
      </c>
      <c r="L1248" s="17">
        <f t="shared" si="115"/>
        <v>40883.085057870368</v>
      </c>
      <c r="M1248" s="2" t="b">
        <v>1</v>
      </c>
      <c r="N1248" s="2">
        <v>31</v>
      </c>
      <c r="O1248" s="2" t="b">
        <v>1</v>
      </c>
      <c r="P1248" s="4">
        <f t="shared" si="116"/>
        <v>117</v>
      </c>
      <c r="Q1248" s="5">
        <f t="shared" si="117"/>
        <v>75.483870967741936</v>
      </c>
      <c r="R1248" s="2" t="s">
        <v>8276</v>
      </c>
      <c r="S1248" s="7" t="str">
        <f t="shared" si="118"/>
        <v>music</v>
      </c>
      <c r="T1248" s="7" t="str">
        <f t="shared" si="119"/>
        <v>rock</v>
      </c>
    </row>
    <row r="1249" spans="1:20" ht="60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17">
        <f t="shared" si="114"/>
        <v>41370.292303240742</v>
      </c>
      <c r="L1249" s="17">
        <f t="shared" si="115"/>
        <v>41400.292303240742</v>
      </c>
      <c r="M1249" s="2" t="b">
        <v>1</v>
      </c>
      <c r="N1249" s="2">
        <v>50</v>
      </c>
      <c r="O1249" s="2" t="b">
        <v>1</v>
      </c>
      <c r="P1249" s="4">
        <f t="shared" si="116"/>
        <v>122.14285714285715</v>
      </c>
      <c r="Q1249" s="5">
        <f t="shared" si="117"/>
        <v>85.5</v>
      </c>
      <c r="R1249" s="2" t="s">
        <v>8276</v>
      </c>
      <c r="S1249" s="7" t="str">
        <f t="shared" si="118"/>
        <v>music</v>
      </c>
      <c r="T1249" s="7" t="str">
        <f t="shared" si="119"/>
        <v>rock</v>
      </c>
    </row>
    <row r="1250" spans="1:20" ht="60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17">
        <f t="shared" si="114"/>
        <v>41767.656863425924</v>
      </c>
      <c r="L1250" s="17">
        <f t="shared" si="115"/>
        <v>41803.290972222225</v>
      </c>
      <c r="M1250" s="2" t="b">
        <v>1</v>
      </c>
      <c r="N1250" s="2">
        <v>59</v>
      </c>
      <c r="O1250" s="2" t="b">
        <v>1</v>
      </c>
      <c r="P1250" s="4">
        <f t="shared" si="116"/>
        <v>151.63999999999999</v>
      </c>
      <c r="Q1250" s="5">
        <f t="shared" si="117"/>
        <v>64.254237288135599</v>
      </c>
      <c r="R1250" s="2" t="s">
        <v>8276</v>
      </c>
      <c r="S1250" s="7" t="str">
        <f t="shared" si="118"/>
        <v>music</v>
      </c>
      <c r="T1250" s="7" t="str">
        <f t="shared" si="119"/>
        <v>rock</v>
      </c>
    </row>
    <row r="1251" spans="1:20" ht="60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17">
        <f t="shared" si="114"/>
        <v>41067.74086805556</v>
      </c>
      <c r="L1251" s="17">
        <f t="shared" si="115"/>
        <v>41097.74086805556</v>
      </c>
      <c r="M1251" s="2" t="b">
        <v>1</v>
      </c>
      <c r="N1251" s="2">
        <v>81</v>
      </c>
      <c r="O1251" s="2" t="b">
        <v>1</v>
      </c>
      <c r="P1251" s="4">
        <f t="shared" si="116"/>
        <v>104.44</v>
      </c>
      <c r="Q1251" s="5">
        <f t="shared" si="117"/>
        <v>64.46913580246914</v>
      </c>
      <c r="R1251" s="2" t="s">
        <v>8276</v>
      </c>
      <c r="S1251" s="7" t="str">
        <f t="shared" si="118"/>
        <v>music</v>
      </c>
      <c r="T1251" s="7" t="str">
        <f t="shared" si="119"/>
        <v>rock</v>
      </c>
    </row>
    <row r="1252" spans="1:20" ht="80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17">
        <f t="shared" si="114"/>
        <v>41843.64271990741</v>
      </c>
      <c r="L1252" s="17">
        <f t="shared" si="115"/>
        <v>41888.64271990741</v>
      </c>
      <c r="M1252" s="2" t="b">
        <v>1</v>
      </c>
      <c r="N1252" s="2">
        <v>508</v>
      </c>
      <c r="O1252" s="2" t="b">
        <v>1</v>
      </c>
      <c r="P1252" s="4">
        <f t="shared" si="116"/>
        <v>200.15333333333331</v>
      </c>
      <c r="Q1252" s="5">
        <f t="shared" si="117"/>
        <v>118.2007874015748</v>
      </c>
      <c r="R1252" s="2" t="s">
        <v>8276</v>
      </c>
      <c r="S1252" s="7" t="str">
        <f t="shared" si="118"/>
        <v>music</v>
      </c>
      <c r="T1252" s="7" t="str">
        <f t="shared" si="119"/>
        <v>rock</v>
      </c>
    </row>
    <row r="1253" spans="1:20" ht="60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17">
        <f t="shared" si="114"/>
        <v>40751.814432870371</v>
      </c>
      <c r="L1253" s="17">
        <f t="shared" si="115"/>
        <v>40811.814432870371</v>
      </c>
      <c r="M1253" s="2" t="b">
        <v>1</v>
      </c>
      <c r="N1253" s="2">
        <v>74</v>
      </c>
      <c r="O1253" s="2" t="b">
        <v>1</v>
      </c>
      <c r="P1253" s="4">
        <f t="shared" si="116"/>
        <v>101.8</v>
      </c>
      <c r="Q1253" s="5">
        <f t="shared" si="117"/>
        <v>82.540540540540547</v>
      </c>
      <c r="R1253" s="2" t="s">
        <v>8276</v>
      </c>
      <c r="S1253" s="7" t="str">
        <f t="shared" si="118"/>
        <v>music</v>
      </c>
      <c r="T1253" s="7" t="str">
        <f t="shared" si="119"/>
        <v>rock</v>
      </c>
    </row>
    <row r="1254" spans="1:20" ht="60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17">
        <f t="shared" si="114"/>
        <v>41543.988067129627</v>
      </c>
      <c r="L1254" s="17">
        <f t="shared" si="115"/>
        <v>41571.988067129627</v>
      </c>
      <c r="M1254" s="2" t="b">
        <v>1</v>
      </c>
      <c r="N1254" s="2">
        <v>141</v>
      </c>
      <c r="O1254" s="2" t="b">
        <v>1</v>
      </c>
      <c r="P1254" s="4">
        <f t="shared" si="116"/>
        <v>137.65714285714284</v>
      </c>
      <c r="Q1254" s="5">
        <f t="shared" si="117"/>
        <v>34.170212765957444</v>
      </c>
      <c r="R1254" s="2" t="s">
        <v>8276</v>
      </c>
      <c r="S1254" s="7" t="str">
        <f t="shared" si="118"/>
        <v>music</v>
      </c>
      <c r="T1254" s="7" t="str">
        <f t="shared" si="119"/>
        <v>rock</v>
      </c>
    </row>
    <row r="1255" spans="1:20" ht="80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17">
        <f t="shared" si="114"/>
        <v>41855.783645833333</v>
      </c>
      <c r="L1255" s="17">
        <f t="shared" si="115"/>
        <v>41885.783645833333</v>
      </c>
      <c r="M1255" s="2" t="b">
        <v>1</v>
      </c>
      <c r="N1255" s="2">
        <v>711</v>
      </c>
      <c r="O1255" s="2" t="b">
        <v>1</v>
      </c>
      <c r="P1255" s="4">
        <f t="shared" si="116"/>
        <v>303833.2</v>
      </c>
      <c r="Q1255" s="5">
        <f t="shared" si="117"/>
        <v>42.73322081575246</v>
      </c>
      <c r="R1255" s="2" t="s">
        <v>8276</v>
      </c>
      <c r="S1255" s="7" t="str">
        <f t="shared" si="118"/>
        <v>music</v>
      </c>
      <c r="T1255" s="7" t="str">
        <f t="shared" si="119"/>
        <v>rock</v>
      </c>
    </row>
    <row r="1256" spans="1:20" ht="80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17">
        <f t="shared" si="114"/>
        <v>40487.621365740742</v>
      </c>
      <c r="L1256" s="17">
        <f t="shared" si="115"/>
        <v>40544.207638888889</v>
      </c>
      <c r="M1256" s="2" t="b">
        <v>1</v>
      </c>
      <c r="N1256" s="2">
        <v>141</v>
      </c>
      <c r="O1256" s="2" t="b">
        <v>1</v>
      </c>
      <c r="P1256" s="4">
        <f t="shared" si="116"/>
        <v>198.85074626865671</v>
      </c>
      <c r="Q1256" s="5">
        <f t="shared" si="117"/>
        <v>94.489361702127653</v>
      </c>
      <c r="R1256" s="2" t="s">
        <v>8276</v>
      </c>
      <c r="S1256" s="7" t="str">
        <f t="shared" si="118"/>
        <v>music</v>
      </c>
      <c r="T1256" s="7" t="str">
        <f t="shared" si="119"/>
        <v>rock</v>
      </c>
    </row>
    <row r="1257" spans="1:20" ht="60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17">
        <f t="shared" si="114"/>
        <v>41579.845509259263</v>
      </c>
      <c r="L1257" s="17">
        <f t="shared" si="115"/>
        <v>41609.887175925927</v>
      </c>
      <c r="M1257" s="2" t="b">
        <v>1</v>
      </c>
      <c r="N1257" s="2">
        <v>109</v>
      </c>
      <c r="O1257" s="2" t="b">
        <v>1</v>
      </c>
      <c r="P1257" s="4">
        <f t="shared" si="116"/>
        <v>202.36666666666667</v>
      </c>
      <c r="Q1257" s="5">
        <f t="shared" si="117"/>
        <v>55.697247706422019</v>
      </c>
      <c r="R1257" s="2" t="s">
        <v>8276</v>
      </c>
      <c r="S1257" s="7" t="str">
        <f t="shared" si="118"/>
        <v>music</v>
      </c>
      <c r="T1257" s="7" t="str">
        <f t="shared" si="119"/>
        <v>rock</v>
      </c>
    </row>
    <row r="1258" spans="1:20" ht="80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17">
        <f t="shared" si="114"/>
        <v>40921.919340277782</v>
      </c>
      <c r="L1258" s="17">
        <f t="shared" si="115"/>
        <v>40951.919340277782</v>
      </c>
      <c r="M1258" s="2" t="b">
        <v>1</v>
      </c>
      <c r="N1258" s="2">
        <v>361</v>
      </c>
      <c r="O1258" s="2" t="b">
        <v>1</v>
      </c>
      <c r="P1258" s="4">
        <f t="shared" si="116"/>
        <v>117.96376666666666</v>
      </c>
      <c r="Q1258" s="5">
        <f t="shared" si="117"/>
        <v>98.030831024930734</v>
      </c>
      <c r="R1258" s="2" t="s">
        <v>8276</v>
      </c>
      <c r="S1258" s="7" t="str">
        <f t="shared" si="118"/>
        <v>music</v>
      </c>
      <c r="T1258" s="7" t="str">
        <f t="shared" si="119"/>
        <v>rock</v>
      </c>
    </row>
    <row r="1259" spans="1:20" ht="80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17">
        <f t="shared" si="114"/>
        <v>40587.085532407407</v>
      </c>
      <c r="L1259" s="17">
        <f t="shared" si="115"/>
        <v>40636.043865740743</v>
      </c>
      <c r="M1259" s="2" t="b">
        <v>1</v>
      </c>
      <c r="N1259" s="2">
        <v>176</v>
      </c>
      <c r="O1259" s="2" t="b">
        <v>1</v>
      </c>
      <c r="P1259" s="4">
        <f t="shared" si="116"/>
        <v>294.72727272727275</v>
      </c>
      <c r="Q1259" s="5">
        <f t="shared" si="117"/>
        <v>92.102272727272734</v>
      </c>
      <c r="R1259" s="2" t="s">
        <v>8276</v>
      </c>
      <c r="S1259" s="7" t="str">
        <f t="shared" si="118"/>
        <v>music</v>
      </c>
      <c r="T1259" s="7" t="str">
        <f t="shared" si="119"/>
        <v>rock</v>
      </c>
    </row>
    <row r="1260" spans="1:20" ht="80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17">
        <f t="shared" si="114"/>
        <v>41487.611250000002</v>
      </c>
      <c r="L1260" s="17">
        <f t="shared" si="115"/>
        <v>41517.611250000002</v>
      </c>
      <c r="M1260" s="2" t="b">
        <v>1</v>
      </c>
      <c r="N1260" s="2">
        <v>670</v>
      </c>
      <c r="O1260" s="2" t="b">
        <v>1</v>
      </c>
      <c r="P1260" s="4">
        <f t="shared" si="116"/>
        <v>213.14633333333336</v>
      </c>
      <c r="Q1260" s="5">
        <f t="shared" si="117"/>
        <v>38.175462686567165</v>
      </c>
      <c r="R1260" s="2" t="s">
        <v>8276</v>
      </c>
      <c r="S1260" s="7" t="str">
        <f t="shared" si="118"/>
        <v>music</v>
      </c>
      <c r="T1260" s="7" t="str">
        <f t="shared" si="119"/>
        <v>rock</v>
      </c>
    </row>
    <row r="1261" spans="1:20" ht="60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17">
        <f t="shared" si="114"/>
        <v>41766.970648148148</v>
      </c>
      <c r="L1261" s="17">
        <f t="shared" si="115"/>
        <v>41799.165972222225</v>
      </c>
      <c r="M1261" s="2" t="b">
        <v>1</v>
      </c>
      <c r="N1261" s="2">
        <v>96</v>
      </c>
      <c r="O1261" s="2" t="b">
        <v>1</v>
      </c>
      <c r="P1261" s="4">
        <f t="shared" si="116"/>
        <v>104.24</v>
      </c>
      <c r="Q1261" s="5">
        <f t="shared" si="117"/>
        <v>27.145833333333332</v>
      </c>
      <c r="R1261" s="2" t="s">
        <v>8276</v>
      </c>
      <c r="S1261" s="7" t="str">
        <f t="shared" si="118"/>
        <v>music</v>
      </c>
      <c r="T1261" s="7" t="str">
        <f t="shared" si="119"/>
        <v>rock</v>
      </c>
    </row>
    <row r="1262" spans="1:20" ht="80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17">
        <f t="shared" si="114"/>
        <v>41666.842824074076</v>
      </c>
      <c r="L1262" s="17">
        <f t="shared" si="115"/>
        <v>41696.842824074076</v>
      </c>
      <c r="M1262" s="2" t="b">
        <v>1</v>
      </c>
      <c r="N1262" s="2">
        <v>74</v>
      </c>
      <c r="O1262" s="2" t="b">
        <v>1</v>
      </c>
      <c r="P1262" s="4">
        <f t="shared" si="116"/>
        <v>113.66666666666667</v>
      </c>
      <c r="Q1262" s="5">
        <f t="shared" si="117"/>
        <v>50.689189189189186</v>
      </c>
      <c r="R1262" s="2" t="s">
        <v>8276</v>
      </c>
      <c r="S1262" s="7" t="str">
        <f t="shared" si="118"/>
        <v>music</v>
      </c>
      <c r="T1262" s="7" t="str">
        <f t="shared" si="119"/>
        <v>rock</v>
      </c>
    </row>
    <row r="1263" spans="1:20" ht="60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17">
        <f t="shared" si="114"/>
        <v>41638.342905092592</v>
      </c>
      <c r="L1263" s="17">
        <f t="shared" si="115"/>
        <v>41668.342905092592</v>
      </c>
      <c r="M1263" s="2" t="b">
        <v>1</v>
      </c>
      <c r="N1263" s="2">
        <v>52</v>
      </c>
      <c r="O1263" s="2" t="b">
        <v>1</v>
      </c>
      <c r="P1263" s="4">
        <f t="shared" si="116"/>
        <v>101.25</v>
      </c>
      <c r="Q1263" s="5">
        <f t="shared" si="117"/>
        <v>38.942307692307693</v>
      </c>
      <c r="R1263" s="2" t="s">
        <v>8276</v>
      </c>
      <c r="S1263" s="7" t="str">
        <f t="shared" si="118"/>
        <v>music</v>
      </c>
      <c r="T1263" s="7" t="str">
        <f t="shared" si="119"/>
        <v>rock</v>
      </c>
    </row>
    <row r="1264" spans="1:20" ht="80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17">
        <f t="shared" si="114"/>
        <v>41656.762638888889</v>
      </c>
      <c r="L1264" s="17">
        <f t="shared" si="115"/>
        <v>41686.762638888889</v>
      </c>
      <c r="M1264" s="2" t="b">
        <v>1</v>
      </c>
      <c r="N1264" s="2">
        <v>105</v>
      </c>
      <c r="O1264" s="2" t="b">
        <v>1</v>
      </c>
      <c r="P1264" s="4">
        <f t="shared" si="116"/>
        <v>125.41538461538462</v>
      </c>
      <c r="Q1264" s="5">
        <f t="shared" si="117"/>
        <v>77.638095238095232</v>
      </c>
      <c r="R1264" s="2" t="s">
        <v>8276</v>
      </c>
      <c r="S1264" s="7" t="str">
        <f t="shared" si="118"/>
        <v>music</v>
      </c>
      <c r="T1264" s="7" t="str">
        <f t="shared" si="119"/>
        <v>rock</v>
      </c>
    </row>
    <row r="1265" spans="1:20" ht="40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17">
        <f t="shared" si="114"/>
        <v>41692.084143518521</v>
      </c>
      <c r="L1265" s="17">
        <f t="shared" si="115"/>
        <v>41727.041666666664</v>
      </c>
      <c r="M1265" s="2" t="b">
        <v>1</v>
      </c>
      <c r="N1265" s="2">
        <v>41</v>
      </c>
      <c r="O1265" s="2" t="b">
        <v>1</v>
      </c>
      <c r="P1265" s="4">
        <f t="shared" si="116"/>
        <v>119</v>
      </c>
      <c r="Q1265" s="5">
        <f t="shared" si="117"/>
        <v>43.536585365853661</v>
      </c>
      <c r="R1265" s="2" t="s">
        <v>8276</v>
      </c>
      <c r="S1265" s="7" t="str">
        <f t="shared" si="118"/>
        <v>music</v>
      </c>
      <c r="T1265" s="7" t="str">
        <f t="shared" si="119"/>
        <v>rock</v>
      </c>
    </row>
    <row r="1266" spans="1:20" ht="80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17">
        <f t="shared" si="114"/>
        <v>41547.662997685184</v>
      </c>
      <c r="L1266" s="17">
        <f t="shared" si="115"/>
        <v>41576.662997685184</v>
      </c>
      <c r="M1266" s="2" t="b">
        <v>1</v>
      </c>
      <c r="N1266" s="2">
        <v>34</v>
      </c>
      <c r="O1266" s="2" t="b">
        <v>1</v>
      </c>
      <c r="P1266" s="4">
        <f t="shared" si="116"/>
        <v>166.46153846153845</v>
      </c>
      <c r="Q1266" s="5">
        <f t="shared" si="117"/>
        <v>31.823529411764707</v>
      </c>
      <c r="R1266" s="2" t="s">
        <v>8276</v>
      </c>
      <c r="S1266" s="7" t="str">
        <f t="shared" si="118"/>
        <v>music</v>
      </c>
      <c r="T1266" s="7" t="str">
        <f t="shared" si="119"/>
        <v>rock</v>
      </c>
    </row>
    <row r="1267" spans="1:20" ht="100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17">
        <f t="shared" si="114"/>
        <v>40465.655266203699</v>
      </c>
      <c r="L1267" s="17">
        <f t="shared" si="115"/>
        <v>40512.655266203699</v>
      </c>
      <c r="M1267" s="2" t="b">
        <v>1</v>
      </c>
      <c r="N1267" s="2">
        <v>66</v>
      </c>
      <c r="O1267" s="2" t="b">
        <v>1</v>
      </c>
      <c r="P1267" s="4">
        <f t="shared" si="116"/>
        <v>119.14771428571429</v>
      </c>
      <c r="Q1267" s="5">
        <f t="shared" si="117"/>
        <v>63.184393939393942</v>
      </c>
      <c r="R1267" s="2" t="s">
        <v>8276</v>
      </c>
      <c r="S1267" s="7" t="str">
        <f t="shared" si="118"/>
        <v>music</v>
      </c>
      <c r="T1267" s="7" t="str">
        <f t="shared" si="119"/>
        <v>rock</v>
      </c>
    </row>
    <row r="1268" spans="1:20" ht="60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17">
        <f t="shared" si="114"/>
        <v>41620.87667824074</v>
      </c>
      <c r="L1268" s="17">
        <f t="shared" si="115"/>
        <v>41650.87667824074</v>
      </c>
      <c r="M1268" s="2" t="b">
        <v>1</v>
      </c>
      <c r="N1268" s="2">
        <v>50</v>
      </c>
      <c r="O1268" s="2" t="b">
        <v>1</v>
      </c>
      <c r="P1268" s="4">
        <f t="shared" si="116"/>
        <v>100.47368421052632</v>
      </c>
      <c r="Q1268" s="5">
        <f t="shared" si="117"/>
        <v>190.9</v>
      </c>
      <c r="R1268" s="2" t="s">
        <v>8276</v>
      </c>
      <c r="S1268" s="7" t="str">
        <f t="shared" si="118"/>
        <v>music</v>
      </c>
      <c r="T1268" s="7" t="str">
        <f t="shared" si="119"/>
        <v>rock</v>
      </c>
    </row>
    <row r="1269" spans="1:20" ht="80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17">
        <f t="shared" si="114"/>
        <v>41449.585162037038</v>
      </c>
      <c r="L1269" s="17">
        <f t="shared" si="115"/>
        <v>41479.585162037038</v>
      </c>
      <c r="M1269" s="2" t="b">
        <v>1</v>
      </c>
      <c r="N1269" s="2">
        <v>159</v>
      </c>
      <c r="O1269" s="2" t="b">
        <v>1</v>
      </c>
      <c r="P1269" s="4">
        <f t="shared" si="116"/>
        <v>101.8</v>
      </c>
      <c r="Q1269" s="5">
        <f t="shared" si="117"/>
        <v>140.85534591194968</v>
      </c>
      <c r="R1269" s="2" t="s">
        <v>8276</v>
      </c>
      <c r="S1269" s="7" t="str">
        <f t="shared" si="118"/>
        <v>music</v>
      </c>
      <c r="T1269" s="7" t="str">
        <f t="shared" si="119"/>
        <v>rock</v>
      </c>
    </row>
    <row r="1270" spans="1:20" ht="60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17">
        <f t="shared" si="114"/>
        <v>41507.845451388886</v>
      </c>
      <c r="L1270" s="17">
        <f t="shared" si="115"/>
        <v>41537.845451388886</v>
      </c>
      <c r="M1270" s="2" t="b">
        <v>1</v>
      </c>
      <c r="N1270" s="2">
        <v>182</v>
      </c>
      <c r="O1270" s="2" t="b">
        <v>1</v>
      </c>
      <c r="P1270" s="4">
        <f t="shared" si="116"/>
        <v>116.66666666666667</v>
      </c>
      <c r="Q1270" s="5">
        <f t="shared" si="117"/>
        <v>76.92307692307692</v>
      </c>
      <c r="R1270" s="2" t="s">
        <v>8276</v>
      </c>
      <c r="S1270" s="7" t="str">
        <f t="shared" si="118"/>
        <v>music</v>
      </c>
      <c r="T1270" s="7" t="str">
        <f t="shared" si="119"/>
        <v>rock</v>
      </c>
    </row>
    <row r="1271" spans="1:20" ht="80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17">
        <f t="shared" si="114"/>
        <v>42445.823055555549</v>
      </c>
      <c r="L1271" s="17">
        <f t="shared" si="115"/>
        <v>42476</v>
      </c>
      <c r="M1271" s="2" t="b">
        <v>1</v>
      </c>
      <c r="N1271" s="2">
        <v>206</v>
      </c>
      <c r="O1271" s="2" t="b">
        <v>1</v>
      </c>
      <c r="P1271" s="4">
        <f t="shared" si="116"/>
        <v>108.64893617021276</v>
      </c>
      <c r="Q1271" s="5">
        <f t="shared" si="117"/>
        <v>99.15533980582525</v>
      </c>
      <c r="R1271" s="2" t="s">
        <v>8276</v>
      </c>
      <c r="S1271" s="7" t="str">
        <f t="shared" si="118"/>
        <v>music</v>
      </c>
      <c r="T1271" s="7" t="str">
        <f t="shared" si="119"/>
        <v>rock</v>
      </c>
    </row>
    <row r="1272" spans="1:20" ht="60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17">
        <f t="shared" si="114"/>
        <v>40933.856967592597</v>
      </c>
      <c r="L1272" s="17">
        <f t="shared" si="115"/>
        <v>40993.815300925926</v>
      </c>
      <c r="M1272" s="2" t="b">
        <v>1</v>
      </c>
      <c r="N1272" s="2">
        <v>169</v>
      </c>
      <c r="O1272" s="2" t="b">
        <v>1</v>
      </c>
      <c r="P1272" s="4">
        <f t="shared" si="116"/>
        <v>114.72</v>
      </c>
      <c r="Q1272" s="5">
        <f t="shared" si="117"/>
        <v>67.881656804733723</v>
      </c>
      <c r="R1272" s="2" t="s">
        <v>8276</v>
      </c>
      <c r="S1272" s="7" t="str">
        <f t="shared" si="118"/>
        <v>music</v>
      </c>
      <c r="T1272" s="7" t="str">
        <f t="shared" si="119"/>
        <v>rock</v>
      </c>
    </row>
    <row r="1273" spans="1:20" ht="80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17">
        <f t="shared" si="114"/>
        <v>41561.683553240742</v>
      </c>
      <c r="L1273" s="17">
        <f t="shared" si="115"/>
        <v>41591.725219907406</v>
      </c>
      <c r="M1273" s="2" t="b">
        <v>1</v>
      </c>
      <c r="N1273" s="2">
        <v>31</v>
      </c>
      <c r="O1273" s="2" t="b">
        <v>1</v>
      </c>
      <c r="P1273" s="4">
        <f t="shared" si="116"/>
        <v>101.8</v>
      </c>
      <c r="Q1273" s="5">
        <f t="shared" si="117"/>
        <v>246.29032258064515</v>
      </c>
      <c r="R1273" s="2" t="s">
        <v>8276</v>
      </c>
      <c r="S1273" s="7" t="str">
        <f t="shared" si="118"/>
        <v>music</v>
      </c>
      <c r="T1273" s="7" t="str">
        <f t="shared" si="119"/>
        <v>rock</v>
      </c>
    </row>
    <row r="1274" spans="1:20" ht="80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17">
        <f t="shared" si="114"/>
        <v>40274.745127314818</v>
      </c>
      <c r="L1274" s="17">
        <f t="shared" si="115"/>
        <v>40344.166666666664</v>
      </c>
      <c r="M1274" s="2" t="b">
        <v>1</v>
      </c>
      <c r="N1274" s="2">
        <v>28</v>
      </c>
      <c r="O1274" s="2" t="b">
        <v>1</v>
      </c>
      <c r="P1274" s="4">
        <f t="shared" si="116"/>
        <v>106</v>
      </c>
      <c r="Q1274" s="5">
        <f t="shared" si="117"/>
        <v>189.28571428571428</v>
      </c>
      <c r="R1274" s="2" t="s">
        <v>8276</v>
      </c>
      <c r="S1274" s="7" t="str">
        <f t="shared" si="118"/>
        <v>music</v>
      </c>
      <c r="T1274" s="7" t="str">
        <f t="shared" si="119"/>
        <v>rock</v>
      </c>
    </row>
    <row r="1275" spans="1:20" ht="60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17">
        <f t="shared" si="114"/>
        <v>41852.730219907404</v>
      </c>
      <c r="L1275" s="17">
        <f t="shared" si="115"/>
        <v>41882.730219907404</v>
      </c>
      <c r="M1275" s="2" t="b">
        <v>1</v>
      </c>
      <c r="N1275" s="2">
        <v>54</v>
      </c>
      <c r="O1275" s="2" t="b">
        <v>1</v>
      </c>
      <c r="P1275" s="4">
        <f t="shared" si="116"/>
        <v>103.49999999999999</v>
      </c>
      <c r="Q1275" s="5">
        <f t="shared" si="117"/>
        <v>76.666666666666671</v>
      </c>
      <c r="R1275" s="2" t="s">
        <v>8276</v>
      </c>
      <c r="S1275" s="7" t="str">
        <f t="shared" si="118"/>
        <v>music</v>
      </c>
      <c r="T1275" s="7" t="str">
        <f t="shared" si="119"/>
        <v>rock</v>
      </c>
    </row>
    <row r="1276" spans="1:20" ht="80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17">
        <f t="shared" si="114"/>
        <v>41116.690104166664</v>
      </c>
      <c r="L1276" s="17">
        <f t="shared" si="115"/>
        <v>41151.690104166664</v>
      </c>
      <c r="M1276" s="2" t="b">
        <v>1</v>
      </c>
      <c r="N1276" s="2">
        <v>467</v>
      </c>
      <c r="O1276" s="2" t="b">
        <v>1</v>
      </c>
      <c r="P1276" s="4">
        <f t="shared" si="116"/>
        <v>154.97535999999999</v>
      </c>
      <c r="Q1276" s="5">
        <f t="shared" si="117"/>
        <v>82.963254817987149</v>
      </c>
      <c r="R1276" s="2" t="s">
        <v>8276</v>
      </c>
      <c r="S1276" s="7" t="str">
        <f t="shared" si="118"/>
        <v>music</v>
      </c>
      <c r="T1276" s="7" t="str">
        <f t="shared" si="119"/>
        <v>rock</v>
      </c>
    </row>
    <row r="1277" spans="1:20" ht="80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17">
        <f t="shared" si="114"/>
        <v>41458.867905092593</v>
      </c>
      <c r="L1277" s="17">
        <f t="shared" si="115"/>
        <v>41493.867905092593</v>
      </c>
      <c r="M1277" s="2" t="b">
        <v>1</v>
      </c>
      <c r="N1277" s="2">
        <v>389</v>
      </c>
      <c r="O1277" s="2" t="b">
        <v>1</v>
      </c>
      <c r="P1277" s="4">
        <f t="shared" si="116"/>
        <v>162.14066666666668</v>
      </c>
      <c r="Q1277" s="5">
        <f t="shared" si="117"/>
        <v>62.522107969151669</v>
      </c>
      <c r="R1277" s="2" t="s">
        <v>8276</v>
      </c>
      <c r="S1277" s="7" t="str">
        <f t="shared" si="118"/>
        <v>music</v>
      </c>
      <c r="T1277" s="7" t="str">
        <f t="shared" si="119"/>
        <v>rock</v>
      </c>
    </row>
    <row r="1278" spans="1:20" ht="40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17">
        <f t="shared" si="114"/>
        <v>40007.704247685186</v>
      </c>
      <c r="L1278" s="17">
        <f t="shared" si="115"/>
        <v>40057.166666666664</v>
      </c>
      <c r="M1278" s="2" t="b">
        <v>1</v>
      </c>
      <c r="N1278" s="2">
        <v>68</v>
      </c>
      <c r="O1278" s="2" t="b">
        <v>1</v>
      </c>
      <c r="P1278" s="4">
        <f t="shared" si="116"/>
        <v>104.42100000000001</v>
      </c>
      <c r="Q1278" s="5">
        <f t="shared" si="117"/>
        <v>46.06808823529412</v>
      </c>
      <c r="R1278" s="2" t="s">
        <v>8276</v>
      </c>
      <c r="S1278" s="7" t="str">
        <f t="shared" si="118"/>
        <v>music</v>
      </c>
      <c r="T1278" s="7" t="str">
        <f t="shared" si="119"/>
        <v>rock</v>
      </c>
    </row>
    <row r="1279" spans="1:20" ht="80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17">
        <f t="shared" si="114"/>
        <v>41121.561886574076</v>
      </c>
      <c r="L1279" s="17">
        <f t="shared" si="115"/>
        <v>41156.561886574076</v>
      </c>
      <c r="M1279" s="2" t="b">
        <v>1</v>
      </c>
      <c r="N1279" s="2">
        <v>413</v>
      </c>
      <c r="O1279" s="2" t="b">
        <v>1</v>
      </c>
      <c r="P1279" s="4">
        <f t="shared" si="116"/>
        <v>106.12433333333333</v>
      </c>
      <c r="Q1279" s="5">
        <f t="shared" si="117"/>
        <v>38.543946731234868</v>
      </c>
      <c r="R1279" s="2" t="s">
        <v>8276</v>
      </c>
      <c r="S1279" s="7" t="str">
        <f t="shared" si="118"/>
        <v>music</v>
      </c>
      <c r="T1279" s="7" t="str">
        <f t="shared" si="119"/>
        <v>rock</v>
      </c>
    </row>
    <row r="1280" spans="1:20" ht="80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17">
        <f t="shared" si="114"/>
        <v>41786.555162037039</v>
      </c>
      <c r="L1280" s="17">
        <f t="shared" si="115"/>
        <v>41815.083333333336</v>
      </c>
      <c r="M1280" s="2" t="b">
        <v>1</v>
      </c>
      <c r="N1280" s="2">
        <v>190</v>
      </c>
      <c r="O1280" s="2" t="b">
        <v>1</v>
      </c>
      <c r="P1280" s="4">
        <f t="shared" si="116"/>
        <v>154.93846153846152</v>
      </c>
      <c r="Q1280" s="5">
        <f t="shared" si="117"/>
        <v>53.005263157894738</v>
      </c>
      <c r="R1280" s="2" t="s">
        <v>8276</v>
      </c>
      <c r="S1280" s="7" t="str">
        <f t="shared" si="118"/>
        <v>music</v>
      </c>
      <c r="T1280" s="7" t="str">
        <f t="shared" si="119"/>
        <v>rock</v>
      </c>
    </row>
    <row r="1281" spans="1:20" ht="80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17">
        <f t="shared" si="114"/>
        <v>41682.099189814813</v>
      </c>
      <c r="L1281" s="17">
        <f t="shared" si="115"/>
        <v>41722.057523148149</v>
      </c>
      <c r="M1281" s="2" t="b">
        <v>1</v>
      </c>
      <c r="N1281" s="2">
        <v>189</v>
      </c>
      <c r="O1281" s="2" t="b">
        <v>1</v>
      </c>
      <c r="P1281" s="4">
        <f t="shared" si="116"/>
        <v>110.77157238734421</v>
      </c>
      <c r="Q1281" s="5">
        <f t="shared" si="117"/>
        <v>73.355396825396824</v>
      </c>
      <c r="R1281" s="2" t="s">
        <v>8276</v>
      </c>
      <c r="S1281" s="7" t="str">
        <f t="shared" si="118"/>
        <v>music</v>
      </c>
      <c r="T1281" s="7" t="str">
        <f t="shared" si="119"/>
        <v>rock</v>
      </c>
    </row>
    <row r="1282" spans="1:20" ht="80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17">
        <f t="shared" si="114"/>
        <v>40513.757569444446</v>
      </c>
      <c r="L1282" s="17">
        <f t="shared" si="115"/>
        <v>40603.757569444446</v>
      </c>
      <c r="M1282" s="2" t="b">
        <v>1</v>
      </c>
      <c r="N1282" s="2">
        <v>130</v>
      </c>
      <c r="O1282" s="2" t="b">
        <v>1</v>
      </c>
      <c r="P1282" s="4">
        <f t="shared" si="116"/>
        <v>110.91186666666665</v>
      </c>
      <c r="Q1282" s="5">
        <f t="shared" si="117"/>
        <v>127.97523076923076</v>
      </c>
      <c r="R1282" s="2" t="s">
        <v>8276</v>
      </c>
      <c r="S1282" s="7" t="str">
        <f t="shared" si="118"/>
        <v>music</v>
      </c>
      <c r="T1282" s="7" t="str">
        <f t="shared" si="119"/>
        <v>rock</v>
      </c>
    </row>
    <row r="1283" spans="1:20" ht="80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17">
        <f t="shared" ref="K1283:K1346" si="120">(((J1283/60)/60)/24)+DATE(1970,1,1)</f>
        <v>41463.743472222224</v>
      </c>
      <c r="L1283" s="17">
        <f t="shared" ref="L1283:L1346" si="121">(((I1283/60)/60)/24)+DATE(1970,1,1)</f>
        <v>41483.743472222224</v>
      </c>
      <c r="M1283" s="2" t="b">
        <v>1</v>
      </c>
      <c r="N1283" s="2">
        <v>74</v>
      </c>
      <c r="O1283" s="2" t="b">
        <v>1</v>
      </c>
      <c r="P1283" s="4">
        <f t="shared" ref="P1283:P1346" si="122">E1283/D1283*100</f>
        <v>110.71428571428572</v>
      </c>
      <c r="Q1283" s="5">
        <f t="shared" ref="Q1283:Q1346" si="123">E1283/N1283</f>
        <v>104.72972972972973</v>
      </c>
      <c r="R1283" s="2" t="s">
        <v>8276</v>
      </c>
      <c r="S1283" s="7" t="str">
        <f t="shared" ref="S1283:S1346" si="124">LEFT(R1283, SEARCH("/",R1283, 1)-1)</f>
        <v>music</v>
      </c>
      <c r="T1283" s="7" t="str">
        <f t="shared" ref="T1283:T1346" si="125">RIGHT(R1283,LEN(R1283)-SEARCH("/",R1283,1))</f>
        <v>rock</v>
      </c>
    </row>
    <row r="1284" spans="1:20" ht="80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17">
        <f t="shared" si="120"/>
        <v>41586.475173611114</v>
      </c>
      <c r="L1284" s="17">
        <f t="shared" si="121"/>
        <v>41617.207638888889</v>
      </c>
      <c r="M1284" s="2" t="b">
        <v>1</v>
      </c>
      <c r="N1284" s="2">
        <v>274</v>
      </c>
      <c r="O1284" s="2" t="b">
        <v>1</v>
      </c>
      <c r="P1284" s="4">
        <f t="shared" si="122"/>
        <v>123.61333333333333</v>
      </c>
      <c r="Q1284" s="5">
        <f t="shared" si="123"/>
        <v>67.671532846715323</v>
      </c>
      <c r="R1284" s="2" t="s">
        <v>8276</v>
      </c>
      <c r="S1284" s="7" t="str">
        <f t="shared" si="124"/>
        <v>music</v>
      </c>
      <c r="T1284" s="7" t="str">
        <f t="shared" si="125"/>
        <v>rock</v>
      </c>
    </row>
    <row r="1285" spans="1:20" ht="60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17">
        <f t="shared" si="120"/>
        <v>41320.717465277776</v>
      </c>
      <c r="L1285" s="17">
        <f t="shared" si="121"/>
        <v>41344.166666666664</v>
      </c>
      <c r="M1285" s="2" t="b">
        <v>1</v>
      </c>
      <c r="N1285" s="2">
        <v>22</v>
      </c>
      <c r="O1285" s="2" t="b">
        <v>1</v>
      </c>
      <c r="P1285" s="4">
        <f t="shared" si="122"/>
        <v>211.05</v>
      </c>
      <c r="Q1285" s="5">
        <f t="shared" si="123"/>
        <v>95.931818181818187</v>
      </c>
      <c r="R1285" s="2" t="s">
        <v>8276</v>
      </c>
      <c r="S1285" s="7" t="str">
        <f t="shared" si="124"/>
        <v>music</v>
      </c>
      <c r="T1285" s="7" t="str">
        <f t="shared" si="125"/>
        <v>rock</v>
      </c>
    </row>
    <row r="1286" spans="1:20" ht="80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17">
        <f t="shared" si="120"/>
        <v>42712.23474537037</v>
      </c>
      <c r="L1286" s="17">
        <f t="shared" si="121"/>
        <v>42735.707638888889</v>
      </c>
      <c r="M1286" s="2" t="b">
        <v>0</v>
      </c>
      <c r="N1286" s="2">
        <v>31</v>
      </c>
      <c r="O1286" s="2" t="b">
        <v>1</v>
      </c>
      <c r="P1286" s="4">
        <f t="shared" si="122"/>
        <v>101</v>
      </c>
      <c r="Q1286" s="5">
        <f t="shared" si="123"/>
        <v>65.161290322580641</v>
      </c>
      <c r="R1286" s="2" t="s">
        <v>8271</v>
      </c>
      <c r="S1286" s="7" t="str">
        <f t="shared" si="124"/>
        <v>theater</v>
      </c>
      <c r="T1286" s="7" t="str">
        <f t="shared" si="125"/>
        <v>plays</v>
      </c>
    </row>
    <row r="1287" spans="1:20" ht="80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17">
        <f t="shared" si="120"/>
        <v>42160.583043981482</v>
      </c>
      <c r="L1287" s="17">
        <f t="shared" si="121"/>
        <v>42175.583043981482</v>
      </c>
      <c r="M1287" s="2" t="b">
        <v>0</v>
      </c>
      <c r="N1287" s="2">
        <v>63</v>
      </c>
      <c r="O1287" s="2" t="b">
        <v>1</v>
      </c>
      <c r="P1287" s="4">
        <f t="shared" si="122"/>
        <v>101.64999999999999</v>
      </c>
      <c r="Q1287" s="5">
        <f t="shared" si="123"/>
        <v>32.269841269841272</v>
      </c>
      <c r="R1287" s="2" t="s">
        <v>8271</v>
      </c>
      <c r="S1287" s="7" t="str">
        <f t="shared" si="124"/>
        <v>theater</v>
      </c>
      <c r="T1287" s="7" t="str">
        <f t="shared" si="125"/>
        <v>plays</v>
      </c>
    </row>
    <row r="1288" spans="1:20" ht="60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17">
        <f t="shared" si="120"/>
        <v>42039.384571759263</v>
      </c>
      <c r="L1288" s="17">
        <f t="shared" si="121"/>
        <v>42052.583333333328</v>
      </c>
      <c r="M1288" s="2" t="b">
        <v>0</v>
      </c>
      <c r="N1288" s="2">
        <v>20</v>
      </c>
      <c r="O1288" s="2" t="b">
        <v>1</v>
      </c>
      <c r="P1288" s="4">
        <f t="shared" si="122"/>
        <v>108.33333333333333</v>
      </c>
      <c r="Q1288" s="5">
        <f t="shared" si="123"/>
        <v>81.25</v>
      </c>
      <c r="R1288" s="2" t="s">
        <v>8271</v>
      </c>
      <c r="S1288" s="7" t="str">
        <f t="shared" si="124"/>
        <v>theater</v>
      </c>
      <c r="T1288" s="7" t="str">
        <f t="shared" si="125"/>
        <v>plays</v>
      </c>
    </row>
    <row r="1289" spans="1:20" ht="120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17">
        <f t="shared" si="120"/>
        <v>42107.621018518519</v>
      </c>
      <c r="L1289" s="17">
        <f t="shared" si="121"/>
        <v>42167.621018518519</v>
      </c>
      <c r="M1289" s="2" t="b">
        <v>0</v>
      </c>
      <c r="N1289" s="2">
        <v>25</v>
      </c>
      <c r="O1289" s="2" t="b">
        <v>1</v>
      </c>
      <c r="P1289" s="4">
        <f t="shared" si="122"/>
        <v>242</v>
      </c>
      <c r="Q1289" s="5">
        <f t="shared" si="123"/>
        <v>24.2</v>
      </c>
      <c r="R1289" s="2" t="s">
        <v>8271</v>
      </c>
      <c r="S1289" s="7" t="str">
        <f t="shared" si="124"/>
        <v>theater</v>
      </c>
      <c r="T1289" s="7" t="str">
        <f t="shared" si="125"/>
        <v>plays</v>
      </c>
    </row>
    <row r="1290" spans="1:20" ht="80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17">
        <f t="shared" si="120"/>
        <v>42561.154664351852</v>
      </c>
      <c r="L1290" s="17">
        <f t="shared" si="121"/>
        <v>42592.166666666672</v>
      </c>
      <c r="M1290" s="2" t="b">
        <v>0</v>
      </c>
      <c r="N1290" s="2">
        <v>61</v>
      </c>
      <c r="O1290" s="2" t="b">
        <v>1</v>
      </c>
      <c r="P1290" s="4">
        <f t="shared" si="122"/>
        <v>100.44999999999999</v>
      </c>
      <c r="Q1290" s="5">
        <f t="shared" si="123"/>
        <v>65.868852459016395</v>
      </c>
      <c r="R1290" s="2" t="s">
        <v>8271</v>
      </c>
      <c r="S1290" s="7" t="str">
        <f t="shared" si="124"/>
        <v>theater</v>
      </c>
      <c r="T1290" s="7" t="str">
        <f t="shared" si="125"/>
        <v>plays</v>
      </c>
    </row>
    <row r="1291" spans="1:20" ht="60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17">
        <f t="shared" si="120"/>
        <v>42709.134780092587</v>
      </c>
      <c r="L1291" s="17">
        <f t="shared" si="121"/>
        <v>42739.134780092587</v>
      </c>
      <c r="M1291" s="2" t="b">
        <v>0</v>
      </c>
      <c r="N1291" s="2">
        <v>52</v>
      </c>
      <c r="O1291" s="2" t="b">
        <v>1</v>
      </c>
      <c r="P1291" s="4">
        <f t="shared" si="122"/>
        <v>125.06666666666666</v>
      </c>
      <c r="Q1291" s="5">
        <f t="shared" si="123"/>
        <v>36.07692307692308</v>
      </c>
      <c r="R1291" s="2" t="s">
        <v>8271</v>
      </c>
      <c r="S1291" s="7" t="str">
        <f t="shared" si="124"/>
        <v>theater</v>
      </c>
      <c r="T1291" s="7" t="str">
        <f t="shared" si="125"/>
        <v>plays</v>
      </c>
    </row>
    <row r="1292" spans="1:20" ht="40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17">
        <f t="shared" si="120"/>
        <v>42086.614942129629</v>
      </c>
      <c r="L1292" s="17">
        <f t="shared" si="121"/>
        <v>42117.290972222225</v>
      </c>
      <c r="M1292" s="2" t="b">
        <v>0</v>
      </c>
      <c r="N1292" s="2">
        <v>86</v>
      </c>
      <c r="O1292" s="2" t="b">
        <v>1</v>
      </c>
      <c r="P1292" s="4">
        <f t="shared" si="122"/>
        <v>108.57142857142857</v>
      </c>
      <c r="Q1292" s="5">
        <f t="shared" si="123"/>
        <v>44.186046511627907</v>
      </c>
      <c r="R1292" s="2" t="s">
        <v>8271</v>
      </c>
      <c r="S1292" s="7" t="str">
        <f t="shared" si="124"/>
        <v>theater</v>
      </c>
      <c r="T1292" s="7" t="str">
        <f t="shared" si="125"/>
        <v>plays</v>
      </c>
    </row>
    <row r="1293" spans="1:20" ht="80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17">
        <f t="shared" si="120"/>
        <v>42064.652673611112</v>
      </c>
      <c r="L1293" s="17">
        <f t="shared" si="121"/>
        <v>42101.291666666672</v>
      </c>
      <c r="M1293" s="2" t="b">
        <v>0</v>
      </c>
      <c r="N1293" s="2">
        <v>42</v>
      </c>
      <c r="O1293" s="2" t="b">
        <v>1</v>
      </c>
      <c r="P1293" s="4">
        <f t="shared" si="122"/>
        <v>145.70000000000002</v>
      </c>
      <c r="Q1293" s="5">
        <f t="shared" si="123"/>
        <v>104.07142857142857</v>
      </c>
      <c r="R1293" s="2" t="s">
        <v>8271</v>
      </c>
      <c r="S1293" s="7" t="str">
        <f t="shared" si="124"/>
        <v>theater</v>
      </c>
      <c r="T1293" s="7" t="str">
        <f t="shared" si="125"/>
        <v>plays</v>
      </c>
    </row>
    <row r="1294" spans="1:20" ht="80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17">
        <f t="shared" si="120"/>
        <v>42256.764212962968</v>
      </c>
      <c r="L1294" s="17">
        <f t="shared" si="121"/>
        <v>42283.957638888889</v>
      </c>
      <c r="M1294" s="2" t="b">
        <v>0</v>
      </c>
      <c r="N1294" s="2">
        <v>52</v>
      </c>
      <c r="O1294" s="2" t="b">
        <v>1</v>
      </c>
      <c r="P1294" s="4">
        <f t="shared" si="122"/>
        <v>110.00000000000001</v>
      </c>
      <c r="Q1294" s="5">
        <f t="shared" si="123"/>
        <v>35.96153846153846</v>
      </c>
      <c r="R1294" s="2" t="s">
        <v>8271</v>
      </c>
      <c r="S1294" s="7" t="str">
        <f t="shared" si="124"/>
        <v>theater</v>
      </c>
      <c r="T1294" s="7" t="str">
        <f t="shared" si="125"/>
        <v>plays</v>
      </c>
    </row>
    <row r="1295" spans="1:20" ht="80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17">
        <f t="shared" si="120"/>
        <v>42292.701053240744</v>
      </c>
      <c r="L1295" s="17">
        <f t="shared" si="121"/>
        <v>42322.742719907401</v>
      </c>
      <c r="M1295" s="2" t="b">
        <v>0</v>
      </c>
      <c r="N1295" s="2">
        <v>120</v>
      </c>
      <c r="O1295" s="2" t="b">
        <v>1</v>
      </c>
      <c r="P1295" s="4">
        <f t="shared" si="122"/>
        <v>102.23333333333333</v>
      </c>
      <c r="Q1295" s="5">
        <f t="shared" si="123"/>
        <v>127.79166666666667</v>
      </c>
      <c r="R1295" s="2" t="s">
        <v>8271</v>
      </c>
      <c r="S1295" s="7" t="str">
        <f t="shared" si="124"/>
        <v>theater</v>
      </c>
      <c r="T1295" s="7" t="str">
        <f t="shared" si="125"/>
        <v>plays</v>
      </c>
    </row>
    <row r="1296" spans="1:20" ht="80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17">
        <f t="shared" si="120"/>
        <v>42278.453668981485</v>
      </c>
      <c r="L1296" s="17">
        <f t="shared" si="121"/>
        <v>42296.458333333328</v>
      </c>
      <c r="M1296" s="2" t="b">
        <v>0</v>
      </c>
      <c r="N1296" s="2">
        <v>22</v>
      </c>
      <c r="O1296" s="2" t="b">
        <v>1</v>
      </c>
      <c r="P1296" s="4">
        <f t="shared" si="122"/>
        <v>122</v>
      </c>
      <c r="Q1296" s="5">
        <f t="shared" si="123"/>
        <v>27.727272727272727</v>
      </c>
      <c r="R1296" s="2" t="s">
        <v>8271</v>
      </c>
      <c r="S1296" s="7" t="str">
        <f t="shared" si="124"/>
        <v>theater</v>
      </c>
      <c r="T1296" s="7" t="str">
        <f t="shared" si="125"/>
        <v>plays</v>
      </c>
    </row>
    <row r="1297" spans="1:20" ht="80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17">
        <f t="shared" si="120"/>
        <v>42184.572881944448</v>
      </c>
      <c r="L1297" s="17">
        <f t="shared" si="121"/>
        <v>42214.708333333328</v>
      </c>
      <c r="M1297" s="2" t="b">
        <v>0</v>
      </c>
      <c r="N1297" s="2">
        <v>64</v>
      </c>
      <c r="O1297" s="2" t="b">
        <v>1</v>
      </c>
      <c r="P1297" s="4">
        <f t="shared" si="122"/>
        <v>101.96000000000001</v>
      </c>
      <c r="Q1297" s="5">
        <f t="shared" si="123"/>
        <v>39.828125</v>
      </c>
      <c r="R1297" s="2" t="s">
        <v>8271</v>
      </c>
      <c r="S1297" s="7" t="str">
        <f t="shared" si="124"/>
        <v>theater</v>
      </c>
      <c r="T1297" s="7" t="str">
        <f t="shared" si="125"/>
        <v>plays</v>
      </c>
    </row>
    <row r="1298" spans="1:20" ht="80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17">
        <f t="shared" si="120"/>
        <v>42423.050613425927</v>
      </c>
      <c r="L1298" s="17">
        <f t="shared" si="121"/>
        <v>42443.008946759262</v>
      </c>
      <c r="M1298" s="2" t="b">
        <v>0</v>
      </c>
      <c r="N1298" s="2">
        <v>23</v>
      </c>
      <c r="O1298" s="2" t="b">
        <v>1</v>
      </c>
      <c r="P1298" s="4">
        <f t="shared" si="122"/>
        <v>141.1764705882353</v>
      </c>
      <c r="Q1298" s="5">
        <f t="shared" si="123"/>
        <v>52.173913043478258</v>
      </c>
      <c r="R1298" s="2" t="s">
        <v>8271</v>
      </c>
      <c r="S1298" s="7" t="str">
        <f t="shared" si="124"/>
        <v>theater</v>
      </c>
      <c r="T1298" s="7" t="str">
        <f t="shared" si="125"/>
        <v>plays</v>
      </c>
    </row>
    <row r="1299" spans="1:20" ht="80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17">
        <f t="shared" si="120"/>
        <v>42461.747199074074</v>
      </c>
      <c r="L1299" s="17">
        <f t="shared" si="121"/>
        <v>42491.747199074074</v>
      </c>
      <c r="M1299" s="2" t="b">
        <v>0</v>
      </c>
      <c r="N1299" s="2">
        <v>238</v>
      </c>
      <c r="O1299" s="2" t="b">
        <v>1</v>
      </c>
      <c r="P1299" s="4">
        <f t="shared" si="122"/>
        <v>109.52500000000001</v>
      </c>
      <c r="Q1299" s="5">
        <f t="shared" si="123"/>
        <v>92.037815126050418</v>
      </c>
      <c r="R1299" s="2" t="s">
        <v>8271</v>
      </c>
      <c r="S1299" s="7" t="str">
        <f t="shared" si="124"/>
        <v>theater</v>
      </c>
      <c r="T1299" s="7" t="str">
        <f t="shared" si="125"/>
        <v>plays</v>
      </c>
    </row>
    <row r="1300" spans="1:20" ht="80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17">
        <f t="shared" si="120"/>
        <v>42458.680925925932</v>
      </c>
      <c r="L1300" s="17">
        <f t="shared" si="121"/>
        <v>42488.680925925932</v>
      </c>
      <c r="M1300" s="2" t="b">
        <v>0</v>
      </c>
      <c r="N1300" s="2">
        <v>33</v>
      </c>
      <c r="O1300" s="2" t="b">
        <v>1</v>
      </c>
      <c r="P1300" s="4">
        <f t="shared" si="122"/>
        <v>104.65</v>
      </c>
      <c r="Q1300" s="5">
        <f t="shared" si="123"/>
        <v>63.424242424242422</v>
      </c>
      <c r="R1300" s="2" t="s">
        <v>8271</v>
      </c>
      <c r="S1300" s="7" t="str">
        <f t="shared" si="124"/>
        <v>theater</v>
      </c>
      <c r="T1300" s="7" t="str">
        <f t="shared" si="125"/>
        <v>plays</v>
      </c>
    </row>
    <row r="1301" spans="1:20" ht="60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17">
        <f t="shared" si="120"/>
        <v>42169.814340277779</v>
      </c>
      <c r="L1301" s="17">
        <f t="shared" si="121"/>
        <v>42199.814340277779</v>
      </c>
      <c r="M1301" s="2" t="b">
        <v>0</v>
      </c>
      <c r="N1301" s="2">
        <v>32</v>
      </c>
      <c r="O1301" s="2" t="b">
        <v>1</v>
      </c>
      <c r="P1301" s="4">
        <f t="shared" si="122"/>
        <v>124</v>
      </c>
      <c r="Q1301" s="5">
        <f t="shared" si="123"/>
        <v>135.625</v>
      </c>
      <c r="R1301" s="2" t="s">
        <v>8271</v>
      </c>
      <c r="S1301" s="7" t="str">
        <f t="shared" si="124"/>
        <v>theater</v>
      </c>
      <c r="T1301" s="7" t="str">
        <f t="shared" si="125"/>
        <v>plays</v>
      </c>
    </row>
    <row r="1302" spans="1:20" ht="80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17">
        <f t="shared" si="120"/>
        <v>42483.675208333334</v>
      </c>
      <c r="L1302" s="17">
        <f t="shared" si="121"/>
        <v>42522.789583333331</v>
      </c>
      <c r="M1302" s="2" t="b">
        <v>0</v>
      </c>
      <c r="N1302" s="2">
        <v>24</v>
      </c>
      <c r="O1302" s="2" t="b">
        <v>1</v>
      </c>
      <c r="P1302" s="4">
        <f t="shared" si="122"/>
        <v>135</v>
      </c>
      <c r="Q1302" s="5">
        <f t="shared" si="123"/>
        <v>168.75</v>
      </c>
      <c r="R1302" s="2" t="s">
        <v>8271</v>
      </c>
      <c r="S1302" s="7" t="str">
        <f t="shared" si="124"/>
        <v>theater</v>
      </c>
      <c r="T1302" s="7" t="str">
        <f t="shared" si="125"/>
        <v>plays</v>
      </c>
    </row>
    <row r="1303" spans="1:20" ht="80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17">
        <f t="shared" si="120"/>
        <v>42195.749745370369</v>
      </c>
      <c r="L1303" s="17">
        <f t="shared" si="121"/>
        <v>42206.125</v>
      </c>
      <c r="M1303" s="2" t="b">
        <v>0</v>
      </c>
      <c r="N1303" s="2">
        <v>29</v>
      </c>
      <c r="O1303" s="2" t="b">
        <v>1</v>
      </c>
      <c r="P1303" s="4">
        <f t="shared" si="122"/>
        <v>102.75000000000001</v>
      </c>
      <c r="Q1303" s="5">
        <f t="shared" si="123"/>
        <v>70.862068965517238</v>
      </c>
      <c r="R1303" s="2" t="s">
        <v>8271</v>
      </c>
      <c r="S1303" s="7" t="str">
        <f t="shared" si="124"/>
        <v>theater</v>
      </c>
      <c r="T1303" s="7" t="str">
        <f t="shared" si="125"/>
        <v>plays</v>
      </c>
    </row>
    <row r="1304" spans="1:20" ht="60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17">
        <f t="shared" si="120"/>
        <v>42675.057997685188</v>
      </c>
      <c r="L1304" s="17">
        <f t="shared" si="121"/>
        <v>42705.099664351852</v>
      </c>
      <c r="M1304" s="2" t="b">
        <v>0</v>
      </c>
      <c r="N1304" s="2">
        <v>50</v>
      </c>
      <c r="O1304" s="2" t="b">
        <v>1</v>
      </c>
      <c r="P1304" s="4">
        <f t="shared" si="122"/>
        <v>100</v>
      </c>
      <c r="Q1304" s="5">
        <f t="shared" si="123"/>
        <v>50</v>
      </c>
      <c r="R1304" s="2" t="s">
        <v>8271</v>
      </c>
      <c r="S1304" s="7" t="str">
        <f t="shared" si="124"/>
        <v>theater</v>
      </c>
      <c r="T1304" s="7" t="str">
        <f t="shared" si="125"/>
        <v>plays</v>
      </c>
    </row>
    <row r="1305" spans="1:20" ht="40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17">
        <f t="shared" si="120"/>
        <v>42566.441203703704</v>
      </c>
      <c r="L1305" s="17">
        <f t="shared" si="121"/>
        <v>42582.458333333328</v>
      </c>
      <c r="M1305" s="2" t="b">
        <v>0</v>
      </c>
      <c r="N1305" s="2">
        <v>108</v>
      </c>
      <c r="O1305" s="2" t="b">
        <v>1</v>
      </c>
      <c r="P1305" s="4">
        <f t="shared" si="122"/>
        <v>130.26085714285716</v>
      </c>
      <c r="Q1305" s="5">
        <f t="shared" si="123"/>
        <v>42.214166666666671</v>
      </c>
      <c r="R1305" s="2" t="s">
        <v>8271</v>
      </c>
      <c r="S1305" s="7" t="str">
        <f t="shared" si="124"/>
        <v>theater</v>
      </c>
      <c r="T1305" s="7" t="str">
        <f t="shared" si="125"/>
        <v>plays</v>
      </c>
    </row>
    <row r="1306" spans="1:20" ht="80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17">
        <f t="shared" si="120"/>
        <v>42747.194502314815</v>
      </c>
      <c r="L1306" s="17">
        <f t="shared" si="121"/>
        <v>42807.152835648143</v>
      </c>
      <c r="M1306" s="2" t="b">
        <v>0</v>
      </c>
      <c r="N1306" s="2">
        <v>104</v>
      </c>
      <c r="O1306" s="2" t="b">
        <v>0</v>
      </c>
      <c r="P1306" s="4">
        <f t="shared" si="122"/>
        <v>39.627499999999998</v>
      </c>
      <c r="Q1306" s="5">
        <f t="shared" si="123"/>
        <v>152.41346153846155</v>
      </c>
      <c r="R1306" s="2" t="s">
        <v>8273</v>
      </c>
      <c r="S1306" s="7" t="str">
        <f t="shared" si="124"/>
        <v>technology</v>
      </c>
      <c r="T1306" s="7" t="str">
        <f t="shared" si="125"/>
        <v>wearables</v>
      </c>
    </row>
    <row r="1307" spans="1:20" ht="80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17">
        <f t="shared" si="120"/>
        <v>42543.665601851855</v>
      </c>
      <c r="L1307" s="17">
        <f t="shared" si="121"/>
        <v>42572.729166666672</v>
      </c>
      <c r="M1307" s="2" t="b">
        <v>0</v>
      </c>
      <c r="N1307" s="2">
        <v>86</v>
      </c>
      <c r="O1307" s="2" t="b">
        <v>0</v>
      </c>
      <c r="P1307" s="4">
        <f t="shared" si="122"/>
        <v>25.976666666666663</v>
      </c>
      <c r="Q1307" s="5">
        <f t="shared" si="123"/>
        <v>90.616279069767444</v>
      </c>
      <c r="R1307" s="2" t="s">
        <v>8273</v>
      </c>
      <c r="S1307" s="7" t="str">
        <f t="shared" si="124"/>
        <v>technology</v>
      </c>
      <c r="T1307" s="7" t="str">
        <f t="shared" si="125"/>
        <v>wearables</v>
      </c>
    </row>
    <row r="1308" spans="1:20" ht="80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17">
        <f t="shared" si="120"/>
        <v>41947.457569444443</v>
      </c>
      <c r="L1308" s="17">
        <f t="shared" si="121"/>
        <v>41977.457569444443</v>
      </c>
      <c r="M1308" s="2" t="b">
        <v>0</v>
      </c>
      <c r="N1308" s="2">
        <v>356</v>
      </c>
      <c r="O1308" s="2" t="b">
        <v>0</v>
      </c>
      <c r="P1308" s="4">
        <f t="shared" si="122"/>
        <v>65.24636363636364</v>
      </c>
      <c r="Q1308" s="5">
        <f t="shared" si="123"/>
        <v>201.60393258426967</v>
      </c>
      <c r="R1308" s="2" t="s">
        <v>8273</v>
      </c>
      <c r="S1308" s="7" t="str">
        <f t="shared" si="124"/>
        <v>technology</v>
      </c>
      <c r="T1308" s="7" t="str">
        <f t="shared" si="125"/>
        <v>wearables</v>
      </c>
    </row>
    <row r="1309" spans="1:20" ht="40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17">
        <f t="shared" si="120"/>
        <v>42387.503229166665</v>
      </c>
      <c r="L1309" s="17">
        <f t="shared" si="121"/>
        <v>42417.503229166665</v>
      </c>
      <c r="M1309" s="2" t="b">
        <v>0</v>
      </c>
      <c r="N1309" s="2">
        <v>45</v>
      </c>
      <c r="O1309" s="2" t="b">
        <v>0</v>
      </c>
      <c r="P1309" s="4">
        <f t="shared" si="122"/>
        <v>11.514000000000001</v>
      </c>
      <c r="Q1309" s="5">
        <f t="shared" si="123"/>
        <v>127.93333333333334</v>
      </c>
      <c r="R1309" s="2" t="s">
        <v>8273</v>
      </c>
      <c r="S1309" s="7" t="str">
        <f t="shared" si="124"/>
        <v>technology</v>
      </c>
      <c r="T1309" s="7" t="str">
        <f t="shared" si="125"/>
        <v>wearables</v>
      </c>
    </row>
    <row r="1310" spans="1:20" ht="40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17">
        <f t="shared" si="120"/>
        <v>42611.613564814819</v>
      </c>
      <c r="L1310" s="17">
        <f t="shared" si="121"/>
        <v>42651.613564814819</v>
      </c>
      <c r="M1310" s="2" t="b">
        <v>0</v>
      </c>
      <c r="N1310" s="2">
        <v>38</v>
      </c>
      <c r="O1310" s="2" t="b">
        <v>0</v>
      </c>
      <c r="P1310" s="4">
        <f t="shared" si="122"/>
        <v>11.360000000000001</v>
      </c>
      <c r="Q1310" s="5">
        <f t="shared" si="123"/>
        <v>29.894736842105264</v>
      </c>
      <c r="R1310" s="2" t="s">
        <v>8273</v>
      </c>
      <c r="S1310" s="7" t="str">
        <f t="shared" si="124"/>
        <v>technology</v>
      </c>
      <c r="T1310" s="7" t="str">
        <f t="shared" si="125"/>
        <v>wearables</v>
      </c>
    </row>
    <row r="1311" spans="1:20" ht="60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17">
        <f t="shared" si="120"/>
        <v>42257.882731481484</v>
      </c>
      <c r="L1311" s="17">
        <f t="shared" si="121"/>
        <v>42292.882731481484</v>
      </c>
      <c r="M1311" s="2" t="b">
        <v>0</v>
      </c>
      <c r="N1311" s="2">
        <v>35</v>
      </c>
      <c r="O1311" s="2" t="b">
        <v>0</v>
      </c>
      <c r="P1311" s="4">
        <f t="shared" si="122"/>
        <v>111.99130434782609</v>
      </c>
      <c r="Q1311" s="5">
        <f t="shared" si="123"/>
        <v>367.97142857142859</v>
      </c>
      <c r="R1311" s="2" t="s">
        <v>8273</v>
      </c>
      <c r="S1311" s="7" t="str">
        <f t="shared" si="124"/>
        <v>technology</v>
      </c>
      <c r="T1311" s="7" t="str">
        <f t="shared" si="125"/>
        <v>wearables</v>
      </c>
    </row>
    <row r="1312" spans="1:20" ht="60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17">
        <f t="shared" si="120"/>
        <v>42556.667245370365</v>
      </c>
      <c r="L1312" s="17">
        <f t="shared" si="121"/>
        <v>42601.667245370365</v>
      </c>
      <c r="M1312" s="2" t="b">
        <v>0</v>
      </c>
      <c r="N1312" s="2">
        <v>24</v>
      </c>
      <c r="O1312" s="2" t="b">
        <v>0</v>
      </c>
      <c r="P1312" s="4">
        <f t="shared" si="122"/>
        <v>15.5</v>
      </c>
      <c r="Q1312" s="5">
        <f t="shared" si="123"/>
        <v>129.16666666666666</v>
      </c>
      <c r="R1312" s="2" t="s">
        <v>8273</v>
      </c>
      <c r="S1312" s="7" t="str">
        <f t="shared" si="124"/>
        <v>technology</v>
      </c>
      <c r="T1312" s="7" t="str">
        <f t="shared" si="125"/>
        <v>wearables</v>
      </c>
    </row>
    <row r="1313" spans="1:20" ht="80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17">
        <f t="shared" si="120"/>
        <v>42669.802303240736</v>
      </c>
      <c r="L1313" s="17">
        <f t="shared" si="121"/>
        <v>42704.843969907408</v>
      </c>
      <c r="M1313" s="2" t="b">
        <v>0</v>
      </c>
      <c r="N1313" s="2">
        <v>100</v>
      </c>
      <c r="O1313" s="2" t="b">
        <v>0</v>
      </c>
      <c r="P1313" s="4">
        <f t="shared" si="122"/>
        <v>32.027999999999999</v>
      </c>
      <c r="Q1313" s="5">
        <f t="shared" si="123"/>
        <v>800.7</v>
      </c>
      <c r="R1313" s="2" t="s">
        <v>8273</v>
      </c>
      <c r="S1313" s="7" t="str">
        <f t="shared" si="124"/>
        <v>technology</v>
      </c>
      <c r="T1313" s="7" t="str">
        <f t="shared" si="125"/>
        <v>wearables</v>
      </c>
    </row>
    <row r="1314" spans="1:20" ht="60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17">
        <f t="shared" si="120"/>
        <v>42082.702800925923</v>
      </c>
      <c r="L1314" s="17">
        <f t="shared" si="121"/>
        <v>42112.702800925923</v>
      </c>
      <c r="M1314" s="2" t="b">
        <v>0</v>
      </c>
      <c r="N1314" s="2">
        <v>1</v>
      </c>
      <c r="O1314" s="2" t="b">
        <v>0</v>
      </c>
      <c r="P1314" s="4">
        <f t="shared" si="122"/>
        <v>0.60869565217391308</v>
      </c>
      <c r="Q1314" s="5">
        <f t="shared" si="123"/>
        <v>28</v>
      </c>
      <c r="R1314" s="2" t="s">
        <v>8273</v>
      </c>
      <c r="S1314" s="7" t="str">
        <f t="shared" si="124"/>
        <v>technology</v>
      </c>
      <c r="T1314" s="7" t="str">
        <f t="shared" si="125"/>
        <v>wearables</v>
      </c>
    </row>
    <row r="1315" spans="1:20" ht="80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17">
        <f t="shared" si="120"/>
        <v>42402.709652777776</v>
      </c>
      <c r="L1315" s="17">
        <f t="shared" si="121"/>
        <v>42432.709652777776</v>
      </c>
      <c r="M1315" s="2" t="b">
        <v>0</v>
      </c>
      <c r="N1315" s="2">
        <v>122</v>
      </c>
      <c r="O1315" s="2" t="b">
        <v>0</v>
      </c>
      <c r="P1315" s="4">
        <f t="shared" si="122"/>
        <v>31.114999999999998</v>
      </c>
      <c r="Q1315" s="5">
        <f t="shared" si="123"/>
        <v>102.01639344262296</v>
      </c>
      <c r="R1315" s="2" t="s">
        <v>8273</v>
      </c>
      <c r="S1315" s="7" t="str">
        <f t="shared" si="124"/>
        <v>technology</v>
      </c>
      <c r="T1315" s="7" t="str">
        <f t="shared" si="125"/>
        <v>wearables</v>
      </c>
    </row>
    <row r="1316" spans="1:20" ht="80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17">
        <f t="shared" si="120"/>
        <v>42604.669675925921</v>
      </c>
      <c r="L1316" s="17">
        <f t="shared" si="121"/>
        <v>42664.669675925921</v>
      </c>
      <c r="M1316" s="2" t="b">
        <v>0</v>
      </c>
      <c r="N1316" s="2">
        <v>11</v>
      </c>
      <c r="O1316" s="2" t="b">
        <v>0</v>
      </c>
      <c r="P1316" s="4">
        <f t="shared" si="122"/>
        <v>1.1266666666666667</v>
      </c>
      <c r="Q1316" s="5">
        <f t="shared" si="123"/>
        <v>184.36363636363637</v>
      </c>
      <c r="R1316" s="2" t="s">
        <v>8273</v>
      </c>
      <c r="S1316" s="7" t="str">
        <f t="shared" si="124"/>
        <v>technology</v>
      </c>
      <c r="T1316" s="7" t="str">
        <f t="shared" si="125"/>
        <v>wearables</v>
      </c>
    </row>
    <row r="1317" spans="1:20" ht="60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17">
        <f t="shared" si="120"/>
        <v>42278.498240740737</v>
      </c>
      <c r="L1317" s="17">
        <f t="shared" si="121"/>
        <v>42314.041666666672</v>
      </c>
      <c r="M1317" s="2" t="b">
        <v>0</v>
      </c>
      <c r="N1317" s="2">
        <v>248</v>
      </c>
      <c r="O1317" s="2" t="b">
        <v>0</v>
      </c>
      <c r="P1317" s="4">
        <f t="shared" si="122"/>
        <v>40.404000000000003</v>
      </c>
      <c r="Q1317" s="5">
        <f t="shared" si="123"/>
        <v>162.91935483870967</v>
      </c>
      <c r="R1317" s="2" t="s">
        <v>8273</v>
      </c>
      <c r="S1317" s="7" t="str">
        <f t="shared" si="124"/>
        <v>technology</v>
      </c>
      <c r="T1317" s="7" t="str">
        <f t="shared" si="125"/>
        <v>wearables</v>
      </c>
    </row>
    <row r="1318" spans="1:20" ht="60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17">
        <f t="shared" si="120"/>
        <v>42393.961909722217</v>
      </c>
      <c r="L1318" s="17">
        <f t="shared" si="121"/>
        <v>42428.961909722217</v>
      </c>
      <c r="M1318" s="2" t="b">
        <v>0</v>
      </c>
      <c r="N1318" s="2">
        <v>1</v>
      </c>
      <c r="O1318" s="2" t="b">
        <v>0</v>
      </c>
      <c r="P1318" s="4">
        <f t="shared" si="122"/>
        <v>1.3333333333333333E-3</v>
      </c>
      <c r="Q1318" s="5">
        <f t="shared" si="123"/>
        <v>1</v>
      </c>
      <c r="R1318" s="2" t="s">
        <v>8273</v>
      </c>
      <c r="S1318" s="7" t="str">
        <f t="shared" si="124"/>
        <v>technology</v>
      </c>
      <c r="T1318" s="7" t="str">
        <f t="shared" si="125"/>
        <v>wearables</v>
      </c>
    </row>
    <row r="1319" spans="1:20" ht="80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17">
        <f t="shared" si="120"/>
        <v>42520.235486111109</v>
      </c>
      <c r="L1319" s="17">
        <f t="shared" si="121"/>
        <v>42572.583333333328</v>
      </c>
      <c r="M1319" s="2" t="b">
        <v>0</v>
      </c>
      <c r="N1319" s="2">
        <v>19</v>
      </c>
      <c r="O1319" s="2" t="b">
        <v>0</v>
      </c>
      <c r="P1319" s="4">
        <f t="shared" si="122"/>
        <v>5.7334999999999994</v>
      </c>
      <c r="Q1319" s="5">
        <f t="shared" si="123"/>
        <v>603.52631578947364</v>
      </c>
      <c r="R1319" s="2" t="s">
        <v>8273</v>
      </c>
      <c r="S1319" s="7" t="str">
        <f t="shared" si="124"/>
        <v>technology</v>
      </c>
      <c r="T1319" s="7" t="str">
        <f t="shared" si="125"/>
        <v>wearables</v>
      </c>
    </row>
    <row r="1320" spans="1:20" ht="60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17">
        <f t="shared" si="120"/>
        <v>41985.043657407412</v>
      </c>
      <c r="L1320" s="17">
        <f t="shared" si="121"/>
        <v>42015.043657407412</v>
      </c>
      <c r="M1320" s="2" t="b">
        <v>0</v>
      </c>
      <c r="N1320" s="2">
        <v>135</v>
      </c>
      <c r="O1320" s="2" t="b">
        <v>0</v>
      </c>
      <c r="P1320" s="4">
        <f t="shared" si="122"/>
        <v>15.324999999999999</v>
      </c>
      <c r="Q1320" s="5">
        <f t="shared" si="123"/>
        <v>45.407407407407405</v>
      </c>
      <c r="R1320" s="2" t="s">
        <v>8273</v>
      </c>
      <c r="S1320" s="7" t="str">
        <f t="shared" si="124"/>
        <v>technology</v>
      </c>
      <c r="T1320" s="7" t="str">
        <f t="shared" si="125"/>
        <v>wearables</v>
      </c>
    </row>
    <row r="1321" spans="1:20" ht="80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17">
        <f t="shared" si="120"/>
        <v>41816.812094907407</v>
      </c>
      <c r="L1321" s="17">
        <f t="shared" si="121"/>
        <v>41831.666666666664</v>
      </c>
      <c r="M1321" s="2" t="b">
        <v>0</v>
      </c>
      <c r="N1321" s="2">
        <v>9</v>
      </c>
      <c r="O1321" s="2" t="b">
        <v>0</v>
      </c>
      <c r="P1321" s="4">
        <f t="shared" si="122"/>
        <v>15.103448275862069</v>
      </c>
      <c r="Q1321" s="5">
        <f t="shared" si="123"/>
        <v>97.333333333333329</v>
      </c>
      <c r="R1321" s="2" t="s">
        <v>8273</v>
      </c>
      <c r="S1321" s="7" t="str">
        <f t="shared" si="124"/>
        <v>technology</v>
      </c>
      <c r="T1321" s="7" t="str">
        <f t="shared" si="125"/>
        <v>wearables</v>
      </c>
    </row>
    <row r="1322" spans="1:20" ht="80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17">
        <f t="shared" si="120"/>
        <v>42705.690347222218</v>
      </c>
      <c r="L1322" s="17">
        <f t="shared" si="121"/>
        <v>42734.958333333328</v>
      </c>
      <c r="M1322" s="2" t="b">
        <v>0</v>
      </c>
      <c r="N1322" s="2">
        <v>3</v>
      </c>
      <c r="O1322" s="2" t="b">
        <v>0</v>
      </c>
      <c r="P1322" s="4">
        <f t="shared" si="122"/>
        <v>0.503</v>
      </c>
      <c r="Q1322" s="5">
        <f t="shared" si="123"/>
        <v>167.66666666666666</v>
      </c>
      <c r="R1322" s="2" t="s">
        <v>8273</v>
      </c>
      <c r="S1322" s="7" t="str">
        <f t="shared" si="124"/>
        <v>technology</v>
      </c>
      <c r="T1322" s="7" t="str">
        <f t="shared" si="125"/>
        <v>wearables</v>
      </c>
    </row>
    <row r="1323" spans="1:20" ht="80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17">
        <f t="shared" si="120"/>
        <v>42697.74927083333</v>
      </c>
      <c r="L1323" s="17">
        <f t="shared" si="121"/>
        <v>42727.74927083333</v>
      </c>
      <c r="M1323" s="2" t="b">
        <v>0</v>
      </c>
      <c r="N1323" s="2">
        <v>7</v>
      </c>
      <c r="O1323" s="2" t="b">
        <v>0</v>
      </c>
      <c r="P1323" s="4">
        <f t="shared" si="122"/>
        <v>1.3028138528138529</v>
      </c>
      <c r="Q1323" s="5">
        <f t="shared" si="123"/>
        <v>859.85714285714289</v>
      </c>
      <c r="R1323" s="2" t="s">
        <v>8273</v>
      </c>
      <c r="S1323" s="7" t="str">
        <f t="shared" si="124"/>
        <v>technology</v>
      </c>
      <c r="T1323" s="7" t="str">
        <f t="shared" si="125"/>
        <v>wearables</v>
      </c>
    </row>
    <row r="1324" spans="1:20" ht="80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17">
        <f t="shared" si="120"/>
        <v>42115.656539351854</v>
      </c>
      <c r="L1324" s="17">
        <f t="shared" si="121"/>
        <v>42145.656539351854</v>
      </c>
      <c r="M1324" s="2" t="b">
        <v>0</v>
      </c>
      <c r="N1324" s="2">
        <v>4</v>
      </c>
      <c r="O1324" s="2" t="b">
        <v>0</v>
      </c>
      <c r="P1324" s="4">
        <f t="shared" si="122"/>
        <v>0.30285714285714288</v>
      </c>
      <c r="Q1324" s="5">
        <f t="shared" si="123"/>
        <v>26.5</v>
      </c>
      <c r="R1324" s="2" t="s">
        <v>8273</v>
      </c>
      <c r="S1324" s="7" t="str">
        <f t="shared" si="124"/>
        <v>technology</v>
      </c>
      <c r="T1324" s="7" t="str">
        <f t="shared" si="125"/>
        <v>wearables</v>
      </c>
    </row>
    <row r="1325" spans="1:20" ht="80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17">
        <f t="shared" si="120"/>
        <v>42451.698449074072</v>
      </c>
      <c r="L1325" s="17">
        <f t="shared" si="121"/>
        <v>42486.288194444445</v>
      </c>
      <c r="M1325" s="2" t="b">
        <v>0</v>
      </c>
      <c r="N1325" s="2">
        <v>44</v>
      </c>
      <c r="O1325" s="2" t="b">
        <v>0</v>
      </c>
      <c r="P1325" s="4">
        <f t="shared" si="122"/>
        <v>8.8800000000000008</v>
      </c>
      <c r="Q1325" s="5">
        <f t="shared" si="123"/>
        <v>30.272727272727273</v>
      </c>
      <c r="R1325" s="2" t="s">
        <v>8273</v>
      </c>
      <c r="S1325" s="7" t="str">
        <f t="shared" si="124"/>
        <v>technology</v>
      </c>
      <c r="T1325" s="7" t="str">
        <f t="shared" si="125"/>
        <v>wearables</v>
      </c>
    </row>
    <row r="1326" spans="1:20" ht="80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17">
        <f t="shared" si="120"/>
        <v>42626.633703703701</v>
      </c>
      <c r="L1326" s="17">
        <f t="shared" si="121"/>
        <v>42656.633703703701</v>
      </c>
      <c r="M1326" s="2" t="b">
        <v>0</v>
      </c>
      <c r="N1326" s="2">
        <v>90</v>
      </c>
      <c r="O1326" s="2" t="b">
        <v>0</v>
      </c>
      <c r="P1326" s="4">
        <f t="shared" si="122"/>
        <v>9.84</v>
      </c>
      <c r="Q1326" s="5">
        <f t="shared" si="123"/>
        <v>54.666666666666664</v>
      </c>
      <c r="R1326" s="2" t="s">
        <v>8273</v>
      </c>
      <c r="S1326" s="7" t="str">
        <f t="shared" si="124"/>
        <v>technology</v>
      </c>
      <c r="T1326" s="7" t="str">
        <f t="shared" si="125"/>
        <v>wearables</v>
      </c>
    </row>
    <row r="1327" spans="1:20" ht="80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17">
        <f t="shared" si="120"/>
        <v>42704.086053240739</v>
      </c>
      <c r="L1327" s="17">
        <f t="shared" si="121"/>
        <v>42734.086053240739</v>
      </c>
      <c r="M1327" s="2" t="b">
        <v>0</v>
      </c>
      <c r="N1327" s="2">
        <v>8</v>
      </c>
      <c r="O1327" s="2" t="b">
        <v>0</v>
      </c>
      <c r="P1327" s="4">
        <f t="shared" si="122"/>
        <v>2.4299999999999997</v>
      </c>
      <c r="Q1327" s="5">
        <f t="shared" si="123"/>
        <v>60.75</v>
      </c>
      <c r="R1327" s="2" t="s">
        <v>8273</v>
      </c>
      <c r="S1327" s="7" t="str">
        <f t="shared" si="124"/>
        <v>technology</v>
      </c>
      <c r="T1327" s="7" t="str">
        <f t="shared" si="125"/>
        <v>wearables</v>
      </c>
    </row>
    <row r="1328" spans="1:20" ht="80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17">
        <f t="shared" si="120"/>
        <v>41974.791990740734</v>
      </c>
      <c r="L1328" s="17">
        <f t="shared" si="121"/>
        <v>42019.791990740734</v>
      </c>
      <c r="M1328" s="2" t="b">
        <v>0</v>
      </c>
      <c r="N1328" s="2">
        <v>11</v>
      </c>
      <c r="O1328" s="2" t="b">
        <v>0</v>
      </c>
      <c r="P1328" s="4">
        <f t="shared" si="122"/>
        <v>1.1299999999999999</v>
      </c>
      <c r="Q1328" s="5">
        <f t="shared" si="123"/>
        <v>102.72727272727273</v>
      </c>
      <c r="R1328" s="2" t="s">
        <v>8273</v>
      </c>
      <c r="S1328" s="7" t="str">
        <f t="shared" si="124"/>
        <v>technology</v>
      </c>
      <c r="T1328" s="7" t="str">
        <f t="shared" si="125"/>
        <v>wearables</v>
      </c>
    </row>
    <row r="1329" spans="1:20" ht="80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17">
        <f t="shared" si="120"/>
        <v>42123.678645833337</v>
      </c>
      <c r="L1329" s="17">
        <f t="shared" si="121"/>
        <v>42153.678645833337</v>
      </c>
      <c r="M1329" s="2" t="b">
        <v>0</v>
      </c>
      <c r="N1329" s="2">
        <v>41</v>
      </c>
      <c r="O1329" s="2" t="b">
        <v>0</v>
      </c>
      <c r="P1329" s="4">
        <f t="shared" si="122"/>
        <v>3.5520833333333335</v>
      </c>
      <c r="Q1329" s="5">
        <f t="shared" si="123"/>
        <v>41.585365853658537</v>
      </c>
      <c r="R1329" s="2" t="s">
        <v>8273</v>
      </c>
      <c r="S1329" s="7" t="str">
        <f t="shared" si="124"/>
        <v>technology</v>
      </c>
      <c r="T1329" s="7" t="str">
        <f t="shared" si="125"/>
        <v>wearables</v>
      </c>
    </row>
    <row r="1330" spans="1:20" ht="80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17">
        <f t="shared" si="120"/>
        <v>42612.642754629633</v>
      </c>
      <c r="L1330" s="17">
        <f t="shared" si="121"/>
        <v>42657.642754629633</v>
      </c>
      <c r="M1330" s="2" t="b">
        <v>0</v>
      </c>
      <c r="N1330" s="2">
        <v>15</v>
      </c>
      <c r="O1330" s="2" t="b">
        <v>0</v>
      </c>
      <c r="P1330" s="4">
        <f t="shared" si="122"/>
        <v>2.3306666666666667</v>
      </c>
      <c r="Q1330" s="5">
        <f t="shared" si="123"/>
        <v>116.53333333333333</v>
      </c>
      <c r="R1330" s="2" t="s">
        <v>8273</v>
      </c>
      <c r="S1330" s="7" t="str">
        <f t="shared" si="124"/>
        <v>technology</v>
      </c>
      <c r="T1330" s="7" t="str">
        <f t="shared" si="125"/>
        <v>wearables</v>
      </c>
    </row>
    <row r="1331" spans="1:20" ht="80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17">
        <f t="shared" si="120"/>
        <v>41935.221585648149</v>
      </c>
      <c r="L1331" s="17">
        <f t="shared" si="121"/>
        <v>41975.263252314813</v>
      </c>
      <c r="M1331" s="2" t="b">
        <v>0</v>
      </c>
      <c r="N1331" s="2">
        <v>9</v>
      </c>
      <c r="O1331" s="2" t="b">
        <v>0</v>
      </c>
      <c r="P1331" s="4">
        <f t="shared" si="122"/>
        <v>0.81600000000000006</v>
      </c>
      <c r="Q1331" s="5">
        <f t="shared" si="123"/>
        <v>45.333333333333336</v>
      </c>
      <c r="R1331" s="2" t="s">
        <v>8273</v>
      </c>
      <c r="S1331" s="7" t="str">
        <f t="shared" si="124"/>
        <v>technology</v>
      </c>
      <c r="T1331" s="7" t="str">
        <f t="shared" si="125"/>
        <v>wearables</v>
      </c>
    </row>
    <row r="1332" spans="1:20" ht="60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17">
        <f t="shared" si="120"/>
        <v>42522.276724537034</v>
      </c>
      <c r="L1332" s="17">
        <f t="shared" si="121"/>
        <v>42553.166666666672</v>
      </c>
      <c r="M1332" s="2" t="b">
        <v>0</v>
      </c>
      <c r="N1332" s="2">
        <v>50</v>
      </c>
      <c r="O1332" s="2" t="b">
        <v>0</v>
      </c>
      <c r="P1332" s="4">
        <f t="shared" si="122"/>
        <v>22.494285714285713</v>
      </c>
      <c r="Q1332" s="5">
        <f t="shared" si="123"/>
        <v>157.46</v>
      </c>
      <c r="R1332" s="2" t="s">
        <v>8273</v>
      </c>
      <c r="S1332" s="7" t="str">
        <f t="shared" si="124"/>
        <v>technology</v>
      </c>
      <c r="T1332" s="7" t="str">
        <f t="shared" si="125"/>
        <v>wearables</v>
      </c>
    </row>
    <row r="1333" spans="1:20" ht="60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17">
        <f t="shared" si="120"/>
        <v>42569.50409722222</v>
      </c>
      <c r="L1333" s="17">
        <f t="shared" si="121"/>
        <v>42599.50409722222</v>
      </c>
      <c r="M1333" s="2" t="b">
        <v>0</v>
      </c>
      <c r="N1333" s="2">
        <v>34</v>
      </c>
      <c r="O1333" s="2" t="b">
        <v>0</v>
      </c>
      <c r="P1333" s="4">
        <f t="shared" si="122"/>
        <v>1.3668</v>
      </c>
      <c r="Q1333" s="5">
        <f t="shared" si="123"/>
        <v>100.5</v>
      </c>
      <c r="R1333" s="2" t="s">
        <v>8273</v>
      </c>
      <c r="S1333" s="7" t="str">
        <f t="shared" si="124"/>
        <v>technology</v>
      </c>
      <c r="T1333" s="7" t="str">
        <f t="shared" si="125"/>
        <v>wearables</v>
      </c>
    </row>
    <row r="1334" spans="1:20" ht="80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17">
        <f t="shared" si="120"/>
        <v>42732.060277777782</v>
      </c>
      <c r="L1334" s="17">
        <f t="shared" si="121"/>
        <v>42762.060277777782</v>
      </c>
      <c r="M1334" s="2" t="b">
        <v>0</v>
      </c>
      <c r="N1334" s="2">
        <v>0</v>
      </c>
      <c r="O1334" s="2" t="b">
        <v>0</v>
      </c>
      <c r="P1334" s="4">
        <f t="shared" si="122"/>
        <v>0</v>
      </c>
      <c r="Q1334" s="5" t="e">
        <f t="shared" si="123"/>
        <v>#DIV/0!</v>
      </c>
      <c r="R1334" s="2" t="s">
        <v>8273</v>
      </c>
      <c r="S1334" s="7" t="str">
        <f t="shared" si="124"/>
        <v>technology</v>
      </c>
      <c r="T1334" s="7" t="str">
        <f t="shared" si="125"/>
        <v>wearables</v>
      </c>
    </row>
    <row r="1335" spans="1:20" ht="80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17">
        <f t="shared" si="120"/>
        <v>41806.106770833336</v>
      </c>
      <c r="L1335" s="17">
        <f t="shared" si="121"/>
        <v>41836.106770833336</v>
      </c>
      <c r="M1335" s="2" t="b">
        <v>0</v>
      </c>
      <c r="N1335" s="2">
        <v>0</v>
      </c>
      <c r="O1335" s="2" t="b">
        <v>0</v>
      </c>
      <c r="P1335" s="4">
        <f t="shared" si="122"/>
        <v>0</v>
      </c>
      <c r="Q1335" s="5" t="e">
        <f t="shared" si="123"/>
        <v>#DIV/0!</v>
      </c>
      <c r="R1335" s="2" t="s">
        <v>8273</v>
      </c>
      <c r="S1335" s="7" t="str">
        <f t="shared" si="124"/>
        <v>technology</v>
      </c>
      <c r="T1335" s="7" t="str">
        <f t="shared" si="125"/>
        <v>wearables</v>
      </c>
    </row>
    <row r="1336" spans="1:20" ht="60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17">
        <f t="shared" si="120"/>
        <v>42410.774155092593</v>
      </c>
      <c r="L1336" s="17">
        <f t="shared" si="121"/>
        <v>42440.774155092593</v>
      </c>
      <c r="M1336" s="2" t="b">
        <v>0</v>
      </c>
      <c r="N1336" s="2">
        <v>276</v>
      </c>
      <c r="O1336" s="2" t="b">
        <v>0</v>
      </c>
      <c r="P1336" s="4">
        <f t="shared" si="122"/>
        <v>10.754135338345865</v>
      </c>
      <c r="Q1336" s="5">
        <f t="shared" si="123"/>
        <v>51.822463768115945</v>
      </c>
      <c r="R1336" s="2" t="s">
        <v>8273</v>
      </c>
      <c r="S1336" s="7" t="str">
        <f t="shared" si="124"/>
        <v>technology</v>
      </c>
      <c r="T1336" s="7" t="str">
        <f t="shared" si="125"/>
        <v>wearables</v>
      </c>
    </row>
    <row r="1337" spans="1:20" ht="80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17">
        <f t="shared" si="120"/>
        <v>42313.936365740738</v>
      </c>
      <c r="L1337" s="17">
        <f t="shared" si="121"/>
        <v>42343.936365740738</v>
      </c>
      <c r="M1337" s="2" t="b">
        <v>0</v>
      </c>
      <c r="N1337" s="2">
        <v>16</v>
      </c>
      <c r="O1337" s="2" t="b">
        <v>0</v>
      </c>
      <c r="P1337" s="4">
        <f t="shared" si="122"/>
        <v>19.759999999999998</v>
      </c>
      <c r="Q1337" s="5">
        <f t="shared" si="123"/>
        <v>308.75</v>
      </c>
      <c r="R1337" s="2" t="s">
        <v>8273</v>
      </c>
      <c r="S1337" s="7" t="str">
        <f t="shared" si="124"/>
        <v>technology</v>
      </c>
      <c r="T1337" s="7" t="str">
        <f t="shared" si="125"/>
        <v>wearables</v>
      </c>
    </row>
    <row r="1338" spans="1:20" ht="80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17">
        <f t="shared" si="120"/>
        <v>41955.863750000004</v>
      </c>
      <c r="L1338" s="17">
        <f t="shared" si="121"/>
        <v>41990.863750000004</v>
      </c>
      <c r="M1338" s="2" t="b">
        <v>0</v>
      </c>
      <c r="N1338" s="2">
        <v>224</v>
      </c>
      <c r="O1338" s="2" t="b">
        <v>0</v>
      </c>
      <c r="P1338" s="4">
        <f t="shared" si="122"/>
        <v>84.946999999999989</v>
      </c>
      <c r="Q1338" s="5">
        <f t="shared" si="123"/>
        <v>379.22767857142856</v>
      </c>
      <c r="R1338" s="2" t="s">
        <v>8273</v>
      </c>
      <c r="S1338" s="7" t="str">
        <f t="shared" si="124"/>
        <v>technology</v>
      </c>
      <c r="T1338" s="7" t="str">
        <f t="shared" si="125"/>
        <v>wearables</v>
      </c>
    </row>
    <row r="1339" spans="1:20" ht="80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17">
        <f t="shared" si="120"/>
        <v>42767.577303240745</v>
      </c>
      <c r="L1339" s="17">
        <f t="shared" si="121"/>
        <v>42797.577303240745</v>
      </c>
      <c r="M1339" s="2" t="b">
        <v>0</v>
      </c>
      <c r="N1339" s="2">
        <v>140</v>
      </c>
      <c r="O1339" s="2" t="b">
        <v>0</v>
      </c>
      <c r="P1339" s="4">
        <f t="shared" si="122"/>
        <v>49.381999999999998</v>
      </c>
      <c r="Q1339" s="5">
        <f t="shared" si="123"/>
        <v>176.36428571428573</v>
      </c>
      <c r="R1339" s="2" t="s">
        <v>8273</v>
      </c>
      <c r="S1339" s="7" t="str">
        <f t="shared" si="124"/>
        <v>technology</v>
      </c>
      <c r="T1339" s="7" t="str">
        <f t="shared" si="125"/>
        <v>wearables</v>
      </c>
    </row>
    <row r="1340" spans="1:20" ht="80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17">
        <f t="shared" si="120"/>
        <v>42188.803622685184</v>
      </c>
      <c r="L1340" s="17">
        <f t="shared" si="121"/>
        <v>42218.803622685184</v>
      </c>
      <c r="M1340" s="2" t="b">
        <v>0</v>
      </c>
      <c r="N1340" s="2">
        <v>15</v>
      </c>
      <c r="O1340" s="2" t="b">
        <v>0</v>
      </c>
      <c r="P1340" s="4">
        <f t="shared" si="122"/>
        <v>3.3033333333333332</v>
      </c>
      <c r="Q1340" s="5">
        <f t="shared" si="123"/>
        <v>66.066666666666663</v>
      </c>
      <c r="R1340" s="2" t="s">
        <v>8273</v>
      </c>
      <c r="S1340" s="7" t="str">
        <f t="shared" si="124"/>
        <v>technology</v>
      </c>
      <c r="T1340" s="7" t="str">
        <f t="shared" si="125"/>
        <v>wearables</v>
      </c>
    </row>
    <row r="1341" spans="1:20" ht="40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17">
        <f t="shared" si="120"/>
        <v>41936.647164351853</v>
      </c>
      <c r="L1341" s="17">
        <f t="shared" si="121"/>
        <v>41981.688831018517</v>
      </c>
      <c r="M1341" s="2" t="b">
        <v>0</v>
      </c>
      <c r="N1341" s="2">
        <v>37</v>
      </c>
      <c r="O1341" s="2" t="b">
        <v>0</v>
      </c>
      <c r="P1341" s="4">
        <f t="shared" si="122"/>
        <v>6.6339999999999995</v>
      </c>
      <c r="Q1341" s="5">
        <f t="shared" si="123"/>
        <v>89.648648648648646</v>
      </c>
      <c r="R1341" s="2" t="s">
        <v>8273</v>
      </c>
      <c r="S1341" s="7" t="str">
        <f t="shared" si="124"/>
        <v>technology</v>
      </c>
      <c r="T1341" s="7" t="str">
        <f t="shared" si="125"/>
        <v>wearables</v>
      </c>
    </row>
    <row r="1342" spans="1:20" ht="60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17">
        <f t="shared" si="120"/>
        <v>41836.595520833333</v>
      </c>
      <c r="L1342" s="17">
        <f t="shared" si="121"/>
        <v>41866.595520833333</v>
      </c>
      <c r="M1342" s="2" t="b">
        <v>0</v>
      </c>
      <c r="N1342" s="2">
        <v>0</v>
      </c>
      <c r="O1342" s="2" t="b">
        <v>0</v>
      </c>
      <c r="P1342" s="4">
        <f t="shared" si="122"/>
        <v>0</v>
      </c>
      <c r="Q1342" s="5" t="e">
        <f t="shared" si="123"/>
        <v>#DIV/0!</v>
      </c>
      <c r="R1342" s="2" t="s">
        <v>8273</v>
      </c>
      <c r="S1342" s="7" t="str">
        <f t="shared" si="124"/>
        <v>technology</v>
      </c>
      <c r="T1342" s="7" t="str">
        <f t="shared" si="125"/>
        <v>wearables</v>
      </c>
    </row>
    <row r="1343" spans="1:20" ht="80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17">
        <f t="shared" si="120"/>
        <v>42612.624039351853</v>
      </c>
      <c r="L1343" s="17">
        <f t="shared" si="121"/>
        <v>42644.624039351853</v>
      </c>
      <c r="M1343" s="2" t="b">
        <v>0</v>
      </c>
      <c r="N1343" s="2">
        <v>46</v>
      </c>
      <c r="O1343" s="2" t="b">
        <v>0</v>
      </c>
      <c r="P1343" s="4">
        <f t="shared" si="122"/>
        <v>70.36</v>
      </c>
      <c r="Q1343" s="5">
        <f t="shared" si="123"/>
        <v>382.39130434782606</v>
      </c>
      <c r="R1343" s="2" t="s">
        <v>8273</v>
      </c>
      <c r="S1343" s="7" t="str">
        <f t="shared" si="124"/>
        <v>technology</v>
      </c>
      <c r="T1343" s="7" t="str">
        <f t="shared" si="125"/>
        <v>wearables</v>
      </c>
    </row>
    <row r="1344" spans="1:20" ht="80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17">
        <f t="shared" si="120"/>
        <v>42172.816423611104</v>
      </c>
      <c r="L1344" s="17">
        <f t="shared" si="121"/>
        <v>42202.816423611104</v>
      </c>
      <c r="M1344" s="2" t="b">
        <v>0</v>
      </c>
      <c r="N1344" s="2">
        <v>1</v>
      </c>
      <c r="O1344" s="2" t="b">
        <v>0</v>
      </c>
      <c r="P1344" s="4">
        <f t="shared" si="122"/>
        <v>0.2</v>
      </c>
      <c r="Q1344" s="5">
        <f t="shared" si="123"/>
        <v>100</v>
      </c>
      <c r="R1344" s="2" t="s">
        <v>8273</v>
      </c>
      <c r="S1344" s="7" t="str">
        <f t="shared" si="124"/>
        <v>technology</v>
      </c>
      <c r="T1344" s="7" t="str">
        <f t="shared" si="125"/>
        <v>wearables</v>
      </c>
    </row>
    <row r="1345" spans="1:20" ht="80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17">
        <f t="shared" si="120"/>
        <v>42542.526423611111</v>
      </c>
      <c r="L1345" s="17">
        <f t="shared" si="121"/>
        <v>42601.165972222225</v>
      </c>
      <c r="M1345" s="2" t="b">
        <v>0</v>
      </c>
      <c r="N1345" s="2">
        <v>323</v>
      </c>
      <c r="O1345" s="2" t="b">
        <v>0</v>
      </c>
      <c r="P1345" s="4">
        <f t="shared" si="122"/>
        <v>102.298</v>
      </c>
      <c r="Q1345" s="5">
        <f t="shared" si="123"/>
        <v>158.35603715170279</v>
      </c>
      <c r="R1345" s="2" t="s">
        <v>8273</v>
      </c>
      <c r="S1345" s="7" t="str">
        <f t="shared" si="124"/>
        <v>technology</v>
      </c>
      <c r="T1345" s="7" t="str">
        <f t="shared" si="125"/>
        <v>wearables</v>
      </c>
    </row>
    <row r="1346" spans="1:20" ht="80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17">
        <f t="shared" si="120"/>
        <v>42522.789803240739</v>
      </c>
      <c r="L1346" s="17">
        <f t="shared" si="121"/>
        <v>42551.789803240739</v>
      </c>
      <c r="M1346" s="2" t="b">
        <v>0</v>
      </c>
      <c r="N1346" s="2">
        <v>139</v>
      </c>
      <c r="O1346" s="2" t="b">
        <v>1</v>
      </c>
      <c r="P1346" s="4">
        <f t="shared" si="122"/>
        <v>377.73333333333335</v>
      </c>
      <c r="Q1346" s="5">
        <f t="shared" si="123"/>
        <v>40.762589928057551</v>
      </c>
      <c r="R1346" s="2" t="s">
        <v>8274</v>
      </c>
      <c r="S1346" s="7" t="str">
        <f t="shared" si="124"/>
        <v>publishing</v>
      </c>
      <c r="T1346" s="7" t="str">
        <f t="shared" si="125"/>
        <v>nonfiction</v>
      </c>
    </row>
    <row r="1347" spans="1:20" ht="80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17">
        <f t="shared" ref="K1347:K1410" si="126">(((J1347/60)/60)/24)+DATE(1970,1,1)</f>
        <v>41799.814340277779</v>
      </c>
      <c r="L1347" s="17">
        <f t="shared" ref="L1347:L1410" si="127">(((I1347/60)/60)/24)+DATE(1970,1,1)</f>
        <v>41834.814340277779</v>
      </c>
      <c r="M1347" s="2" t="b">
        <v>0</v>
      </c>
      <c r="N1347" s="2">
        <v>7</v>
      </c>
      <c r="O1347" s="2" t="b">
        <v>1</v>
      </c>
      <c r="P1347" s="4">
        <f t="shared" ref="P1347:P1410" si="128">E1347/D1347*100</f>
        <v>125</v>
      </c>
      <c r="Q1347" s="5">
        <f t="shared" ref="Q1347:Q1410" si="129">E1347/N1347</f>
        <v>53.571428571428569</v>
      </c>
      <c r="R1347" s="2" t="s">
        <v>8274</v>
      </c>
      <c r="S1347" s="7" t="str">
        <f t="shared" ref="S1347:S1410" si="130">LEFT(R1347, SEARCH("/",R1347, 1)-1)</f>
        <v>publishing</v>
      </c>
      <c r="T1347" s="7" t="str">
        <f t="shared" ref="T1347:T1410" si="131">RIGHT(R1347,LEN(R1347)-SEARCH("/",R1347,1))</f>
        <v>nonfiction</v>
      </c>
    </row>
    <row r="1348" spans="1:20" ht="80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17">
        <f t="shared" si="126"/>
        <v>41422.075821759259</v>
      </c>
      <c r="L1348" s="17">
        <f t="shared" si="127"/>
        <v>41452.075821759259</v>
      </c>
      <c r="M1348" s="2" t="b">
        <v>0</v>
      </c>
      <c r="N1348" s="2">
        <v>149</v>
      </c>
      <c r="O1348" s="2" t="b">
        <v>1</v>
      </c>
      <c r="P1348" s="4">
        <f t="shared" si="128"/>
        <v>147.32653061224491</v>
      </c>
      <c r="Q1348" s="5">
        <f t="shared" si="129"/>
        <v>48.449664429530202</v>
      </c>
      <c r="R1348" s="2" t="s">
        <v>8274</v>
      </c>
      <c r="S1348" s="7" t="str">
        <f t="shared" si="130"/>
        <v>publishing</v>
      </c>
      <c r="T1348" s="7" t="str">
        <f t="shared" si="131"/>
        <v>nonfiction</v>
      </c>
    </row>
    <row r="1349" spans="1:20" ht="80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17">
        <f t="shared" si="126"/>
        <v>42040.638020833328</v>
      </c>
      <c r="L1349" s="17">
        <f t="shared" si="127"/>
        <v>42070.638020833328</v>
      </c>
      <c r="M1349" s="2" t="b">
        <v>0</v>
      </c>
      <c r="N1349" s="2">
        <v>31</v>
      </c>
      <c r="O1349" s="2" t="b">
        <v>1</v>
      </c>
      <c r="P1349" s="4">
        <f t="shared" si="128"/>
        <v>102.2</v>
      </c>
      <c r="Q1349" s="5">
        <f t="shared" si="129"/>
        <v>82.41935483870968</v>
      </c>
      <c r="R1349" s="2" t="s">
        <v>8274</v>
      </c>
      <c r="S1349" s="7" t="str">
        <f t="shared" si="130"/>
        <v>publishing</v>
      </c>
      <c r="T1349" s="7" t="str">
        <f t="shared" si="131"/>
        <v>nonfiction</v>
      </c>
    </row>
    <row r="1350" spans="1:20" ht="80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17">
        <f t="shared" si="126"/>
        <v>41963.506168981476</v>
      </c>
      <c r="L1350" s="17">
        <f t="shared" si="127"/>
        <v>41991.506168981476</v>
      </c>
      <c r="M1350" s="2" t="b">
        <v>0</v>
      </c>
      <c r="N1350" s="2">
        <v>26</v>
      </c>
      <c r="O1350" s="2" t="b">
        <v>1</v>
      </c>
      <c r="P1350" s="4">
        <f t="shared" si="128"/>
        <v>101.8723404255319</v>
      </c>
      <c r="Q1350" s="5">
        <f t="shared" si="129"/>
        <v>230.19230769230768</v>
      </c>
      <c r="R1350" s="2" t="s">
        <v>8274</v>
      </c>
      <c r="S1350" s="7" t="str">
        <f t="shared" si="130"/>
        <v>publishing</v>
      </c>
      <c r="T1350" s="7" t="str">
        <f t="shared" si="131"/>
        <v>nonfiction</v>
      </c>
    </row>
    <row r="1351" spans="1:20" ht="80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17">
        <f t="shared" si="126"/>
        <v>42317.33258101852</v>
      </c>
      <c r="L1351" s="17">
        <f t="shared" si="127"/>
        <v>42354.290972222225</v>
      </c>
      <c r="M1351" s="2" t="b">
        <v>0</v>
      </c>
      <c r="N1351" s="2">
        <v>172</v>
      </c>
      <c r="O1351" s="2" t="b">
        <v>1</v>
      </c>
      <c r="P1351" s="4">
        <f t="shared" si="128"/>
        <v>204.2</v>
      </c>
      <c r="Q1351" s="5">
        <f t="shared" si="129"/>
        <v>59.360465116279073</v>
      </c>
      <c r="R1351" s="2" t="s">
        <v>8274</v>
      </c>
      <c r="S1351" s="7" t="str">
        <f t="shared" si="130"/>
        <v>publishing</v>
      </c>
      <c r="T1351" s="7" t="str">
        <f t="shared" si="131"/>
        <v>nonfiction</v>
      </c>
    </row>
    <row r="1352" spans="1:20" ht="80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17">
        <f t="shared" si="126"/>
        <v>42334.013124999998</v>
      </c>
      <c r="L1352" s="17">
        <f t="shared" si="127"/>
        <v>42364.013124999998</v>
      </c>
      <c r="M1352" s="2" t="b">
        <v>0</v>
      </c>
      <c r="N1352" s="2">
        <v>78</v>
      </c>
      <c r="O1352" s="2" t="b">
        <v>1</v>
      </c>
      <c r="P1352" s="4">
        <f t="shared" si="128"/>
        <v>104.05</v>
      </c>
      <c r="Q1352" s="5">
        <f t="shared" si="129"/>
        <v>66.698717948717942</v>
      </c>
      <c r="R1352" s="2" t="s">
        <v>8274</v>
      </c>
      <c r="S1352" s="7" t="str">
        <f t="shared" si="130"/>
        <v>publishing</v>
      </c>
      <c r="T1352" s="7" t="str">
        <f t="shared" si="131"/>
        <v>nonfiction</v>
      </c>
    </row>
    <row r="1353" spans="1:20" ht="60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17">
        <f t="shared" si="126"/>
        <v>42382.74009259259</v>
      </c>
      <c r="L1353" s="17">
        <f t="shared" si="127"/>
        <v>42412.74009259259</v>
      </c>
      <c r="M1353" s="2" t="b">
        <v>0</v>
      </c>
      <c r="N1353" s="2">
        <v>120</v>
      </c>
      <c r="O1353" s="2" t="b">
        <v>1</v>
      </c>
      <c r="P1353" s="4">
        <f t="shared" si="128"/>
        <v>101.265</v>
      </c>
      <c r="Q1353" s="5">
        <f t="shared" si="129"/>
        <v>168.77500000000001</v>
      </c>
      <c r="R1353" s="2" t="s">
        <v>8274</v>
      </c>
      <c r="S1353" s="7" t="str">
        <f t="shared" si="130"/>
        <v>publishing</v>
      </c>
      <c r="T1353" s="7" t="str">
        <f t="shared" si="131"/>
        <v>nonfiction</v>
      </c>
    </row>
    <row r="1354" spans="1:20" ht="80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17">
        <f t="shared" si="126"/>
        <v>42200.578310185185</v>
      </c>
      <c r="L1354" s="17">
        <f t="shared" si="127"/>
        <v>42252.165972222225</v>
      </c>
      <c r="M1354" s="2" t="b">
        <v>0</v>
      </c>
      <c r="N1354" s="2">
        <v>227</v>
      </c>
      <c r="O1354" s="2" t="b">
        <v>1</v>
      </c>
      <c r="P1354" s="4">
        <f t="shared" si="128"/>
        <v>136.13999999999999</v>
      </c>
      <c r="Q1354" s="5">
        <f t="shared" si="129"/>
        <v>59.973568281938327</v>
      </c>
      <c r="R1354" s="2" t="s">
        <v>8274</v>
      </c>
      <c r="S1354" s="7" t="str">
        <f t="shared" si="130"/>
        <v>publishing</v>
      </c>
      <c r="T1354" s="7" t="str">
        <f t="shared" si="131"/>
        <v>nonfiction</v>
      </c>
    </row>
    <row r="1355" spans="1:20" ht="60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17">
        <f t="shared" si="126"/>
        <v>41309.11791666667</v>
      </c>
      <c r="L1355" s="17">
        <f t="shared" si="127"/>
        <v>41344</v>
      </c>
      <c r="M1355" s="2" t="b">
        <v>0</v>
      </c>
      <c r="N1355" s="2">
        <v>42</v>
      </c>
      <c r="O1355" s="2" t="b">
        <v>1</v>
      </c>
      <c r="P1355" s="4">
        <f t="shared" si="128"/>
        <v>133.6</v>
      </c>
      <c r="Q1355" s="5">
        <f t="shared" si="129"/>
        <v>31.80952380952381</v>
      </c>
      <c r="R1355" s="2" t="s">
        <v>8274</v>
      </c>
      <c r="S1355" s="7" t="str">
        <f t="shared" si="130"/>
        <v>publishing</v>
      </c>
      <c r="T1355" s="7" t="str">
        <f t="shared" si="131"/>
        <v>nonfiction</v>
      </c>
    </row>
    <row r="1356" spans="1:20" ht="80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17">
        <f t="shared" si="126"/>
        <v>42502.807627314818</v>
      </c>
      <c r="L1356" s="17">
        <f t="shared" si="127"/>
        <v>42532.807627314818</v>
      </c>
      <c r="M1356" s="2" t="b">
        <v>0</v>
      </c>
      <c r="N1356" s="2">
        <v>64</v>
      </c>
      <c r="O1356" s="2" t="b">
        <v>1</v>
      </c>
      <c r="P1356" s="4">
        <f t="shared" si="128"/>
        <v>130.25</v>
      </c>
      <c r="Q1356" s="5">
        <f t="shared" si="129"/>
        <v>24.421875</v>
      </c>
      <c r="R1356" s="2" t="s">
        <v>8274</v>
      </c>
      <c r="S1356" s="7" t="str">
        <f t="shared" si="130"/>
        <v>publishing</v>
      </c>
      <c r="T1356" s="7" t="str">
        <f t="shared" si="131"/>
        <v>nonfiction</v>
      </c>
    </row>
    <row r="1357" spans="1:20" ht="80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17">
        <f t="shared" si="126"/>
        <v>41213.254687499997</v>
      </c>
      <c r="L1357" s="17">
        <f t="shared" si="127"/>
        <v>41243.416666666664</v>
      </c>
      <c r="M1357" s="2" t="b">
        <v>0</v>
      </c>
      <c r="N1357" s="2">
        <v>121</v>
      </c>
      <c r="O1357" s="2" t="b">
        <v>1</v>
      </c>
      <c r="P1357" s="4">
        <f t="shared" si="128"/>
        <v>122.67999999999999</v>
      </c>
      <c r="Q1357" s="5">
        <f t="shared" si="129"/>
        <v>25.347107438016529</v>
      </c>
      <c r="R1357" s="2" t="s">
        <v>8274</v>
      </c>
      <c r="S1357" s="7" t="str">
        <f t="shared" si="130"/>
        <v>publishing</v>
      </c>
      <c r="T1357" s="7" t="str">
        <f t="shared" si="131"/>
        <v>nonfiction</v>
      </c>
    </row>
    <row r="1358" spans="1:20" ht="80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17">
        <f t="shared" si="126"/>
        <v>41430.038888888892</v>
      </c>
      <c r="L1358" s="17">
        <f t="shared" si="127"/>
        <v>41460.038888888892</v>
      </c>
      <c r="M1358" s="2" t="b">
        <v>0</v>
      </c>
      <c r="N1358" s="2">
        <v>87</v>
      </c>
      <c r="O1358" s="2" t="b">
        <v>1</v>
      </c>
      <c r="P1358" s="4">
        <f t="shared" si="128"/>
        <v>182.81058823529412</v>
      </c>
      <c r="Q1358" s="5">
        <f t="shared" si="129"/>
        <v>71.443218390804603</v>
      </c>
      <c r="R1358" s="2" t="s">
        <v>8274</v>
      </c>
      <c r="S1358" s="7" t="str">
        <f t="shared" si="130"/>
        <v>publishing</v>
      </c>
      <c r="T1358" s="7" t="str">
        <f t="shared" si="131"/>
        <v>nonfiction</v>
      </c>
    </row>
    <row r="1359" spans="1:20" ht="80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17">
        <f t="shared" si="126"/>
        <v>41304.962233796294</v>
      </c>
      <c r="L1359" s="17">
        <f t="shared" si="127"/>
        <v>41334.249305555553</v>
      </c>
      <c r="M1359" s="2" t="b">
        <v>0</v>
      </c>
      <c r="N1359" s="2">
        <v>65</v>
      </c>
      <c r="O1359" s="2" t="b">
        <v>1</v>
      </c>
      <c r="P1359" s="4">
        <f t="shared" si="128"/>
        <v>125.29999999999998</v>
      </c>
      <c r="Q1359" s="5">
        <f t="shared" si="129"/>
        <v>38.553846153846152</v>
      </c>
      <c r="R1359" s="2" t="s">
        <v>8274</v>
      </c>
      <c r="S1359" s="7" t="str">
        <f t="shared" si="130"/>
        <v>publishing</v>
      </c>
      <c r="T1359" s="7" t="str">
        <f t="shared" si="131"/>
        <v>nonfiction</v>
      </c>
    </row>
    <row r="1360" spans="1:20" ht="60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17">
        <f t="shared" si="126"/>
        <v>40689.570868055554</v>
      </c>
      <c r="L1360" s="17">
        <f t="shared" si="127"/>
        <v>40719.570868055554</v>
      </c>
      <c r="M1360" s="2" t="b">
        <v>0</v>
      </c>
      <c r="N1360" s="2">
        <v>49</v>
      </c>
      <c r="O1360" s="2" t="b">
        <v>1</v>
      </c>
      <c r="P1360" s="4">
        <f t="shared" si="128"/>
        <v>111.66666666666667</v>
      </c>
      <c r="Q1360" s="5">
        <f t="shared" si="129"/>
        <v>68.367346938775512</v>
      </c>
      <c r="R1360" s="2" t="s">
        <v>8274</v>
      </c>
      <c r="S1360" s="7" t="str">
        <f t="shared" si="130"/>
        <v>publishing</v>
      </c>
      <c r="T1360" s="7" t="str">
        <f t="shared" si="131"/>
        <v>nonfiction</v>
      </c>
    </row>
    <row r="1361" spans="1:20" ht="80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17">
        <f t="shared" si="126"/>
        <v>40668.814699074072</v>
      </c>
      <c r="L1361" s="17">
        <f t="shared" si="127"/>
        <v>40730.814699074072</v>
      </c>
      <c r="M1361" s="2" t="b">
        <v>0</v>
      </c>
      <c r="N1361" s="2">
        <v>19</v>
      </c>
      <c r="O1361" s="2" t="b">
        <v>1</v>
      </c>
      <c r="P1361" s="4">
        <f t="shared" si="128"/>
        <v>115.75757575757575</v>
      </c>
      <c r="Q1361" s="5">
        <f t="shared" si="129"/>
        <v>40.210526315789473</v>
      </c>
      <c r="R1361" s="2" t="s">
        <v>8274</v>
      </c>
      <c r="S1361" s="7" t="str">
        <f t="shared" si="130"/>
        <v>publishing</v>
      </c>
      <c r="T1361" s="7" t="str">
        <f t="shared" si="131"/>
        <v>nonfiction</v>
      </c>
    </row>
    <row r="1362" spans="1:20" ht="40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17">
        <f t="shared" si="126"/>
        <v>41095.900694444441</v>
      </c>
      <c r="L1362" s="17">
        <f t="shared" si="127"/>
        <v>41123.900694444441</v>
      </c>
      <c r="M1362" s="2" t="b">
        <v>0</v>
      </c>
      <c r="N1362" s="2">
        <v>81</v>
      </c>
      <c r="O1362" s="2" t="b">
        <v>1</v>
      </c>
      <c r="P1362" s="4">
        <f t="shared" si="128"/>
        <v>173.2</v>
      </c>
      <c r="Q1362" s="5">
        <f t="shared" si="129"/>
        <v>32.074074074074076</v>
      </c>
      <c r="R1362" s="2" t="s">
        <v>8274</v>
      </c>
      <c r="S1362" s="7" t="str">
        <f t="shared" si="130"/>
        <v>publishing</v>
      </c>
      <c r="T1362" s="7" t="str">
        <f t="shared" si="131"/>
        <v>nonfiction</v>
      </c>
    </row>
    <row r="1363" spans="1:20" ht="60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17">
        <f t="shared" si="126"/>
        <v>41781.717268518521</v>
      </c>
      <c r="L1363" s="17">
        <f t="shared" si="127"/>
        <v>41811.717268518521</v>
      </c>
      <c r="M1363" s="2" t="b">
        <v>0</v>
      </c>
      <c r="N1363" s="2">
        <v>264</v>
      </c>
      <c r="O1363" s="2" t="b">
        <v>1</v>
      </c>
      <c r="P1363" s="4">
        <f t="shared" si="128"/>
        <v>125.98333333333333</v>
      </c>
      <c r="Q1363" s="5">
        <f t="shared" si="129"/>
        <v>28.632575757575758</v>
      </c>
      <c r="R1363" s="2" t="s">
        <v>8274</v>
      </c>
      <c r="S1363" s="7" t="str">
        <f t="shared" si="130"/>
        <v>publishing</v>
      </c>
      <c r="T1363" s="7" t="str">
        <f t="shared" si="131"/>
        <v>nonfiction</v>
      </c>
    </row>
    <row r="1364" spans="1:20" ht="60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17">
        <f t="shared" si="126"/>
        <v>41464.934386574074</v>
      </c>
      <c r="L1364" s="17">
        <f t="shared" si="127"/>
        <v>41524.934386574074</v>
      </c>
      <c r="M1364" s="2" t="b">
        <v>0</v>
      </c>
      <c r="N1364" s="2">
        <v>25</v>
      </c>
      <c r="O1364" s="2" t="b">
        <v>1</v>
      </c>
      <c r="P1364" s="4">
        <f t="shared" si="128"/>
        <v>109.1</v>
      </c>
      <c r="Q1364" s="5">
        <f t="shared" si="129"/>
        <v>43.64</v>
      </c>
      <c r="R1364" s="2" t="s">
        <v>8274</v>
      </c>
      <c r="S1364" s="7" t="str">
        <f t="shared" si="130"/>
        <v>publishing</v>
      </c>
      <c r="T1364" s="7" t="str">
        <f t="shared" si="131"/>
        <v>nonfiction</v>
      </c>
    </row>
    <row r="1365" spans="1:20" ht="80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17">
        <f t="shared" si="126"/>
        <v>42396.8440625</v>
      </c>
      <c r="L1365" s="17">
        <f t="shared" si="127"/>
        <v>42415.332638888889</v>
      </c>
      <c r="M1365" s="2" t="b">
        <v>0</v>
      </c>
      <c r="N1365" s="2">
        <v>5</v>
      </c>
      <c r="O1365" s="2" t="b">
        <v>1</v>
      </c>
      <c r="P1365" s="4">
        <f t="shared" si="128"/>
        <v>100</v>
      </c>
      <c r="Q1365" s="5">
        <f t="shared" si="129"/>
        <v>40</v>
      </c>
      <c r="R1365" s="2" t="s">
        <v>8274</v>
      </c>
      <c r="S1365" s="7" t="str">
        <f t="shared" si="130"/>
        <v>publishing</v>
      </c>
      <c r="T1365" s="7" t="str">
        <f t="shared" si="131"/>
        <v>nonfiction</v>
      </c>
    </row>
    <row r="1366" spans="1:20" ht="80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17">
        <f t="shared" si="126"/>
        <v>41951.695671296293</v>
      </c>
      <c r="L1366" s="17">
        <f t="shared" si="127"/>
        <v>42011.6956712963</v>
      </c>
      <c r="M1366" s="2" t="b">
        <v>0</v>
      </c>
      <c r="N1366" s="2">
        <v>144</v>
      </c>
      <c r="O1366" s="2" t="b">
        <v>1</v>
      </c>
      <c r="P1366" s="4">
        <f t="shared" si="128"/>
        <v>118.64285714285714</v>
      </c>
      <c r="Q1366" s="5">
        <f t="shared" si="129"/>
        <v>346.04166666666669</v>
      </c>
      <c r="R1366" s="2" t="s">
        <v>8276</v>
      </c>
      <c r="S1366" s="7" t="str">
        <f t="shared" si="130"/>
        <v>music</v>
      </c>
      <c r="T1366" s="7" t="str">
        <f t="shared" si="131"/>
        <v>rock</v>
      </c>
    </row>
    <row r="1367" spans="1:20" ht="80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17">
        <f t="shared" si="126"/>
        <v>42049.733240740738</v>
      </c>
      <c r="L1367" s="17">
        <f t="shared" si="127"/>
        <v>42079.691574074073</v>
      </c>
      <c r="M1367" s="2" t="b">
        <v>0</v>
      </c>
      <c r="N1367" s="2">
        <v>92</v>
      </c>
      <c r="O1367" s="2" t="b">
        <v>1</v>
      </c>
      <c r="P1367" s="4">
        <f t="shared" si="128"/>
        <v>100.26666666666667</v>
      </c>
      <c r="Q1367" s="5">
        <f t="shared" si="129"/>
        <v>81.739130434782609</v>
      </c>
      <c r="R1367" s="2" t="s">
        <v>8276</v>
      </c>
      <c r="S1367" s="7" t="str">
        <f t="shared" si="130"/>
        <v>music</v>
      </c>
      <c r="T1367" s="7" t="str">
        <f t="shared" si="131"/>
        <v>rock</v>
      </c>
    </row>
    <row r="1368" spans="1:20" ht="20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17">
        <f t="shared" si="126"/>
        <v>41924.996099537035</v>
      </c>
      <c r="L1368" s="17">
        <f t="shared" si="127"/>
        <v>41970.037766203706</v>
      </c>
      <c r="M1368" s="2" t="b">
        <v>0</v>
      </c>
      <c r="N1368" s="2">
        <v>147</v>
      </c>
      <c r="O1368" s="2" t="b">
        <v>1</v>
      </c>
      <c r="P1368" s="4">
        <f t="shared" si="128"/>
        <v>126.48920000000001</v>
      </c>
      <c r="Q1368" s="5">
        <f t="shared" si="129"/>
        <v>64.535306122448986</v>
      </c>
      <c r="R1368" s="2" t="s">
        <v>8276</v>
      </c>
      <c r="S1368" s="7" t="str">
        <f t="shared" si="130"/>
        <v>music</v>
      </c>
      <c r="T1368" s="7" t="str">
        <f t="shared" si="131"/>
        <v>rock</v>
      </c>
    </row>
    <row r="1369" spans="1:20" ht="80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17">
        <f t="shared" si="126"/>
        <v>42292.002893518518</v>
      </c>
      <c r="L1369" s="17">
        <f t="shared" si="127"/>
        <v>42322.044560185182</v>
      </c>
      <c r="M1369" s="2" t="b">
        <v>0</v>
      </c>
      <c r="N1369" s="2">
        <v>90</v>
      </c>
      <c r="O1369" s="2" t="b">
        <v>1</v>
      </c>
      <c r="P1369" s="4">
        <f t="shared" si="128"/>
        <v>114.26</v>
      </c>
      <c r="Q1369" s="5">
        <f t="shared" si="129"/>
        <v>63.477777777777774</v>
      </c>
      <c r="R1369" s="2" t="s">
        <v>8276</v>
      </c>
      <c r="S1369" s="7" t="str">
        <f t="shared" si="130"/>
        <v>music</v>
      </c>
      <c r="T1369" s="7" t="str">
        <f t="shared" si="131"/>
        <v>rock</v>
      </c>
    </row>
    <row r="1370" spans="1:20" ht="80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17">
        <f t="shared" si="126"/>
        <v>42146.190902777773</v>
      </c>
      <c r="L1370" s="17">
        <f t="shared" si="127"/>
        <v>42170.190902777773</v>
      </c>
      <c r="M1370" s="2" t="b">
        <v>0</v>
      </c>
      <c r="N1370" s="2">
        <v>87</v>
      </c>
      <c r="O1370" s="2" t="b">
        <v>1</v>
      </c>
      <c r="P1370" s="4">
        <f t="shared" si="128"/>
        <v>110.7</v>
      </c>
      <c r="Q1370" s="5">
        <f t="shared" si="129"/>
        <v>63.620689655172413</v>
      </c>
      <c r="R1370" s="2" t="s">
        <v>8276</v>
      </c>
      <c r="S1370" s="7" t="str">
        <f t="shared" si="130"/>
        <v>music</v>
      </c>
      <c r="T1370" s="7" t="str">
        <f t="shared" si="131"/>
        <v>rock</v>
      </c>
    </row>
    <row r="1371" spans="1:20" ht="80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17">
        <f t="shared" si="126"/>
        <v>41710.594282407408</v>
      </c>
      <c r="L1371" s="17">
        <f t="shared" si="127"/>
        <v>41740.594282407408</v>
      </c>
      <c r="M1371" s="2" t="b">
        <v>0</v>
      </c>
      <c r="N1371" s="2">
        <v>406</v>
      </c>
      <c r="O1371" s="2" t="b">
        <v>1</v>
      </c>
      <c r="P1371" s="4">
        <f t="shared" si="128"/>
        <v>105.34805315203954</v>
      </c>
      <c r="Q1371" s="5">
        <f t="shared" si="129"/>
        <v>83.967068965517228</v>
      </c>
      <c r="R1371" s="2" t="s">
        <v>8276</v>
      </c>
      <c r="S1371" s="7" t="str">
        <f t="shared" si="130"/>
        <v>music</v>
      </c>
      <c r="T1371" s="7" t="str">
        <f t="shared" si="131"/>
        <v>rock</v>
      </c>
    </row>
    <row r="1372" spans="1:20" ht="60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17">
        <f t="shared" si="126"/>
        <v>41548.00335648148</v>
      </c>
      <c r="L1372" s="17">
        <f t="shared" si="127"/>
        <v>41563.00335648148</v>
      </c>
      <c r="M1372" s="2" t="b">
        <v>0</v>
      </c>
      <c r="N1372" s="2">
        <v>20</v>
      </c>
      <c r="O1372" s="2" t="b">
        <v>1</v>
      </c>
      <c r="P1372" s="4">
        <f t="shared" si="128"/>
        <v>103.66666666666666</v>
      </c>
      <c r="Q1372" s="5">
        <f t="shared" si="129"/>
        <v>77.75</v>
      </c>
      <c r="R1372" s="2" t="s">
        <v>8276</v>
      </c>
      <c r="S1372" s="7" t="str">
        <f t="shared" si="130"/>
        <v>music</v>
      </c>
      <c r="T1372" s="7" t="str">
        <f t="shared" si="131"/>
        <v>rock</v>
      </c>
    </row>
    <row r="1373" spans="1:20" ht="80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17">
        <f t="shared" si="126"/>
        <v>42101.758587962962</v>
      </c>
      <c r="L1373" s="17">
        <f t="shared" si="127"/>
        <v>42131.758587962962</v>
      </c>
      <c r="M1373" s="2" t="b">
        <v>0</v>
      </c>
      <c r="N1373" s="2">
        <v>70</v>
      </c>
      <c r="O1373" s="2" t="b">
        <v>1</v>
      </c>
      <c r="P1373" s="4">
        <f t="shared" si="128"/>
        <v>107.08672667523933</v>
      </c>
      <c r="Q1373" s="5">
        <f t="shared" si="129"/>
        <v>107.07142857142857</v>
      </c>
      <c r="R1373" s="2" t="s">
        <v>8276</v>
      </c>
      <c r="S1373" s="7" t="str">
        <f t="shared" si="130"/>
        <v>music</v>
      </c>
      <c r="T1373" s="7" t="str">
        <f t="shared" si="131"/>
        <v>rock</v>
      </c>
    </row>
    <row r="1374" spans="1:20" ht="40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17">
        <f t="shared" si="126"/>
        <v>41072.739953703705</v>
      </c>
      <c r="L1374" s="17">
        <f t="shared" si="127"/>
        <v>41102.739953703705</v>
      </c>
      <c r="M1374" s="2" t="b">
        <v>0</v>
      </c>
      <c r="N1374" s="2">
        <v>16</v>
      </c>
      <c r="O1374" s="2" t="b">
        <v>1</v>
      </c>
      <c r="P1374" s="4">
        <f t="shared" si="128"/>
        <v>124</v>
      </c>
      <c r="Q1374" s="5">
        <f t="shared" si="129"/>
        <v>38.75</v>
      </c>
      <c r="R1374" s="2" t="s">
        <v>8276</v>
      </c>
      <c r="S1374" s="7" t="str">
        <f t="shared" si="130"/>
        <v>music</v>
      </c>
      <c r="T1374" s="7" t="str">
        <f t="shared" si="131"/>
        <v>rock</v>
      </c>
    </row>
    <row r="1375" spans="1:20" ht="60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17">
        <f t="shared" si="126"/>
        <v>42704.95177083333</v>
      </c>
      <c r="L1375" s="17">
        <f t="shared" si="127"/>
        <v>42734.95177083333</v>
      </c>
      <c r="M1375" s="2" t="b">
        <v>0</v>
      </c>
      <c r="N1375" s="2">
        <v>52</v>
      </c>
      <c r="O1375" s="2" t="b">
        <v>1</v>
      </c>
      <c r="P1375" s="4">
        <f t="shared" si="128"/>
        <v>105.01</v>
      </c>
      <c r="Q1375" s="5">
        <f t="shared" si="129"/>
        <v>201.94230769230768</v>
      </c>
      <c r="R1375" s="2" t="s">
        <v>8276</v>
      </c>
      <c r="S1375" s="7" t="str">
        <f t="shared" si="130"/>
        <v>music</v>
      </c>
      <c r="T1375" s="7" t="str">
        <f t="shared" si="131"/>
        <v>rock</v>
      </c>
    </row>
    <row r="1376" spans="1:20" ht="80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17">
        <f t="shared" si="126"/>
        <v>42424.161898148144</v>
      </c>
      <c r="L1376" s="17">
        <f t="shared" si="127"/>
        <v>42454.12023148148</v>
      </c>
      <c r="M1376" s="2" t="b">
        <v>0</v>
      </c>
      <c r="N1376" s="2">
        <v>66</v>
      </c>
      <c r="O1376" s="2" t="b">
        <v>1</v>
      </c>
      <c r="P1376" s="4">
        <f t="shared" si="128"/>
        <v>189.46666666666667</v>
      </c>
      <c r="Q1376" s="5">
        <f t="shared" si="129"/>
        <v>43.060606060606062</v>
      </c>
      <c r="R1376" s="2" t="s">
        <v>8276</v>
      </c>
      <c r="S1376" s="7" t="str">
        <f t="shared" si="130"/>
        <v>music</v>
      </c>
      <c r="T1376" s="7" t="str">
        <f t="shared" si="131"/>
        <v>rock</v>
      </c>
    </row>
    <row r="1377" spans="1:20" ht="80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17">
        <f t="shared" si="126"/>
        <v>42720.066192129627</v>
      </c>
      <c r="L1377" s="17">
        <f t="shared" si="127"/>
        <v>42750.066192129627</v>
      </c>
      <c r="M1377" s="2" t="b">
        <v>0</v>
      </c>
      <c r="N1377" s="2">
        <v>109</v>
      </c>
      <c r="O1377" s="2" t="b">
        <v>1</v>
      </c>
      <c r="P1377" s="4">
        <f t="shared" si="128"/>
        <v>171.32499999999999</v>
      </c>
      <c r="Q1377" s="5">
        <f t="shared" si="129"/>
        <v>62.871559633027523</v>
      </c>
      <c r="R1377" s="2" t="s">
        <v>8276</v>
      </c>
      <c r="S1377" s="7" t="str">
        <f t="shared" si="130"/>
        <v>music</v>
      </c>
      <c r="T1377" s="7" t="str">
        <f t="shared" si="131"/>
        <v>rock</v>
      </c>
    </row>
    <row r="1378" spans="1:20" ht="60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17">
        <f t="shared" si="126"/>
        <v>42677.669050925921</v>
      </c>
      <c r="L1378" s="17">
        <f t="shared" si="127"/>
        <v>42707.710717592592</v>
      </c>
      <c r="M1378" s="2" t="b">
        <v>0</v>
      </c>
      <c r="N1378" s="2">
        <v>168</v>
      </c>
      <c r="O1378" s="2" t="b">
        <v>1</v>
      </c>
      <c r="P1378" s="4">
        <f t="shared" si="128"/>
        <v>252.48648648648651</v>
      </c>
      <c r="Q1378" s="5">
        <f t="shared" si="129"/>
        <v>55.607142857142854</v>
      </c>
      <c r="R1378" s="2" t="s">
        <v>8276</v>
      </c>
      <c r="S1378" s="7" t="str">
        <f t="shared" si="130"/>
        <v>music</v>
      </c>
      <c r="T1378" s="7" t="str">
        <f t="shared" si="131"/>
        <v>rock</v>
      </c>
    </row>
    <row r="1379" spans="1:20" ht="80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17">
        <f t="shared" si="126"/>
        <v>42747.219560185185</v>
      </c>
      <c r="L1379" s="17">
        <f t="shared" si="127"/>
        <v>42769.174305555556</v>
      </c>
      <c r="M1379" s="2" t="b">
        <v>0</v>
      </c>
      <c r="N1379" s="2">
        <v>31</v>
      </c>
      <c r="O1379" s="2" t="b">
        <v>1</v>
      </c>
      <c r="P1379" s="4">
        <f t="shared" si="128"/>
        <v>116.15384615384616</v>
      </c>
      <c r="Q1379" s="5">
        <f t="shared" si="129"/>
        <v>48.70967741935484</v>
      </c>
      <c r="R1379" s="2" t="s">
        <v>8276</v>
      </c>
      <c r="S1379" s="7" t="str">
        <f t="shared" si="130"/>
        <v>music</v>
      </c>
      <c r="T1379" s="7" t="str">
        <f t="shared" si="131"/>
        <v>rock</v>
      </c>
    </row>
    <row r="1380" spans="1:20" ht="20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17">
        <f t="shared" si="126"/>
        <v>42568.759374999994</v>
      </c>
      <c r="L1380" s="17">
        <f t="shared" si="127"/>
        <v>42583.759374999994</v>
      </c>
      <c r="M1380" s="2" t="b">
        <v>0</v>
      </c>
      <c r="N1380" s="2">
        <v>133</v>
      </c>
      <c r="O1380" s="2" t="b">
        <v>1</v>
      </c>
      <c r="P1380" s="4">
        <f t="shared" si="128"/>
        <v>203.35000000000002</v>
      </c>
      <c r="Q1380" s="5">
        <f t="shared" si="129"/>
        <v>30.578947368421051</v>
      </c>
      <c r="R1380" s="2" t="s">
        <v>8276</v>
      </c>
      <c r="S1380" s="7" t="str">
        <f t="shared" si="130"/>
        <v>music</v>
      </c>
      <c r="T1380" s="7" t="str">
        <f t="shared" si="131"/>
        <v>rock</v>
      </c>
    </row>
    <row r="1381" spans="1:20" ht="40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17">
        <f t="shared" si="126"/>
        <v>42130.491620370376</v>
      </c>
      <c r="L1381" s="17">
        <f t="shared" si="127"/>
        <v>42160.491620370376</v>
      </c>
      <c r="M1381" s="2" t="b">
        <v>0</v>
      </c>
      <c r="N1381" s="2">
        <v>151</v>
      </c>
      <c r="O1381" s="2" t="b">
        <v>1</v>
      </c>
      <c r="P1381" s="4">
        <f t="shared" si="128"/>
        <v>111.60000000000001</v>
      </c>
      <c r="Q1381" s="5">
        <f t="shared" si="129"/>
        <v>73.907284768211923</v>
      </c>
      <c r="R1381" s="2" t="s">
        <v>8276</v>
      </c>
      <c r="S1381" s="7" t="str">
        <f t="shared" si="130"/>
        <v>music</v>
      </c>
      <c r="T1381" s="7" t="str">
        <f t="shared" si="131"/>
        <v>rock</v>
      </c>
    </row>
    <row r="1382" spans="1:20" ht="60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17">
        <f t="shared" si="126"/>
        <v>42141.762800925921</v>
      </c>
      <c r="L1382" s="17">
        <f t="shared" si="127"/>
        <v>42164.083333333328</v>
      </c>
      <c r="M1382" s="2" t="b">
        <v>0</v>
      </c>
      <c r="N1382" s="2">
        <v>5</v>
      </c>
      <c r="O1382" s="2" t="b">
        <v>1</v>
      </c>
      <c r="P1382" s="4">
        <f t="shared" si="128"/>
        <v>424</v>
      </c>
      <c r="Q1382" s="5">
        <f t="shared" si="129"/>
        <v>21.2</v>
      </c>
      <c r="R1382" s="2" t="s">
        <v>8276</v>
      </c>
      <c r="S1382" s="7" t="str">
        <f t="shared" si="130"/>
        <v>music</v>
      </c>
      <c r="T1382" s="7" t="str">
        <f t="shared" si="131"/>
        <v>rock</v>
      </c>
    </row>
    <row r="1383" spans="1:20" ht="80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17">
        <f t="shared" si="126"/>
        <v>42703.214409722219</v>
      </c>
      <c r="L1383" s="17">
        <f t="shared" si="127"/>
        <v>42733.214409722219</v>
      </c>
      <c r="M1383" s="2" t="b">
        <v>0</v>
      </c>
      <c r="N1383" s="2">
        <v>73</v>
      </c>
      <c r="O1383" s="2" t="b">
        <v>1</v>
      </c>
      <c r="P1383" s="4">
        <f t="shared" si="128"/>
        <v>107.1</v>
      </c>
      <c r="Q1383" s="5">
        <f t="shared" si="129"/>
        <v>73.356164383561648</v>
      </c>
      <c r="R1383" s="2" t="s">
        <v>8276</v>
      </c>
      <c r="S1383" s="7" t="str">
        <f t="shared" si="130"/>
        <v>music</v>
      </c>
      <c r="T1383" s="7" t="str">
        <f t="shared" si="131"/>
        <v>rock</v>
      </c>
    </row>
    <row r="1384" spans="1:20" ht="80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17">
        <f t="shared" si="126"/>
        <v>41370.800185185188</v>
      </c>
      <c r="L1384" s="17">
        <f t="shared" si="127"/>
        <v>41400.800185185188</v>
      </c>
      <c r="M1384" s="2" t="b">
        <v>0</v>
      </c>
      <c r="N1384" s="2">
        <v>148</v>
      </c>
      <c r="O1384" s="2" t="b">
        <v>1</v>
      </c>
      <c r="P1384" s="4">
        <f t="shared" si="128"/>
        <v>104.3625</v>
      </c>
      <c r="Q1384" s="5">
        <f t="shared" si="129"/>
        <v>56.412162162162161</v>
      </c>
      <c r="R1384" s="2" t="s">
        <v>8276</v>
      </c>
      <c r="S1384" s="7" t="str">
        <f t="shared" si="130"/>
        <v>music</v>
      </c>
      <c r="T1384" s="7" t="str">
        <f t="shared" si="131"/>
        <v>rock</v>
      </c>
    </row>
    <row r="1385" spans="1:20" ht="80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17">
        <f t="shared" si="126"/>
        <v>42707.074976851851</v>
      </c>
      <c r="L1385" s="17">
        <f t="shared" si="127"/>
        <v>42727.074976851851</v>
      </c>
      <c r="M1385" s="2" t="b">
        <v>0</v>
      </c>
      <c r="N1385" s="2">
        <v>93</v>
      </c>
      <c r="O1385" s="2" t="b">
        <v>1</v>
      </c>
      <c r="P1385" s="4">
        <f t="shared" si="128"/>
        <v>212.40909090909091</v>
      </c>
      <c r="Q1385" s="5">
        <f t="shared" si="129"/>
        <v>50.247311827956992</v>
      </c>
      <c r="R1385" s="2" t="s">
        <v>8276</v>
      </c>
      <c r="S1385" s="7" t="str">
        <f t="shared" si="130"/>
        <v>music</v>
      </c>
      <c r="T1385" s="7" t="str">
        <f t="shared" si="131"/>
        <v>rock</v>
      </c>
    </row>
    <row r="1386" spans="1:20" ht="60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17">
        <f t="shared" si="126"/>
        <v>42160.735208333332</v>
      </c>
      <c r="L1386" s="17">
        <f t="shared" si="127"/>
        <v>42190.735208333332</v>
      </c>
      <c r="M1386" s="2" t="b">
        <v>0</v>
      </c>
      <c r="N1386" s="2">
        <v>63</v>
      </c>
      <c r="O1386" s="2" t="b">
        <v>1</v>
      </c>
      <c r="P1386" s="4">
        <f t="shared" si="128"/>
        <v>124.08571428571429</v>
      </c>
      <c r="Q1386" s="5">
        <f t="shared" si="129"/>
        <v>68.936507936507937</v>
      </c>
      <c r="R1386" s="2" t="s">
        <v>8276</v>
      </c>
      <c r="S1386" s="7" t="str">
        <f t="shared" si="130"/>
        <v>music</v>
      </c>
      <c r="T1386" s="7" t="str">
        <f t="shared" si="131"/>
        <v>rock</v>
      </c>
    </row>
    <row r="1387" spans="1:20" ht="80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17">
        <f t="shared" si="126"/>
        <v>42433.688900462963</v>
      </c>
      <c r="L1387" s="17">
        <f t="shared" si="127"/>
        <v>42489.507638888885</v>
      </c>
      <c r="M1387" s="2" t="b">
        <v>0</v>
      </c>
      <c r="N1387" s="2">
        <v>134</v>
      </c>
      <c r="O1387" s="2" t="b">
        <v>1</v>
      </c>
      <c r="P1387" s="4">
        <f t="shared" si="128"/>
        <v>110.406125</v>
      </c>
      <c r="Q1387" s="5">
        <f t="shared" si="129"/>
        <v>65.914104477611943</v>
      </c>
      <c r="R1387" s="2" t="s">
        <v>8276</v>
      </c>
      <c r="S1387" s="7" t="str">
        <f t="shared" si="130"/>
        <v>music</v>
      </c>
      <c r="T1387" s="7" t="str">
        <f t="shared" si="131"/>
        <v>rock</v>
      </c>
    </row>
    <row r="1388" spans="1:20" ht="40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17">
        <f t="shared" si="126"/>
        <v>42184.646863425922</v>
      </c>
      <c r="L1388" s="17">
        <f t="shared" si="127"/>
        <v>42214.646863425922</v>
      </c>
      <c r="M1388" s="2" t="b">
        <v>0</v>
      </c>
      <c r="N1388" s="2">
        <v>14</v>
      </c>
      <c r="O1388" s="2" t="b">
        <v>1</v>
      </c>
      <c r="P1388" s="4">
        <f t="shared" si="128"/>
        <v>218.75</v>
      </c>
      <c r="Q1388" s="5">
        <f t="shared" si="129"/>
        <v>62.5</v>
      </c>
      <c r="R1388" s="2" t="s">
        <v>8276</v>
      </c>
      <c r="S1388" s="7" t="str">
        <f t="shared" si="130"/>
        <v>music</v>
      </c>
      <c r="T1388" s="7" t="str">
        <f t="shared" si="131"/>
        <v>rock</v>
      </c>
    </row>
    <row r="1389" spans="1:20" ht="80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17">
        <f t="shared" si="126"/>
        <v>42126.92123842593</v>
      </c>
      <c r="L1389" s="17">
        <f t="shared" si="127"/>
        <v>42158.1875</v>
      </c>
      <c r="M1389" s="2" t="b">
        <v>0</v>
      </c>
      <c r="N1389" s="2">
        <v>78</v>
      </c>
      <c r="O1389" s="2" t="b">
        <v>1</v>
      </c>
      <c r="P1389" s="4">
        <f t="shared" si="128"/>
        <v>136.625</v>
      </c>
      <c r="Q1389" s="5">
        <f t="shared" si="129"/>
        <v>70.064102564102569</v>
      </c>
      <c r="R1389" s="2" t="s">
        <v>8276</v>
      </c>
      <c r="S1389" s="7" t="str">
        <f t="shared" si="130"/>
        <v>music</v>
      </c>
      <c r="T1389" s="7" t="str">
        <f t="shared" si="131"/>
        <v>rock</v>
      </c>
    </row>
    <row r="1390" spans="1:20" ht="80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17">
        <f t="shared" si="126"/>
        <v>42634.614780092597</v>
      </c>
      <c r="L1390" s="17">
        <f t="shared" si="127"/>
        <v>42660.676388888889</v>
      </c>
      <c r="M1390" s="2" t="b">
        <v>0</v>
      </c>
      <c r="N1390" s="2">
        <v>112</v>
      </c>
      <c r="O1390" s="2" t="b">
        <v>1</v>
      </c>
      <c r="P1390" s="4">
        <f t="shared" si="128"/>
        <v>134.8074</v>
      </c>
      <c r="Q1390" s="5">
        <f t="shared" si="129"/>
        <v>60.181874999999998</v>
      </c>
      <c r="R1390" s="2" t="s">
        <v>8276</v>
      </c>
      <c r="S1390" s="7" t="str">
        <f t="shared" si="130"/>
        <v>music</v>
      </c>
      <c r="T1390" s="7" t="str">
        <f t="shared" si="131"/>
        <v>rock</v>
      </c>
    </row>
    <row r="1391" spans="1:20" ht="60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17">
        <f t="shared" si="126"/>
        <v>42565.480983796297</v>
      </c>
      <c r="L1391" s="17">
        <f t="shared" si="127"/>
        <v>42595.480983796297</v>
      </c>
      <c r="M1391" s="2" t="b">
        <v>0</v>
      </c>
      <c r="N1391" s="2">
        <v>34</v>
      </c>
      <c r="O1391" s="2" t="b">
        <v>1</v>
      </c>
      <c r="P1391" s="4">
        <f t="shared" si="128"/>
        <v>145.4</v>
      </c>
      <c r="Q1391" s="5">
        <f t="shared" si="129"/>
        <v>21.382352941176471</v>
      </c>
      <c r="R1391" s="2" t="s">
        <v>8276</v>
      </c>
      <c r="S1391" s="7" t="str">
        <f t="shared" si="130"/>
        <v>music</v>
      </c>
      <c r="T1391" s="7" t="str">
        <f t="shared" si="131"/>
        <v>rock</v>
      </c>
    </row>
    <row r="1392" spans="1:20" ht="60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17">
        <f t="shared" si="126"/>
        <v>42087.803310185183</v>
      </c>
      <c r="L1392" s="17">
        <f t="shared" si="127"/>
        <v>42121.716666666667</v>
      </c>
      <c r="M1392" s="2" t="b">
        <v>0</v>
      </c>
      <c r="N1392" s="2">
        <v>19</v>
      </c>
      <c r="O1392" s="2" t="b">
        <v>1</v>
      </c>
      <c r="P1392" s="4">
        <f t="shared" si="128"/>
        <v>109.10714285714285</v>
      </c>
      <c r="Q1392" s="5">
        <f t="shared" si="129"/>
        <v>160.78947368421052</v>
      </c>
      <c r="R1392" s="2" t="s">
        <v>8276</v>
      </c>
      <c r="S1392" s="7" t="str">
        <f t="shared" si="130"/>
        <v>music</v>
      </c>
      <c r="T1392" s="7" t="str">
        <f t="shared" si="131"/>
        <v>rock</v>
      </c>
    </row>
    <row r="1393" spans="1:20" ht="60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17">
        <f t="shared" si="126"/>
        <v>42193.650671296295</v>
      </c>
      <c r="L1393" s="17">
        <f t="shared" si="127"/>
        <v>42238.207638888889</v>
      </c>
      <c r="M1393" s="2" t="b">
        <v>0</v>
      </c>
      <c r="N1393" s="2">
        <v>13</v>
      </c>
      <c r="O1393" s="2" t="b">
        <v>1</v>
      </c>
      <c r="P1393" s="4">
        <f t="shared" si="128"/>
        <v>110.2</v>
      </c>
      <c r="Q1393" s="5">
        <f t="shared" si="129"/>
        <v>42.384615384615387</v>
      </c>
      <c r="R1393" s="2" t="s">
        <v>8276</v>
      </c>
      <c r="S1393" s="7" t="str">
        <f t="shared" si="130"/>
        <v>music</v>
      </c>
      <c r="T1393" s="7" t="str">
        <f t="shared" si="131"/>
        <v>rock</v>
      </c>
    </row>
    <row r="1394" spans="1:20" ht="60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17">
        <f t="shared" si="126"/>
        <v>42401.154930555553</v>
      </c>
      <c r="L1394" s="17">
        <f t="shared" si="127"/>
        <v>42432.154930555553</v>
      </c>
      <c r="M1394" s="2" t="b">
        <v>0</v>
      </c>
      <c r="N1394" s="2">
        <v>104</v>
      </c>
      <c r="O1394" s="2" t="b">
        <v>1</v>
      </c>
      <c r="P1394" s="4">
        <f t="shared" si="128"/>
        <v>113.64000000000001</v>
      </c>
      <c r="Q1394" s="5">
        <f t="shared" si="129"/>
        <v>27.317307692307693</v>
      </c>
      <c r="R1394" s="2" t="s">
        <v>8276</v>
      </c>
      <c r="S1394" s="7" t="str">
        <f t="shared" si="130"/>
        <v>music</v>
      </c>
      <c r="T1394" s="7" t="str">
        <f t="shared" si="131"/>
        <v>rock</v>
      </c>
    </row>
    <row r="1395" spans="1:20" ht="40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17">
        <f t="shared" si="126"/>
        <v>42553.681979166664</v>
      </c>
      <c r="L1395" s="17">
        <f t="shared" si="127"/>
        <v>42583.681979166664</v>
      </c>
      <c r="M1395" s="2" t="b">
        <v>0</v>
      </c>
      <c r="N1395" s="2">
        <v>52</v>
      </c>
      <c r="O1395" s="2" t="b">
        <v>1</v>
      </c>
      <c r="P1395" s="4">
        <f t="shared" si="128"/>
        <v>102.35000000000001</v>
      </c>
      <c r="Q1395" s="5">
        <f t="shared" si="129"/>
        <v>196.82692307692307</v>
      </c>
      <c r="R1395" s="2" t="s">
        <v>8276</v>
      </c>
      <c r="S1395" s="7" t="str">
        <f t="shared" si="130"/>
        <v>music</v>
      </c>
      <c r="T1395" s="7" t="str">
        <f t="shared" si="131"/>
        <v>rock</v>
      </c>
    </row>
    <row r="1396" spans="1:20" ht="80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17">
        <f t="shared" si="126"/>
        <v>42752.144976851851</v>
      </c>
      <c r="L1396" s="17">
        <f t="shared" si="127"/>
        <v>42795.125</v>
      </c>
      <c r="M1396" s="2" t="b">
        <v>0</v>
      </c>
      <c r="N1396" s="2">
        <v>17</v>
      </c>
      <c r="O1396" s="2" t="b">
        <v>1</v>
      </c>
      <c r="P1396" s="4">
        <f t="shared" si="128"/>
        <v>122.13333333333334</v>
      </c>
      <c r="Q1396" s="5">
        <f t="shared" si="129"/>
        <v>53.882352941176471</v>
      </c>
      <c r="R1396" s="2" t="s">
        <v>8276</v>
      </c>
      <c r="S1396" s="7" t="str">
        <f t="shared" si="130"/>
        <v>music</v>
      </c>
      <c r="T1396" s="7" t="str">
        <f t="shared" si="131"/>
        <v>rock</v>
      </c>
    </row>
    <row r="1397" spans="1:20" ht="40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17">
        <f t="shared" si="126"/>
        <v>42719.90834490741</v>
      </c>
      <c r="L1397" s="17">
        <f t="shared" si="127"/>
        <v>42749.90834490741</v>
      </c>
      <c r="M1397" s="2" t="b">
        <v>0</v>
      </c>
      <c r="N1397" s="2">
        <v>82</v>
      </c>
      <c r="O1397" s="2" t="b">
        <v>1</v>
      </c>
      <c r="P1397" s="4">
        <f t="shared" si="128"/>
        <v>111.88571428571427</v>
      </c>
      <c r="Q1397" s="5">
        <f t="shared" si="129"/>
        <v>47.756097560975611</v>
      </c>
      <c r="R1397" s="2" t="s">
        <v>8276</v>
      </c>
      <c r="S1397" s="7" t="str">
        <f t="shared" si="130"/>
        <v>music</v>
      </c>
      <c r="T1397" s="7" t="str">
        <f t="shared" si="131"/>
        <v>rock</v>
      </c>
    </row>
    <row r="1398" spans="1:20" ht="80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17">
        <f t="shared" si="126"/>
        <v>42018.99863425926</v>
      </c>
      <c r="L1398" s="17">
        <f t="shared" si="127"/>
        <v>42048.99863425926</v>
      </c>
      <c r="M1398" s="2" t="b">
        <v>0</v>
      </c>
      <c r="N1398" s="2">
        <v>73</v>
      </c>
      <c r="O1398" s="2" t="b">
        <v>1</v>
      </c>
      <c r="P1398" s="4">
        <f t="shared" si="128"/>
        <v>107.3</v>
      </c>
      <c r="Q1398" s="5">
        <f t="shared" si="129"/>
        <v>88.191780821917803</v>
      </c>
      <c r="R1398" s="2" t="s">
        <v>8276</v>
      </c>
      <c r="S1398" s="7" t="str">
        <f t="shared" si="130"/>
        <v>music</v>
      </c>
      <c r="T1398" s="7" t="str">
        <f t="shared" si="131"/>
        <v>rock</v>
      </c>
    </row>
    <row r="1399" spans="1:20" ht="80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17">
        <f t="shared" si="126"/>
        <v>42640.917939814812</v>
      </c>
      <c r="L1399" s="17">
        <f t="shared" si="127"/>
        <v>42670.888194444444</v>
      </c>
      <c r="M1399" s="2" t="b">
        <v>0</v>
      </c>
      <c r="N1399" s="2">
        <v>158</v>
      </c>
      <c r="O1399" s="2" t="b">
        <v>1</v>
      </c>
      <c r="P1399" s="4">
        <f t="shared" si="128"/>
        <v>113.85000000000001</v>
      </c>
      <c r="Q1399" s="5">
        <f t="shared" si="129"/>
        <v>72.056962025316452</v>
      </c>
      <c r="R1399" s="2" t="s">
        <v>8276</v>
      </c>
      <c r="S1399" s="7" t="str">
        <f t="shared" si="130"/>
        <v>music</v>
      </c>
      <c r="T1399" s="7" t="str">
        <f t="shared" si="131"/>
        <v>rock</v>
      </c>
    </row>
    <row r="1400" spans="1:20" ht="80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17">
        <f t="shared" si="126"/>
        <v>42526.874236111107</v>
      </c>
      <c r="L1400" s="17">
        <f t="shared" si="127"/>
        <v>42556.874236111107</v>
      </c>
      <c r="M1400" s="2" t="b">
        <v>0</v>
      </c>
      <c r="N1400" s="2">
        <v>65</v>
      </c>
      <c r="O1400" s="2" t="b">
        <v>1</v>
      </c>
      <c r="P1400" s="4">
        <f t="shared" si="128"/>
        <v>109.68181818181819</v>
      </c>
      <c r="Q1400" s="5">
        <f t="shared" si="129"/>
        <v>74.246153846153845</v>
      </c>
      <c r="R1400" s="2" t="s">
        <v>8276</v>
      </c>
      <c r="S1400" s="7" t="str">
        <f t="shared" si="130"/>
        <v>music</v>
      </c>
      <c r="T1400" s="7" t="str">
        <f t="shared" si="131"/>
        <v>rock</v>
      </c>
    </row>
    <row r="1401" spans="1:20" ht="80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17">
        <f t="shared" si="126"/>
        <v>41889.004317129627</v>
      </c>
      <c r="L1401" s="17">
        <f t="shared" si="127"/>
        <v>41919.004317129627</v>
      </c>
      <c r="M1401" s="2" t="b">
        <v>0</v>
      </c>
      <c r="N1401" s="2">
        <v>184</v>
      </c>
      <c r="O1401" s="2" t="b">
        <v>1</v>
      </c>
      <c r="P1401" s="4">
        <f t="shared" si="128"/>
        <v>126.14444444444443</v>
      </c>
      <c r="Q1401" s="5">
        <f t="shared" si="129"/>
        <v>61.701086956521742</v>
      </c>
      <c r="R1401" s="2" t="s">
        <v>8276</v>
      </c>
      <c r="S1401" s="7" t="str">
        <f t="shared" si="130"/>
        <v>music</v>
      </c>
      <c r="T1401" s="7" t="str">
        <f t="shared" si="131"/>
        <v>rock</v>
      </c>
    </row>
    <row r="1402" spans="1:20" ht="80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17">
        <f t="shared" si="126"/>
        <v>42498.341122685189</v>
      </c>
      <c r="L1402" s="17">
        <f t="shared" si="127"/>
        <v>42533.229166666672</v>
      </c>
      <c r="M1402" s="2" t="b">
        <v>0</v>
      </c>
      <c r="N1402" s="2">
        <v>34</v>
      </c>
      <c r="O1402" s="2" t="b">
        <v>1</v>
      </c>
      <c r="P1402" s="4">
        <f t="shared" si="128"/>
        <v>167.42857142857144</v>
      </c>
      <c r="Q1402" s="5">
        <f t="shared" si="129"/>
        <v>17.235294117647058</v>
      </c>
      <c r="R1402" s="2" t="s">
        <v>8276</v>
      </c>
      <c r="S1402" s="7" t="str">
        <f t="shared" si="130"/>
        <v>music</v>
      </c>
      <c r="T1402" s="7" t="str">
        <f t="shared" si="131"/>
        <v>rock</v>
      </c>
    </row>
    <row r="1403" spans="1:20" ht="100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17">
        <f t="shared" si="126"/>
        <v>41399.99622685185</v>
      </c>
      <c r="L1403" s="17">
        <f t="shared" si="127"/>
        <v>41420.99622685185</v>
      </c>
      <c r="M1403" s="2" t="b">
        <v>0</v>
      </c>
      <c r="N1403" s="2">
        <v>240</v>
      </c>
      <c r="O1403" s="2" t="b">
        <v>1</v>
      </c>
      <c r="P1403" s="4">
        <f t="shared" si="128"/>
        <v>496.52000000000004</v>
      </c>
      <c r="Q1403" s="5">
        <f t="shared" si="129"/>
        <v>51.720833333333331</v>
      </c>
      <c r="R1403" s="2" t="s">
        <v>8276</v>
      </c>
      <c r="S1403" s="7" t="str">
        <f t="shared" si="130"/>
        <v>music</v>
      </c>
      <c r="T1403" s="7" t="str">
        <f t="shared" si="131"/>
        <v>rock</v>
      </c>
    </row>
    <row r="1404" spans="1:20" ht="80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17">
        <f t="shared" si="126"/>
        <v>42065.053368055553</v>
      </c>
      <c r="L1404" s="17">
        <f t="shared" si="127"/>
        <v>42125.011701388896</v>
      </c>
      <c r="M1404" s="2" t="b">
        <v>0</v>
      </c>
      <c r="N1404" s="2">
        <v>113</v>
      </c>
      <c r="O1404" s="2" t="b">
        <v>1</v>
      </c>
      <c r="P1404" s="4">
        <f t="shared" si="128"/>
        <v>109.16</v>
      </c>
      <c r="Q1404" s="5">
        <f t="shared" si="129"/>
        <v>24.150442477876105</v>
      </c>
      <c r="R1404" s="2" t="s">
        <v>8276</v>
      </c>
      <c r="S1404" s="7" t="str">
        <f t="shared" si="130"/>
        <v>music</v>
      </c>
      <c r="T1404" s="7" t="str">
        <f t="shared" si="131"/>
        <v>rock</v>
      </c>
    </row>
    <row r="1405" spans="1:20" ht="80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17">
        <f t="shared" si="126"/>
        <v>41451.062905092593</v>
      </c>
      <c r="L1405" s="17">
        <f t="shared" si="127"/>
        <v>41481.062905092593</v>
      </c>
      <c r="M1405" s="2" t="b">
        <v>0</v>
      </c>
      <c r="N1405" s="2">
        <v>66</v>
      </c>
      <c r="O1405" s="2" t="b">
        <v>1</v>
      </c>
      <c r="P1405" s="4">
        <f t="shared" si="128"/>
        <v>102.57499999999999</v>
      </c>
      <c r="Q1405" s="5">
        <f t="shared" si="129"/>
        <v>62.166666666666664</v>
      </c>
      <c r="R1405" s="2" t="s">
        <v>8276</v>
      </c>
      <c r="S1405" s="7" t="str">
        <f t="shared" si="130"/>
        <v>music</v>
      </c>
      <c r="T1405" s="7" t="str">
        <f t="shared" si="131"/>
        <v>rock</v>
      </c>
    </row>
    <row r="1406" spans="1:20" ht="80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17">
        <f t="shared" si="126"/>
        <v>42032.510243055556</v>
      </c>
      <c r="L1406" s="17">
        <f t="shared" si="127"/>
        <v>42057.510243055556</v>
      </c>
      <c r="M1406" s="2" t="b">
        <v>1</v>
      </c>
      <c r="N1406" s="2">
        <v>5</v>
      </c>
      <c r="O1406" s="2" t="b">
        <v>0</v>
      </c>
      <c r="P1406" s="4">
        <f t="shared" si="128"/>
        <v>1.6620689655172414</v>
      </c>
      <c r="Q1406" s="5">
        <f t="shared" si="129"/>
        <v>48.2</v>
      </c>
      <c r="R1406" s="2" t="s">
        <v>8287</v>
      </c>
      <c r="S1406" s="7" t="str">
        <f t="shared" si="130"/>
        <v>publishing</v>
      </c>
      <c r="T1406" s="7" t="str">
        <f t="shared" si="131"/>
        <v>translations</v>
      </c>
    </row>
    <row r="1407" spans="1:20" ht="40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17">
        <f t="shared" si="126"/>
        <v>41941.680567129632</v>
      </c>
      <c r="L1407" s="17">
        <f t="shared" si="127"/>
        <v>41971.722233796296</v>
      </c>
      <c r="M1407" s="2" t="b">
        <v>1</v>
      </c>
      <c r="N1407" s="2">
        <v>17</v>
      </c>
      <c r="O1407" s="2" t="b">
        <v>0</v>
      </c>
      <c r="P1407" s="4">
        <f t="shared" si="128"/>
        <v>0.42</v>
      </c>
      <c r="Q1407" s="5">
        <f t="shared" si="129"/>
        <v>6.1764705882352944</v>
      </c>
      <c r="R1407" s="2" t="s">
        <v>8287</v>
      </c>
      <c r="S1407" s="7" t="str">
        <f t="shared" si="130"/>
        <v>publishing</v>
      </c>
      <c r="T1407" s="7" t="str">
        <f t="shared" si="131"/>
        <v>translations</v>
      </c>
    </row>
    <row r="1408" spans="1:20" ht="40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17">
        <f t="shared" si="126"/>
        <v>42297.432951388888</v>
      </c>
      <c r="L1408" s="17">
        <f t="shared" si="127"/>
        <v>42350.416666666672</v>
      </c>
      <c r="M1408" s="2" t="b">
        <v>0</v>
      </c>
      <c r="N1408" s="2">
        <v>3</v>
      </c>
      <c r="O1408" s="2" t="b">
        <v>0</v>
      </c>
      <c r="P1408" s="4">
        <f t="shared" si="128"/>
        <v>0.125</v>
      </c>
      <c r="Q1408" s="5">
        <f t="shared" si="129"/>
        <v>5</v>
      </c>
      <c r="R1408" s="2" t="s">
        <v>8287</v>
      </c>
      <c r="S1408" s="7" t="str">
        <f t="shared" si="130"/>
        <v>publishing</v>
      </c>
      <c r="T1408" s="7" t="str">
        <f t="shared" si="131"/>
        <v>translations</v>
      </c>
    </row>
    <row r="1409" spans="1:20" ht="80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17">
        <f t="shared" si="126"/>
        <v>41838.536782407406</v>
      </c>
      <c r="L1409" s="17">
        <f t="shared" si="127"/>
        <v>41863.536782407406</v>
      </c>
      <c r="M1409" s="2" t="b">
        <v>0</v>
      </c>
      <c r="N1409" s="2">
        <v>2</v>
      </c>
      <c r="O1409" s="2" t="b">
        <v>0</v>
      </c>
      <c r="P1409" s="4">
        <f t="shared" si="128"/>
        <v>0.5</v>
      </c>
      <c r="Q1409" s="5">
        <f t="shared" si="129"/>
        <v>7.5</v>
      </c>
      <c r="R1409" s="2" t="s">
        <v>8287</v>
      </c>
      <c r="S1409" s="7" t="str">
        <f t="shared" si="130"/>
        <v>publishing</v>
      </c>
      <c r="T1409" s="7" t="str">
        <f t="shared" si="131"/>
        <v>translations</v>
      </c>
    </row>
    <row r="1410" spans="1:20" ht="80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17">
        <f t="shared" si="126"/>
        <v>42291.872175925921</v>
      </c>
      <c r="L1410" s="17">
        <f t="shared" si="127"/>
        <v>42321.913842592592</v>
      </c>
      <c r="M1410" s="2" t="b">
        <v>0</v>
      </c>
      <c r="N1410" s="2">
        <v>6</v>
      </c>
      <c r="O1410" s="2" t="b">
        <v>0</v>
      </c>
      <c r="P1410" s="4">
        <f t="shared" si="128"/>
        <v>7.1999999999999993</v>
      </c>
      <c r="Q1410" s="5">
        <f t="shared" si="129"/>
        <v>12</v>
      </c>
      <c r="R1410" s="2" t="s">
        <v>8287</v>
      </c>
      <c r="S1410" s="7" t="str">
        <f t="shared" si="130"/>
        <v>publishing</v>
      </c>
      <c r="T1410" s="7" t="str">
        <f t="shared" si="131"/>
        <v>translations</v>
      </c>
    </row>
    <row r="1411" spans="1:20" ht="60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17">
        <f t="shared" ref="K1411:K1474" si="132">(((J1411/60)/60)/24)+DATE(1970,1,1)</f>
        <v>41945.133506944447</v>
      </c>
      <c r="L1411" s="17">
        <f t="shared" ref="L1411:L1474" si="133">(((I1411/60)/60)/24)+DATE(1970,1,1)</f>
        <v>42005.175173611111</v>
      </c>
      <c r="M1411" s="2" t="b">
        <v>0</v>
      </c>
      <c r="N1411" s="2">
        <v>0</v>
      </c>
      <c r="O1411" s="2" t="b">
        <v>0</v>
      </c>
      <c r="P1411" s="4">
        <f t="shared" ref="P1411:P1474" si="134">E1411/D1411*100</f>
        <v>0</v>
      </c>
      <c r="Q1411" s="5" t="e">
        <f t="shared" ref="Q1411:Q1474" si="135">E1411/N1411</f>
        <v>#DIV/0!</v>
      </c>
      <c r="R1411" s="2" t="s">
        <v>8287</v>
      </c>
      <c r="S1411" s="7" t="str">
        <f t="shared" ref="S1411:S1474" si="136">LEFT(R1411, SEARCH("/",R1411, 1)-1)</f>
        <v>publishing</v>
      </c>
      <c r="T1411" s="7" t="str">
        <f t="shared" ref="T1411:T1474" si="137">RIGHT(R1411,LEN(R1411)-SEARCH("/",R1411,1))</f>
        <v>translations</v>
      </c>
    </row>
    <row r="1412" spans="1:20" ht="80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17">
        <f t="shared" si="132"/>
        <v>42479.318518518514</v>
      </c>
      <c r="L1412" s="17">
        <f t="shared" si="133"/>
        <v>42524.318518518514</v>
      </c>
      <c r="M1412" s="2" t="b">
        <v>0</v>
      </c>
      <c r="N1412" s="2">
        <v>1</v>
      </c>
      <c r="O1412" s="2" t="b">
        <v>0</v>
      </c>
      <c r="P1412" s="4">
        <f t="shared" si="134"/>
        <v>1.6666666666666666E-2</v>
      </c>
      <c r="Q1412" s="5">
        <f t="shared" si="135"/>
        <v>1</v>
      </c>
      <c r="R1412" s="2" t="s">
        <v>8287</v>
      </c>
      <c r="S1412" s="7" t="str">
        <f t="shared" si="136"/>
        <v>publishing</v>
      </c>
      <c r="T1412" s="7" t="str">
        <f t="shared" si="137"/>
        <v>translations</v>
      </c>
    </row>
    <row r="1413" spans="1:20" ht="80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17">
        <f t="shared" si="132"/>
        <v>42013.059027777781</v>
      </c>
      <c r="L1413" s="17">
        <f t="shared" si="133"/>
        <v>42041.059027777781</v>
      </c>
      <c r="M1413" s="2" t="b">
        <v>0</v>
      </c>
      <c r="N1413" s="2">
        <v>3</v>
      </c>
      <c r="O1413" s="2" t="b">
        <v>0</v>
      </c>
      <c r="P1413" s="4">
        <f t="shared" si="134"/>
        <v>0.23333333333333336</v>
      </c>
      <c r="Q1413" s="5">
        <f t="shared" si="135"/>
        <v>2.3333333333333335</v>
      </c>
      <c r="R1413" s="2" t="s">
        <v>8287</v>
      </c>
      <c r="S1413" s="7" t="str">
        <f t="shared" si="136"/>
        <v>publishing</v>
      </c>
      <c r="T1413" s="7" t="str">
        <f t="shared" si="137"/>
        <v>translations</v>
      </c>
    </row>
    <row r="1414" spans="1:20" ht="60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17">
        <f t="shared" si="132"/>
        <v>41947.063645833332</v>
      </c>
      <c r="L1414" s="17">
        <f t="shared" si="133"/>
        <v>41977.063645833332</v>
      </c>
      <c r="M1414" s="2" t="b">
        <v>0</v>
      </c>
      <c r="N1414" s="2">
        <v>13</v>
      </c>
      <c r="O1414" s="2" t="b">
        <v>0</v>
      </c>
      <c r="P1414" s="4">
        <f t="shared" si="134"/>
        <v>4.5714285714285712</v>
      </c>
      <c r="Q1414" s="5">
        <f t="shared" si="135"/>
        <v>24.615384615384617</v>
      </c>
      <c r="R1414" s="2" t="s">
        <v>8287</v>
      </c>
      <c r="S1414" s="7" t="str">
        <f t="shared" si="136"/>
        <v>publishing</v>
      </c>
      <c r="T1414" s="7" t="str">
        <f t="shared" si="137"/>
        <v>translations</v>
      </c>
    </row>
    <row r="1415" spans="1:20" ht="80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17">
        <f t="shared" si="132"/>
        <v>42360.437152777777</v>
      </c>
      <c r="L1415" s="17">
        <f t="shared" si="133"/>
        <v>42420.437152777777</v>
      </c>
      <c r="M1415" s="2" t="b">
        <v>0</v>
      </c>
      <c r="N1415" s="2">
        <v>1</v>
      </c>
      <c r="O1415" s="2" t="b">
        <v>0</v>
      </c>
      <c r="P1415" s="4">
        <f t="shared" si="134"/>
        <v>5</v>
      </c>
      <c r="Q1415" s="5">
        <f t="shared" si="135"/>
        <v>100</v>
      </c>
      <c r="R1415" s="2" t="s">
        <v>8287</v>
      </c>
      <c r="S1415" s="7" t="str">
        <f t="shared" si="136"/>
        <v>publishing</v>
      </c>
      <c r="T1415" s="7" t="str">
        <f t="shared" si="137"/>
        <v>translations</v>
      </c>
    </row>
    <row r="1416" spans="1:20" ht="80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17">
        <f t="shared" si="132"/>
        <v>42708.25309027778</v>
      </c>
      <c r="L1416" s="17">
        <f t="shared" si="133"/>
        <v>42738.25309027778</v>
      </c>
      <c r="M1416" s="2" t="b">
        <v>0</v>
      </c>
      <c r="N1416" s="2">
        <v>1</v>
      </c>
      <c r="O1416" s="2" t="b">
        <v>0</v>
      </c>
      <c r="P1416" s="4">
        <f t="shared" si="134"/>
        <v>0.2</v>
      </c>
      <c r="Q1416" s="5">
        <f t="shared" si="135"/>
        <v>1</v>
      </c>
      <c r="R1416" s="2" t="s">
        <v>8287</v>
      </c>
      <c r="S1416" s="7" t="str">
        <f t="shared" si="136"/>
        <v>publishing</v>
      </c>
      <c r="T1416" s="7" t="str">
        <f t="shared" si="137"/>
        <v>translations</v>
      </c>
    </row>
    <row r="1417" spans="1:20" ht="80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17">
        <f t="shared" si="132"/>
        <v>42192.675821759258</v>
      </c>
      <c r="L1417" s="17">
        <f t="shared" si="133"/>
        <v>42232.675821759258</v>
      </c>
      <c r="M1417" s="2" t="b">
        <v>0</v>
      </c>
      <c r="N1417" s="2">
        <v>9</v>
      </c>
      <c r="O1417" s="2" t="b">
        <v>0</v>
      </c>
      <c r="P1417" s="4">
        <f t="shared" si="134"/>
        <v>18.181818181818183</v>
      </c>
      <c r="Q1417" s="5">
        <f t="shared" si="135"/>
        <v>88.888888888888886</v>
      </c>
      <c r="R1417" s="2" t="s">
        <v>8287</v>
      </c>
      <c r="S1417" s="7" t="str">
        <f t="shared" si="136"/>
        <v>publishing</v>
      </c>
      <c r="T1417" s="7" t="str">
        <f t="shared" si="137"/>
        <v>translations</v>
      </c>
    </row>
    <row r="1418" spans="1:20" ht="80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17">
        <f t="shared" si="132"/>
        <v>42299.926145833335</v>
      </c>
      <c r="L1418" s="17">
        <f t="shared" si="133"/>
        <v>42329.967812499999</v>
      </c>
      <c r="M1418" s="2" t="b">
        <v>0</v>
      </c>
      <c r="N1418" s="2">
        <v>0</v>
      </c>
      <c r="O1418" s="2" t="b">
        <v>0</v>
      </c>
      <c r="P1418" s="4">
        <f t="shared" si="134"/>
        <v>0</v>
      </c>
      <c r="Q1418" s="5" t="e">
        <f t="shared" si="135"/>
        <v>#DIV/0!</v>
      </c>
      <c r="R1418" s="2" t="s">
        <v>8287</v>
      </c>
      <c r="S1418" s="7" t="str">
        <f t="shared" si="136"/>
        <v>publishing</v>
      </c>
      <c r="T1418" s="7" t="str">
        <f t="shared" si="137"/>
        <v>translations</v>
      </c>
    </row>
    <row r="1419" spans="1:20" ht="80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17">
        <f t="shared" si="132"/>
        <v>42232.15016203704</v>
      </c>
      <c r="L1419" s="17">
        <f t="shared" si="133"/>
        <v>42262.465972222228</v>
      </c>
      <c r="M1419" s="2" t="b">
        <v>0</v>
      </c>
      <c r="N1419" s="2">
        <v>2</v>
      </c>
      <c r="O1419" s="2" t="b">
        <v>0</v>
      </c>
      <c r="P1419" s="4">
        <f t="shared" si="134"/>
        <v>1.2222222222222223</v>
      </c>
      <c r="Q1419" s="5">
        <f t="shared" si="135"/>
        <v>27.5</v>
      </c>
      <c r="R1419" s="2" t="s">
        <v>8287</v>
      </c>
      <c r="S1419" s="7" t="str">
        <f t="shared" si="136"/>
        <v>publishing</v>
      </c>
      <c r="T1419" s="7" t="str">
        <f t="shared" si="137"/>
        <v>translations</v>
      </c>
    </row>
    <row r="1420" spans="1:20" ht="80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17">
        <f t="shared" si="132"/>
        <v>42395.456412037034</v>
      </c>
      <c r="L1420" s="17">
        <f t="shared" si="133"/>
        <v>42425.456412037034</v>
      </c>
      <c r="M1420" s="2" t="b">
        <v>0</v>
      </c>
      <c r="N1420" s="2">
        <v>1</v>
      </c>
      <c r="O1420" s="2" t="b">
        <v>0</v>
      </c>
      <c r="P1420" s="4">
        <f t="shared" si="134"/>
        <v>0.2</v>
      </c>
      <c r="Q1420" s="5">
        <f t="shared" si="135"/>
        <v>6</v>
      </c>
      <c r="R1420" s="2" t="s">
        <v>8287</v>
      </c>
      <c r="S1420" s="7" t="str">
        <f t="shared" si="136"/>
        <v>publishing</v>
      </c>
      <c r="T1420" s="7" t="str">
        <f t="shared" si="137"/>
        <v>translations</v>
      </c>
    </row>
    <row r="1421" spans="1:20" ht="80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17">
        <f t="shared" si="132"/>
        <v>42622.456238425926</v>
      </c>
      <c r="L1421" s="17">
        <f t="shared" si="133"/>
        <v>42652.456238425926</v>
      </c>
      <c r="M1421" s="2" t="b">
        <v>0</v>
      </c>
      <c r="N1421" s="2">
        <v>10</v>
      </c>
      <c r="O1421" s="2" t="b">
        <v>0</v>
      </c>
      <c r="P1421" s="4">
        <f t="shared" si="134"/>
        <v>7.0634920634920633</v>
      </c>
      <c r="Q1421" s="5">
        <f t="shared" si="135"/>
        <v>44.5</v>
      </c>
      <c r="R1421" s="2" t="s">
        <v>8287</v>
      </c>
      <c r="S1421" s="7" t="str">
        <f t="shared" si="136"/>
        <v>publishing</v>
      </c>
      <c r="T1421" s="7" t="str">
        <f t="shared" si="137"/>
        <v>translations</v>
      </c>
    </row>
    <row r="1422" spans="1:20" ht="40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17">
        <f t="shared" si="132"/>
        <v>42524.667662037042</v>
      </c>
      <c r="L1422" s="17">
        <f t="shared" si="133"/>
        <v>42549.667662037042</v>
      </c>
      <c r="M1422" s="2" t="b">
        <v>0</v>
      </c>
      <c r="N1422" s="2">
        <v>3</v>
      </c>
      <c r="O1422" s="2" t="b">
        <v>0</v>
      </c>
      <c r="P1422" s="4">
        <f t="shared" si="134"/>
        <v>2.7272727272727271</v>
      </c>
      <c r="Q1422" s="5">
        <f t="shared" si="135"/>
        <v>1</v>
      </c>
      <c r="R1422" s="2" t="s">
        <v>8287</v>
      </c>
      <c r="S1422" s="7" t="str">
        <f t="shared" si="136"/>
        <v>publishing</v>
      </c>
      <c r="T1422" s="7" t="str">
        <f t="shared" si="137"/>
        <v>translations</v>
      </c>
    </row>
    <row r="1423" spans="1:20" ht="80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17">
        <f t="shared" si="132"/>
        <v>42013.915613425925</v>
      </c>
      <c r="L1423" s="17">
        <f t="shared" si="133"/>
        <v>42043.915613425925</v>
      </c>
      <c r="M1423" s="2" t="b">
        <v>0</v>
      </c>
      <c r="N1423" s="2">
        <v>2</v>
      </c>
      <c r="O1423" s="2" t="b">
        <v>0</v>
      </c>
      <c r="P1423" s="4">
        <f t="shared" si="134"/>
        <v>0.1</v>
      </c>
      <c r="Q1423" s="5">
        <f t="shared" si="135"/>
        <v>100</v>
      </c>
      <c r="R1423" s="2" t="s">
        <v>8287</v>
      </c>
      <c r="S1423" s="7" t="str">
        <f t="shared" si="136"/>
        <v>publishing</v>
      </c>
      <c r="T1423" s="7" t="str">
        <f t="shared" si="137"/>
        <v>translations</v>
      </c>
    </row>
    <row r="1424" spans="1:20" ht="80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17">
        <f t="shared" si="132"/>
        <v>42604.239629629628</v>
      </c>
      <c r="L1424" s="17">
        <f t="shared" si="133"/>
        <v>42634.239629629628</v>
      </c>
      <c r="M1424" s="2" t="b">
        <v>0</v>
      </c>
      <c r="N1424" s="2">
        <v>2</v>
      </c>
      <c r="O1424" s="2" t="b">
        <v>0</v>
      </c>
      <c r="P1424" s="4">
        <f t="shared" si="134"/>
        <v>0.104</v>
      </c>
      <c r="Q1424" s="5">
        <f t="shared" si="135"/>
        <v>13</v>
      </c>
      <c r="R1424" s="2" t="s">
        <v>8287</v>
      </c>
      <c r="S1424" s="7" t="str">
        <f t="shared" si="136"/>
        <v>publishing</v>
      </c>
      <c r="T1424" s="7" t="str">
        <f t="shared" si="137"/>
        <v>translations</v>
      </c>
    </row>
    <row r="1425" spans="1:20" ht="80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17">
        <f t="shared" si="132"/>
        <v>42340.360312500001</v>
      </c>
      <c r="L1425" s="17">
        <f t="shared" si="133"/>
        <v>42370.360312500001</v>
      </c>
      <c r="M1425" s="2" t="b">
        <v>0</v>
      </c>
      <c r="N1425" s="2">
        <v>1</v>
      </c>
      <c r="O1425" s="2" t="b">
        <v>0</v>
      </c>
      <c r="P1425" s="4">
        <f t="shared" si="134"/>
        <v>0.33333333333333337</v>
      </c>
      <c r="Q1425" s="5">
        <f t="shared" si="135"/>
        <v>100</v>
      </c>
      <c r="R1425" s="2" t="s">
        <v>8287</v>
      </c>
      <c r="S1425" s="7" t="str">
        <f t="shared" si="136"/>
        <v>publishing</v>
      </c>
      <c r="T1425" s="7" t="str">
        <f t="shared" si="137"/>
        <v>translations</v>
      </c>
    </row>
    <row r="1426" spans="1:20" ht="80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17">
        <f t="shared" si="132"/>
        <v>42676.717615740738</v>
      </c>
      <c r="L1426" s="17">
        <f t="shared" si="133"/>
        <v>42689.759282407409</v>
      </c>
      <c r="M1426" s="2" t="b">
        <v>0</v>
      </c>
      <c r="N1426" s="2">
        <v>14</v>
      </c>
      <c r="O1426" s="2" t="b">
        <v>0</v>
      </c>
      <c r="P1426" s="4">
        <f t="shared" si="134"/>
        <v>20.36</v>
      </c>
      <c r="Q1426" s="5">
        <f t="shared" si="135"/>
        <v>109.07142857142857</v>
      </c>
      <c r="R1426" s="2" t="s">
        <v>8287</v>
      </c>
      <c r="S1426" s="7" t="str">
        <f t="shared" si="136"/>
        <v>publishing</v>
      </c>
      <c r="T1426" s="7" t="str">
        <f t="shared" si="137"/>
        <v>translations</v>
      </c>
    </row>
    <row r="1427" spans="1:20" ht="80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17">
        <f t="shared" si="132"/>
        <v>42093.131469907406</v>
      </c>
      <c r="L1427" s="17">
        <f t="shared" si="133"/>
        <v>42123.131469907406</v>
      </c>
      <c r="M1427" s="2" t="b">
        <v>0</v>
      </c>
      <c r="N1427" s="2">
        <v>0</v>
      </c>
      <c r="O1427" s="2" t="b">
        <v>0</v>
      </c>
      <c r="P1427" s="4">
        <f t="shared" si="134"/>
        <v>0</v>
      </c>
      <c r="Q1427" s="5" t="e">
        <f t="shared" si="135"/>
        <v>#DIV/0!</v>
      </c>
      <c r="R1427" s="2" t="s">
        <v>8287</v>
      </c>
      <c r="S1427" s="7" t="str">
        <f t="shared" si="136"/>
        <v>publishing</v>
      </c>
      <c r="T1427" s="7" t="str">
        <f t="shared" si="137"/>
        <v>translations</v>
      </c>
    </row>
    <row r="1428" spans="1:20" ht="80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17">
        <f t="shared" si="132"/>
        <v>42180.390277777777</v>
      </c>
      <c r="L1428" s="17">
        <f t="shared" si="133"/>
        <v>42240.390277777777</v>
      </c>
      <c r="M1428" s="2" t="b">
        <v>0</v>
      </c>
      <c r="N1428" s="2">
        <v>0</v>
      </c>
      <c r="O1428" s="2" t="b">
        <v>0</v>
      </c>
      <c r="P1428" s="4">
        <f t="shared" si="134"/>
        <v>0</v>
      </c>
      <c r="Q1428" s="5" t="e">
        <f t="shared" si="135"/>
        <v>#DIV/0!</v>
      </c>
      <c r="R1428" s="2" t="s">
        <v>8287</v>
      </c>
      <c r="S1428" s="7" t="str">
        <f t="shared" si="136"/>
        <v>publishing</v>
      </c>
      <c r="T1428" s="7" t="str">
        <f t="shared" si="137"/>
        <v>translations</v>
      </c>
    </row>
    <row r="1429" spans="1:20" ht="80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17">
        <f t="shared" si="132"/>
        <v>42601.851678240739</v>
      </c>
      <c r="L1429" s="17">
        <f t="shared" si="133"/>
        <v>42631.851678240739</v>
      </c>
      <c r="M1429" s="2" t="b">
        <v>0</v>
      </c>
      <c r="N1429" s="2">
        <v>4</v>
      </c>
      <c r="O1429" s="2" t="b">
        <v>0</v>
      </c>
      <c r="P1429" s="4">
        <f t="shared" si="134"/>
        <v>8.3800000000000008</v>
      </c>
      <c r="Q1429" s="5">
        <f t="shared" si="135"/>
        <v>104.75</v>
      </c>
      <c r="R1429" s="2" t="s">
        <v>8287</v>
      </c>
      <c r="S1429" s="7" t="str">
        <f t="shared" si="136"/>
        <v>publishing</v>
      </c>
      <c r="T1429" s="7" t="str">
        <f t="shared" si="137"/>
        <v>translations</v>
      </c>
    </row>
    <row r="1430" spans="1:20" ht="80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17">
        <f t="shared" si="132"/>
        <v>42432.379826388889</v>
      </c>
      <c r="L1430" s="17">
        <f t="shared" si="133"/>
        <v>42462.338159722218</v>
      </c>
      <c r="M1430" s="2" t="b">
        <v>0</v>
      </c>
      <c r="N1430" s="2">
        <v>3</v>
      </c>
      <c r="O1430" s="2" t="b">
        <v>0</v>
      </c>
      <c r="P1430" s="4">
        <f t="shared" si="134"/>
        <v>4.5</v>
      </c>
      <c r="Q1430" s="5">
        <f t="shared" si="135"/>
        <v>15</v>
      </c>
      <c r="R1430" s="2" t="s">
        <v>8287</v>
      </c>
      <c r="S1430" s="7" t="str">
        <f t="shared" si="136"/>
        <v>publishing</v>
      </c>
      <c r="T1430" s="7" t="str">
        <f t="shared" si="137"/>
        <v>translations</v>
      </c>
    </row>
    <row r="1431" spans="1:20" ht="60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17">
        <f t="shared" si="132"/>
        <v>42074.060671296291</v>
      </c>
      <c r="L1431" s="17">
        <f t="shared" si="133"/>
        <v>42104.060671296291</v>
      </c>
      <c r="M1431" s="2" t="b">
        <v>0</v>
      </c>
      <c r="N1431" s="2">
        <v>0</v>
      </c>
      <c r="O1431" s="2" t="b">
        <v>0</v>
      </c>
      <c r="P1431" s="4">
        <f t="shared" si="134"/>
        <v>0</v>
      </c>
      <c r="Q1431" s="5" t="e">
        <f t="shared" si="135"/>
        <v>#DIV/0!</v>
      </c>
      <c r="R1431" s="2" t="s">
        <v>8287</v>
      </c>
      <c r="S1431" s="7" t="str">
        <f t="shared" si="136"/>
        <v>publishing</v>
      </c>
      <c r="T1431" s="7" t="str">
        <f t="shared" si="137"/>
        <v>translations</v>
      </c>
    </row>
    <row r="1432" spans="1:20" ht="60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17">
        <f t="shared" si="132"/>
        <v>41961.813518518517</v>
      </c>
      <c r="L1432" s="17">
        <f t="shared" si="133"/>
        <v>41992.813518518517</v>
      </c>
      <c r="M1432" s="2" t="b">
        <v>0</v>
      </c>
      <c r="N1432" s="2">
        <v>5</v>
      </c>
      <c r="O1432" s="2" t="b">
        <v>0</v>
      </c>
      <c r="P1432" s="4">
        <f t="shared" si="134"/>
        <v>8.06</v>
      </c>
      <c r="Q1432" s="5">
        <f t="shared" si="135"/>
        <v>80.599999999999994</v>
      </c>
      <c r="R1432" s="2" t="s">
        <v>8287</v>
      </c>
      <c r="S1432" s="7" t="str">
        <f t="shared" si="136"/>
        <v>publishing</v>
      </c>
      <c r="T1432" s="7" t="str">
        <f t="shared" si="137"/>
        <v>translations</v>
      </c>
    </row>
    <row r="1433" spans="1:20" ht="80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17">
        <f t="shared" si="132"/>
        <v>42304.210833333331</v>
      </c>
      <c r="L1433" s="17">
        <f t="shared" si="133"/>
        <v>42334.252500000002</v>
      </c>
      <c r="M1433" s="2" t="b">
        <v>0</v>
      </c>
      <c r="N1433" s="2">
        <v>47</v>
      </c>
      <c r="O1433" s="2" t="b">
        <v>0</v>
      </c>
      <c r="P1433" s="4">
        <f t="shared" si="134"/>
        <v>31.94705882352941</v>
      </c>
      <c r="Q1433" s="5">
        <f t="shared" si="135"/>
        <v>115.55319148936171</v>
      </c>
      <c r="R1433" s="2" t="s">
        <v>8287</v>
      </c>
      <c r="S1433" s="7" t="str">
        <f t="shared" si="136"/>
        <v>publishing</v>
      </c>
      <c r="T1433" s="7" t="str">
        <f t="shared" si="137"/>
        <v>translations</v>
      </c>
    </row>
    <row r="1434" spans="1:20" ht="80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17">
        <f t="shared" si="132"/>
        <v>42175.780416666668</v>
      </c>
      <c r="L1434" s="17">
        <f t="shared" si="133"/>
        <v>42205.780416666668</v>
      </c>
      <c r="M1434" s="2" t="b">
        <v>0</v>
      </c>
      <c r="N1434" s="2">
        <v>0</v>
      </c>
      <c r="O1434" s="2" t="b">
        <v>0</v>
      </c>
      <c r="P1434" s="4">
        <f t="shared" si="134"/>
        <v>0</v>
      </c>
      <c r="Q1434" s="5" t="e">
        <f t="shared" si="135"/>
        <v>#DIV/0!</v>
      </c>
      <c r="R1434" s="2" t="s">
        <v>8287</v>
      </c>
      <c r="S1434" s="7" t="str">
        <f t="shared" si="136"/>
        <v>publishing</v>
      </c>
      <c r="T1434" s="7" t="str">
        <f t="shared" si="137"/>
        <v>translations</v>
      </c>
    </row>
    <row r="1435" spans="1:20" ht="80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17">
        <f t="shared" si="132"/>
        <v>42673.625868055555</v>
      </c>
      <c r="L1435" s="17">
        <f t="shared" si="133"/>
        <v>42714.458333333328</v>
      </c>
      <c r="M1435" s="2" t="b">
        <v>0</v>
      </c>
      <c r="N1435" s="2">
        <v>10</v>
      </c>
      <c r="O1435" s="2" t="b">
        <v>0</v>
      </c>
      <c r="P1435" s="4">
        <f t="shared" si="134"/>
        <v>6.708333333333333</v>
      </c>
      <c r="Q1435" s="5">
        <f t="shared" si="135"/>
        <v>80.5</v>
      </c>
      <c r="R1435" s="2" t="s">
        <v>8287</v>
      </c>
      <c r="S1435" s="7" t="str">
        <f t="shared" si="136"/>
        <v>publishing</v>
      </c>
      <c r="T1435" s="7" t="str">
        <f t="shared" si="137"/>
        <v>translations</v>
      </c>
    </row>
    <row r="1436" spans="1:20" ht="60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17">
        <f t="shared" si="132"/>
        <v>42142.767106481479</v>
      </c>
      <c r="L1436" s="17">
        <f t="shared" si="133"/>
        <v>42163.625</v>
      </c>
      <c r="M1436" s="2" t="b">
        <v>0</v>
      </c>
      <c r="N1436" s="2">
        <v>11</v>
      </c>
      <c r="O1436" s="2" t="b">
        <v>0</v>
      </c>
      <c r="P1436" s="4">
        <f t="shared" si="134"/>
        <v>9.9878048780487809</v>
      </c>
      <c r="Q1436" s="5">
        <f t="shared" si="135"/>
        <v>744.5454545454545</v>
      </c>
      <c r="R1436" s="2" t="s">
        <v>8287</v>
      </c>
      <c r="S1436" s="7" t="str">
        <f t="shared" si="136"/>
        <v>publishing</v>
      </c>
      <c r="T1436" s="7" t="str">
        <f t="shared" si="137"/>
        <v>translations</v>
      </c>
    </row>
    <row r="1437" spans="1:20" ht="60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17">
        <f t="shared" si="132"/>
        <v>42258.780324074076</v>
      </c>
      <c r="L1437" s="17">
        <f t="shared" si="133"/>
        <v>42288.780324074076</v>
      </c>
      <c r="M1437" s="2" t="b">
        <v>0</v>
      </c>
      <c r="N1437" s="2">
        <v>2</v>
      </c>
      <c r="O1437" s="2" t="b">
        <v>0</v>
      </c>
      <c r="P1437" s="4">
        <f t="shared" si="134"/>
        <v>0.1</v>
      </c>
      <c r="Q1437" s="5">
        <f t="shared" si="135"/>
        <v>7.5</v>
      </c>
      <c r="R1437" s="2" t="s">
        <v>8287</v>
      </c>
      <c r="S1437" s="7" t="str">
        <f t="shared" si="136"/>
        <v>publishing</v>
      </c>
      <c r="T1437" s="7" t="str">
        <f t="shared" si="137"/>
        <v>translations</v>
      </c>
    </row>
    <row r="1438" spans="1:20" ht="80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17">
        <f t="shared" si="132"/>
        <v>42391.35019675926</v>
      </c>
      <c r="L1438" s="17">
        <f t="shared" si="133"/>
        <v>42421.35019675926</v>
      </c>
      <c r="M1438" s="2" t="b">
        <v>0</v>
      </c>
      <c r="N1438" s="2">
        <v>2</v>
      </c>
      <c r="O1438" s="2" t="b">
        <v>0</v>
      </c>
      <c r="P1438" s="4">
        <f t="shared" si="134"/>
        <v>0.77</v>
      </c>
      <c r="Q1438" s="5">
        <f t="shared" si="135"/>
        <v>38.5</v>
      </c>
      <c r="R1438" s="2" t="s">
        <v>8287</v>
      </c>
      <c r="S1438" s="7" t="str">
        <f t="shared" si="136"/>
        <v>publishing</v>
      </c>
      <c r="T1438" s="7" t="str">
        <f t="shared" si="137"/>
        <v>translations</v>
      </c>
    </row>
    <row r="1439" spans="1:20" ht="80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17">
        <f t="shared" si="132"/>
        <v>41796.531701388885</v>
      </c>
      <c r="L1439" s="17">
        <f t="shared" si="133"/>
        <v>41833.207638888889</v>
      </c>
      <c r="M1439" s="2" t="b">
        <v>0</v>
      </c>
      <c r="N1439" s="2">
        <v>22</v>
      </c>
      <c r="O1439" s="2" t="b">
        <v>0</v>
      </c>
      <c r="P1439" s="4">
        <f t="shared" si="134"/>
        <v>26.900000000000002</v>
      </c>
      <c r="Q1439" s="5">
        <f t="shared" si="135"/>
        <v>36.68181818181818</v>
      </c>
      <c r="R1439" s="2" t="s">
        <v>8287</v>
      </c>
      <c r="S1439" s="7" t="str">
        <f t="shared" si="136"/>
        <v>publishing</v>
      </c>
      <c r="T1439" s="7" t="str">
        <f t="shared" si="137"/>
        <v>translations</v>
      </c>
    </row>
    <row r="1440" spans="1:20" ht="80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17">
        <f t="shared" si="132"/>
        <v>42457.871516203704</v>
      </c>
      <c r="L1440" s="17">
        <f t="shared" si="133"/>
        <v>42487.579861111109</v>
      </c>
      <c r="M1440" s="2" t="b">
        <v>0</v>
      </c>
      <c r="N1440" s="2">
        <v>8</v>
      </c>
      <c r="O1440" s="2" t="b">
        <v>0</v>
      </c>
      <c r="P1440" s="4">
        <f t="shared" si="134"/>
        <v>3</v>
      </c>
      <c r="Q1440" s="5">
        <f t="shared" si="135"/>
        <v>75</v>
      </c>
      <c r="R1440" s="2" t="s">
        <v>8287</v>
      </c>
      <c r="S1440" s="7" t="str">
        <f t="shared" si="136"/>
        <v>publishing</v>
      </c>
      <c r="T1440" s="7" t="str">
        <f t="shared" si="137"/>
        <v>translations</v>
      </c>
    </row>
    <row r="1441" spans="1:20" ht="80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17">
        <f t="shared" si="132"/>
        <v>42040.829872685179</v>
      </c>
      <c r="L1441" s="17">
        <f t="shared" si="133"/>
        <v>42070.829872685179</v>
      </c>
      <c r="M1441" s="2" t="b">
        <v>0</v>
      </c>
      <c r="N1441" s="2">
        <v>6</v>
      </c>
      <c r="O1441" s="2" t="b">
        <v>0</v>
      </c>
      <c r="P1441" s="4">
        <f t="shared" si="134"/>
        <v>6.6055045871559637</v>
      </c>
      <c r="Q1441" s="5">
        <f t="shared" si="135"/>
        <v>30</v>
      </c>
      <c r="R1441" s="2" t="s">
        <v>8287</v>
      </c>
      <c r="S1441" s="7" t="str">
        <f t="shared" si="136"/>
        <v>publishing</v>
      </c>
      <c r="T1441" s="7" t="str">
        <f t="shared" si="137"/>
        <v>translations</v>
      </c>
    </row>
    <row r="1442" spans="1:20" ht="80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17">
        <f t="shared" si="132"/>
        <v>42486.748414351852</v>
      </c>
      <c r="L1442" s="17">
        <f t="shared" si="133"/>
        <v>42516.748414351852</v>
      </c>
      <c r="M1442" s="2" t="b">
        <v>0</v>
      </c>
      <c r="N1442" s="2">
        <v>1</v>
      </c>
      <c r="O1442" s="2" t="b">
        <v>0</v>
      </c>
      <c r="P1442" s="4">
        <f t="shared" si="134"/>
        <v>7.6923076923076927E-3</v>
      </c>
      <c r="Q1442" s="5">
        <f t="shared" si="135"/>
        <v>1</v>
      </c>
      <c r="R1442" s="2" t="s">
        <v>8287</v>
      </c>
      <c r="S1442" s="7" t="str">
        <f t="shared" si="136"/>
        <v>publishing</v>
      </c>
      <c r="T1442" s="7" t="str">
        <f t="shared" si="137"/>
        <v>translations</v>
      </c>
    </row>
    <row r="1443" spans="1:20" ht="80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17">
        <f t="shared" si="132"/>
        <v>42198.765844907408</v>
      </c>
      <c r="L1443" s="17">
        <f t="shared" si="133"/>
        <v>42258.765844907408</v>
      </c>
      <c r="M1443" s="2" t="b">
        <v>0</v>
      </c>
      <c r="N1443" s="2">
        <v>3</v>
      </c>
      <c r="O1443" s="2" t="b">
        <v>0</v>
      </c>
      <c r="P1443" s="4">
        <f t="shared" si="134"/>
        <v>1.1222222222222222</v>
      </c>
      <c r="Q1443" s="5">
        <f t="shared" si="135"/>
        <v>673.33333333333337</v>
      </c>
      <c r="R1443" s="2" t="s">
        <v>8287</v>
      </c>
      <c r="S1443" s="7" t="str">
        <f t="shared" si="136"/>
        <v>publishing</v>
      </c>
      <c r="T1443" s="7" t="str">
        <f t="shared" si="137"/>
        <v>translations</v>
      </c>
    </row>
    <row r="1444" spans="1:20" ht="80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17">
        <f t="shared" si="132"/>
        <v>42485.64534722222</v>
      </c>
      <c r="L1444" s="17">
        <f t="shared" si="133"/>
        <v>42515.64534722222</v>
      </c>
      <c r="M1444" s="2" t="b">
        <v>0</v>
      </c>
      <c r="N1444" s="2">
        <v>0</v>
      </c>
      <c r="O1444" s="2" t="b">
        <v>0</v>
      </c>
      <c r="P1444" s="4">
        <f t="shared" si="134"/>
        <v>0</v>
      </c>
      <c r="Q1444" s="5" t="e">
        <f t="shared" si="135"/>
        <v>#DIV/0!</v>
      </c>
      <c r="R1444" s="2" t="s">
        <v>8287</v>
      </c>
      <c r="S1444" s="7" t="str">
        <f t="shared" si="136"/>
        <v>publishing</v>
      </c>
      <c r="T1444" s="7" t="str">
        <f t="shared" si="137"/>
        <v>translations</v>
      </c>
    </row>
    <row r="1445" spans="1:20" ht="80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17">
        <f t="shared" si="132"/>
        <v>42707.926030092596</v>
      </c>
      <c r="L1445" s="17">
        <f t="shared" si="133"/>
        <v>42737.926030092596</v>
      </c>
      <c r="M1445" s="2" t="b">
        <v>0</v>
      </c>
      <c r="N1445" s="2">
        <v>0</v>
      </c>
      <c r="O1445" s="2" t="b">
        <v>0</v>
      </c>
      <c r="P1445" s="4">
        <f t="shared" si="134"/>
        <v>0</v>
      </c>
      <c r="Q1445" s="5" t="e">
        <f t="shared" si="135"/>
        <v>#DIV/0!</v>
      </c>
      <c r="R1445" s="2" t="s">
        <v>8287</v>
      </c>
      <c r="S1445" s="7" t="str">
        <f t="shared" si="136"/>
        <v>publishing</v>
      </c>
      <c r="T1445" s="7" t="str">
        <f t="shared" si="137"/>
        <v>translations</v>
      </c>
    </row>
    <row r="1446" spans="1:20" ht="60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17">
        <f t="shared" si="132"/>
        <v>42199.873402777783</v>
      </c>
      <c r="L1446" s="17">
        <f t="shared" si="133"/>
        <v>42259.873402777783</v>
      </c>
      <c r="M1446" s="2" t="b">
        <v>0</v>
      </c>
      <c r="N1446" s="2">
        <v>0</v>
      </c>
      <c r="O1446" s="2" t="b">
        <v>0</v>
      </c>
      <c r="P1446" s="4">
        <f t="shared" si="134"/>
        <v>0</v>
      </c>
      <c r="Q1446" s="5" t="e">
        <f t="shared" si="135"/>
        <v>#DIV/0!</v>
      </c>
      <c r="R1446" s="2" t="s">
        <v>8287</v>
      </c>
      <c r="S1446" s="7" t="str">
        <f t="shared" si="136"/>
        <v>publishing</v>
      </c>
      <c r="T1446" s="7" t="str">
        <f t="shared" si="137"/>
        <v>translations</v>
      </c>
    </row>
    <row r="1447" spans="1:20" ht="80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17">
        <f t="shared" si="132"/>
        <v>42139.542303240742</v>
      </c>
      <c r="L1447" s="17">
        <f t="shared" si="133"/>
        <v>42169.542303240742</v>
      </c>
      <c r="M1447" s="2" t="b">
        <v>0</v>
      </c>
      <c r="N1447" s="2">
        <v>0</v>
      </c>
      <c r="O1447" s="2" t="b">
        <v>0</v>
      </c>
      <c r="P1447" s="4">
        <f t="shared" si="134"/>
        <v>0</v>
      </c>
      <c r="Q1447" s="5" t="e">
        <f t="shared" si="135"/>
        <v>#DIV/0!</v>
      </c>
      <c r="R1447" s="2" t="s">
        <v>8287</v>
      </c>
      <c r="S1447" s="7" t="str">
        <f t="shared" si="136"/>
        <v>publishing</v>
      </c>
      <c r="T1447" s="7" t="str">
        <f t="shared" si="137"/>
        <v>translations</v>
      </c>
    </row>
    <row r="1448" spans="1:20" ht="80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17">
        <f t="shared" si="132"/>
        <v>42461.447662037041</v>
      </c>
      <c r="L1448" s="17">
        <f t="shared" si="133"/>
        <v>42481.447662037041</v>
      </c>
      <c r="M1448" s="2" t="b">
        <v>0</v>
      </c>
      <c r="N1448" s="2">
        <v>0</v>
      </c>
      <c r="O1448" s="2" t="b">
        <v>0</v>
      </c>
      <c r="P1448" s="4">
        <f t="shared" si="134"/>
        <v>0</v>
      </c>
      <c r="Q1448" s="5" t="e">
        <f t="shared" si="135"/>
        <v>#DIV/0!</v>
      </c>
      <c r="R1448" s="2" t="s">
        <v>8287</v>
      </c>
      <c r="S1448" s="7" t="str">
        <f t="shared" si="136"/>
        <v>publishing</v>
      </c>
      <c r="T1448" s="7" t="str">
        <f t="shared" si="137"/>
        <v>translations</v>
      </c>
    </row>
    <row r="1449" spans="1:20" ht="40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17">
        <f t="shared" si="132"/>
        <v>42529.730717592596</v>
      </c>
      <c r="L1449" s="17">
        <f t="shared" si="133"/>
        <v>42559.730717592596</v>
      </c>
      <c r="M1449" s="2" t="b">
        <v>0</v>
      </c>
      <c r="N1449" s="2">
        <v>3</v>
      </c>
      <c r="O1449" s="2" t="b">
        <v>0</v>
      </c>
      <c r="P1449" s="4">
        <f t="shared" si="134"/>
        <v>1.4999999999999999E-2</v>
      </c>
      <c r="Q1449" s="5">
        <f t="shared" si="135"/>
        <v>25</v>
      </c>
      <c r="R1449" s="2" t="s">
        <v>8287</v>
      </c>
      <c r="S1449" s="7" t="str">
        <f t="shared" si="136"/>
        <v>publishing</v>
      </c>
      <c r="T1449" s="7" t="str">
        <f t="shared" si="137"/>
        <v>translations</v>
      </c>
    </row>
    <row r="1450" spans="1:20" ht="80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17">
        <f t="shared" si="132"/>
        <v>42115.936550925922</v>
      </c>
      <c r="L1450" s="17">
        <f t="shared" si="133"/>
        <v>42146.225694444445</v>
      </c>
      <c r="M1450" s="2" t="b">
        <v>0</v>
      </c>
      <c r="N1450" s="2">
        <v>0</v>
      </c>
      <c r="O1450" s="2" t="b">
        <v>0</v>
      </c>
      <c r="P1450" s="4">
        <f t="shared" si="134"/>
        <v>0</v>
      </c>
      <c r="Q1450" s="5" t="e">
        <f t="shared" si="135"/>
        <v>#DIV/0!</v>
      </c>
      <c r="R1450" s="2" t="s">
        <v>8287</v>
      </c>
      <c r="S1450" s="7" t="str">
        <f t="shared" si="136"/>
        <v>publishing</v>
      </c>
      <c r="T1450" s="7" t="str">
        <f t="shared" si="137"/>
        <v>translations</v>
      </c>
    </row>
    <row r="1451" spans="1:20" ht="80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17">
        <f t="shared" si="132"/>
        <v>42086.811400462961</v>
      </c>
      <c r="L1451" s="17">
        <f t="shared" si="133"/>
        <v>42134.811400462961</v>
      </c>
      <c r="M1451" s="2" t="b">
        <v>0</v>
      </c>
      <c r="N1451" s="2">
        <v>0</v>
      </c>
      <c r="O1451" s="2" t="b">
        <v>0</v>
      </c>
      <c r="P1451" s="4">
        <f t="shared" si="134"/>
        <v>0</v>
      </c>
      <c r="Q1451" s="5" t="e">
        <f t="shared" si="135"/>
        <v>#DIV/0!</v>
      </c>
      <c r="R1451" s="2" t="s">
        <v>8287</v>
      </c>
      <c r="S1451" s="7" t="str">
        <f t="shared" si="136"/>
        <v>publishing</v>
      </c>
      <c r="T1451" s="7" t="str">
        <f t="shared" si="137"/>
        <v>translations</v>
      </c>
    </row>
    <row r="1452" spans="1:20" ht="80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17">
        <f t="shared" si="132"/>
        <v>42390.171261574069</v>
      </c>
      <c r="L1452" s="17">
        <f t="shared" si="133"/>
        <v>42420.171261574069</v>
      </c>
      <c r="M1452" s="2" t="b">
        <v>0</v>
      </c>
      <c r="N1452" s="2">
        <v>1</v>
      </c>
      <c r="O1452" s="2" t="b">
        <v>0</v>
      </c>
      <c r="P1452" s="4">
        <f t="shared" si="134"/>
        <v>1E-3</v>
      </c>
      <c r="Q1452" s="5">
        <f t="shared" si="135"/>
        <v>1</v>
      </c>
      <c r="R1452" s="2" t="s">
        <v>8287</v>
      </c>
      <c r="S1452" s="7" t="str">
        <f t="shared" si="136"/>
        <v>publishing</v>
      </c>
      <c r="T1452" s="7" t="str">
        <f t="shared" si="137"/>
        <v>translations</v>
      </c>
    </row>
    <row r="1453" spans="1:20" ht="60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17">
        <f t="shared" si="132"/>
        <v>41931.959016203706</v>
      </c>
      <c r="L1453" s="17">
        <f t="shared" si="133"/>
        <v>41962.00068287037</v>
      </c>
      <c r="M1453" s="2" t="b">
        <v>0</v>
      </c>
      <c r="N1453" s="2">
        <v>2</v>
      </c>
      <c r="O1453" s="2" t="b">
        <v>0</v>
      </c>
      <c r="P1453" s="4">
        <f t="shared" si="134"/>
        <v>1.0554089709762533E-2</v>
      </c>
      <c r="Q1453" s="5">
        <f t="shared" si="135"/>
        <v>1</v>
      </c>
      <c r="R1453" s="2" t="s">
        <v>8287</v>
      </c>
      <c r="S1453" s="7" t="str">
        <f t="shared" si="136"/>
        <v>publishing</v>
      </c>
      <c r="T1453" s="7" t="str">
        <f t="shared" si="137"/>
        <v>translations</v>
      </c>
    </row>
    <row r="1454" spans="1:20" ht="60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17">
        <f t="shared" si="132"/>
        <v>41818.703275462962</v>
      </c>
      <c r="L1454" s="17">
        <f t="shared" si="133"/>
        <v>41848.703275462962</v>
      </c>
      <c r="M1454" s="2" t="b">
        <v>0</v>
      </c>
      <c r="N1454" s="2">
        <v>0</v>
      </c>
      <c r="O1454" s="2" t="b">
        <v>0</v>
      </c>
      <c r="P1454" s="4">
        <f t="shared" si="134"/>
        <v>0</v>
      </c>
      <c r="Q1454" s="5" t="e">
        <f t="shared" si="135"/>
        <v>#DIV/0!</v>
      </c>
      <c r="R1454" s="2" t="s">
        <v>8287</v>
      </c>
      <c r="S1454" s="7" t="str">
        <f t="shared" si="136"/>
        <v>publishing</v>
      </c>
      <c r="T1454" s="7" t="str">
        <f t="shared" si="137"/>
        <v>translations</v>
      </c>
    </row>
    <row r="1455" spans="1:20" ht="80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17">
        <f t="shared" si="132"/>
        <v>42795.696145833332</v>
      </c>
      <c r="L1455" s="17">
        <f t="shared" si="133"/>
        <v>42840.654479166667</v>
      </c>
      <c r="M1455" s="2" t="b">
        <v>0</v>
      </c>
      <c r="N1455" s="2">
        <v>0</v>
      </c>
      <c r="O1455" s="2" t="b">
        <v>0</v>
      </c>
      <c r="P1455" s="4">
        <f t="shared" si="134"/>
        <v>0</v>
      </c>
      <c r="Q1455" s="5" t="e">
        <f t="shared" si="135"/>
        <v>#DIV/0!</v>
      </c>
      <c r="R1455" s="2" t="s">
        <v>8287</v>
      </c>
      <c r="S1455" s="7" t="str">
        <f t="shared" si="136"/>
        <v>publishing</v>
      </c>
      <c r="T1455" s="7" t="str">
        <f t="shared" si="137"/>
        <v>translations</v>
      </c>
    </row>
    <row r="1456" spans="1:20" ht="80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17">
        <f t="shared" si="132"/>
        <v>42463.866666666669</v>
      </c>
      <c r="L1456" s="17">
        <f t="shared" si="133"/>
        <v>42484.915972222225</v>
      </c>
      <c r="M1456" s="2" t="b">
        <v>0</v>
      </c>
      <c r="N1456" s="2">
        <v>1</v>
      </c>
      <c r="O1456" s="2" t="b">
        <v>0</v>
      </c>
      <c r="P1456" s="4">
        <f t="shared" si="134"/>
        <v>0.85714285714285721</v>
      </c>
      <c r="Q1456" s="5">
        <f t="shared" si="135"/>
        <v>15</v>
      </c>
      <c r="R1456" s="2" t="s">
        <v>8287</v>
      </c>
      <c r="S1456" s="7" t="str">
        <f t="shared" si="136"/>
        <v>publishing</v>
      </c>
      <c r="T1456" s="7" t="str">
        <f t="shared" si="137"/>
        <v>translations</v>
      </c>
    </row>
    <row r="1457" spans="1:20" ht="80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17">
        <f t="shared" si="132"/>
        <v>41832.672685185185</v>
      </c>
      <c r="L1457" s="17">
        <f t="shared" si="133"/>
        <v>41887.568749999999</v>
      </c>
      <c r="M1457" s="2" t="b">
        <v>0</v>
      </c>
      <c r="N1457" s="2">
        <v>7</v>
      </c>
      <c r="O1457" s="2" t="b">
        <v>0</v>
      </c>
      <c r="P1457" s="4">
        <f t="shared" si="134"/>
        <v>10.5</v>
      </c>
      <c r="Q1457" s="5">
        <f t="shared" si="135"/>
        <v>225</v>
      </c>
      <c r="R1457" s="2" t="s">
        <v>8287</v>
      </c>
      <c r="S1457" s="7" t="str">
        <f t="shared" si="136"/>
        <v>publishing</v>
      </c>
      <c r="T1457" s="7" t="str">
        <f t="shared" si="137"/>
        <v>translations</v>
      </c>
    </row>
    <row r="1458" spans="1:20" ht="40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17">
        <f t="shared" si="132"/>
        <v>42708.668576388889</v>
      </c>
      <c r="L1458" s="17">
        <f t="shared" si="133"/>
        <v>42738.668576388889</v>
      </c>
      <c r="M1458" s="2" t="b">
        <v>0</v>
      </c>
      <c r="N1458" s="2">
        <v>3</v>
      </c>
      <c r="O1458" s="2" t="b">
        <v>0</v>
      </c>
      <c r="P1458" s="4">
        <f t="shared" si="134"/>
        <v>2.9000000000000004</v>
      </c>
      <c r="Q1458" s="5">
        <f t="shared" si="135"/>
        <v>48.333333333333336</v>
      </c>
      <c r="R1458" s="2" t="s">
        <v>8287</v>
      </c>
      <c r="S1458" s="7" t="str">
        <f t="shared" si="136"/>
        <v>publishing</v>
      </c>
      <c r="T1458" s="7" t="str">
        <f t="shared" si="137"/>
        <v>translations</v>
      </c>
    </row>
    <row r="1459" spans="1:20" ht="40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17">
        <f t="shared" si="132"/>
        <v>42289.89634259259</v>
      </c>
      <c r="L1459" s="17">
        <f t="shared" si="133"/>
        <v>42319.938009259262</v>
      </c>
      <c r="M1459" s="2" t="b">
        <v>0</v>
      </c>
      <c r="N1459" s="2">
        <v>0</v>
      </c>
      <c r="O1459" s="2" t="b">
        <v>0</v>
      </c>
      <c r="P1459" s="4">
        <f t="shared" si="134"/>
        <v>0</v>
      </c>
      <c r="Q1459" s="5" t="e">
        <f t="shared" si="135"/>
        <v>#DIV/0!</v>
      </c>
      <c r="R1459" s="2" t="s">
        <v>8287</v>
      </c>
      <c r="S1459" s="7" t="str">
        <f t="shared" si="136"/>
        <v>publishing</v>
      </c>
      <c r="T1459" s="7" t="str">
        <f t="shared" si="137"/>
        <v>translations</v>
      </c>
    </row>
    <row r="1460" spans="1:20" ht="80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17">
        <f t="shared" si="132"/>
        <v>41831.705555555556</v>
      </c>
      <c r="L1460" s="17">
        <f t="shared" si="133"/>
        <v>41862.166666666664</v>
      </c>
      <c r="M1460" s="2" t="b">
        <v>0</v>
      </c>
      <c r="N1460" s="2">
        <v>0</v>
      </c>
      <c r="O1460" s="2" t="b">
        <v>0</v>
      </c>
      <c r="P1460" s="4">
        <f t="shared" si="134"/>
        <v>0</v>
      </c>
      <c r="Q1460" s="5" t="e">
        <f t="shared" si="135"/>
        <v>#DIV/0!</v>
      </c>
      <c r="R1460" s="2" t="s">
        <v>8287</v>
      </c>
      <c r="S1460" s="7" t="str">
        <f t="shared" si="136"/>
        <v>publishing</v>
      </c>
      <c r="T1460" s="7" t="str">
        <f t="shared" si="137"/>
        <v>translations</v>
      </c>
    </row>
    <row r="1461" spans="1:20" ht="80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17">
        <f t="shared" si="132"/>
        <v>42312.204814814817</v>
      </c>
      <c r="L1461" s="17">
        <f t="shared" si="133"/>
        <v>42340.725694444445</v>
      </c>
      <c r="M1461" s="2" t="b">
        <v>0</v>
      </c>
      <c r="N1461" s="2">
        <v>0</v>
      </c>
      <c r="O1461" s="2" t="b">
        <v>0</v>
      </c>
      <c r="P1461" s="4">
        <f t="shared" si="134"/>
        <v>0</v>
      </c>
      <c r="Q1461" s="5" t="e">
        <f t="shared" si="135"/>
        <v>#DIV/0!</v>
      </c>
      <c r="R1461" s="2" t="s">
        <v>8287</v>
      </c>
      <c r="S1461" s="7" t="str">
        <f t="shared" si="136"/>
        <v>publishing</v>
      </c>
      <c r="T1461" s="7" t="str">
        <f t="shared" si="137"/>
        <v>translations</v>
      </c>
    </row>
    <row r="1462" spans="1:20" ht="60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17">
        <f t="shared" si="132"/>
        <v>41915.896967592591</v>
      </c>
      <c r="L1462" s="17">
        <f t="shared" si="133"/>
        <v>41973.989583333328</v>
      </c>
      <c r="M1462" s="2" t="b">
        <v>0</v>
      </c>
      <c r="N1462" s="2">
        <v>0</v>
      </c>
      <c r="O1462" s="2" t="b">
        <v>0</v>
      </c>
      <c r="P1462" s="4">
        <f t="shared" si="134"/>
        <v>0</v>
      </c>
      <c r="Q1462" s="5" t="e">
        <f t="shared" si="135"/>
        <v>#DIV/0!</v>
      </c>
      <c r="R1462" s="2" t="s">
        <v>8287</v>
      </c>
      <c r="S1462" s="7" t="str">
        <f t="shared" si="136"/>
        <v>publishing</v>
      </c>
      <c r="T1462" s="7" t="str">
        <f t="shared" si="137"/>
        <v>translations</v>
      </c>
    </row>
    <row r="1463" spans="1:20" ht="40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17">
        <f t="shared" si="132"/>
        <v>41899.645300925928</v>
      </c>
      <c r="L1463" s="17">
        <f t="shared" si="133"/>
        <v>41933</v>
      </c>
      <c r="M1463" s="2" t="b">
        <v>1</v>
      </c>
      <c r="N1463" s="2">
        <v>340</v>
      </c>
      <c r="O1463" s="2" t="b">
        <v>1</v>
      </c>
      <c r="P1463" s="4">
        <f t="shared" si="134"/>
        <v>101.24459999999999</v>
      </c>
      <c r="Q1463" s="5">
        <f t="shared" si="135"/>
        <v>44.66673529411765</v>
      </c>
      <c r="R1463" s="2" t="s">
        <v>8288</v>
      </c>
      <c r="S1463" s="7" t="str">
        <f t="shared" si="136"/>
        <v>publishing</v>
      </c>
      <c r="T1463" s="7" t="str">
        <f t="shared" si="137"/>
        <v>radio &amp; podcasts</v>
      </c>
    </row>
    <row r="1464" spans="1:20" ht="60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17">
        <f t="shared" si="132"/>
        <v>41344.662858796299</v>
      </c>
      <c r="L1464" s="17">
        <f t="shared" si="133"/>
        <v>41374.662858796299</v>
      </c>
      <c r="M1464" s="2" t="b">
        <v>1</v>
      </c>
      <c r="N1464" s="2">
        <v>150</v>
      </c>
      <c r="O1464" s="2" t="b">
        <v>1</v>
      </c>
      <c r="P1464" s="4">
        <f t="shared" si="134"/>
        <v>108.5175</v>
      </c>
      <c r="Q1464" s="5">
        <f t="shared" si="135"/>
        <v>28.937999999999999</v>
      </c>
      <c r="R1464" s="2" t="s">
        <v>8288</v>
      </c>
      <c r="S1464" s="7" t="str">
        <f t="shared" si="136"/>
        <v>publishing</v>
      </c>
      <c r="T1464" s="7" t="str">
        <f t="shared" si="137"/>
        <v>radio &amp; podcasts</v>
      </c>
    </row>
    <row r="1465" spans="1:20" ht="80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17">
        <f t="shared" si="132"/>
        <v>41326.911319444444</v>
      </c>
      <c r="L1465" s="17">
        <f t="shared" si="133"/>
        <v>41371.869652777779</v>
      </c>
      <c r="M1465" s="2" t="b">
        <v>1</v>
      </c>
      <c r="N1465" s="2">
        <v>25</v>
      </c>
      <c r="O1465" s="2" t="b">
        <v>1</v>
      </c>
      <c r="P1465" s="4">
        <f t="shared" si="134"/>
        <v>147.66666666666666</v>
      </c>
      <c r="Q1465" s="5">
        <f t="shared" si="135"/>
        <v>35.44</v>
      </c>
      <c r="R1465" s="2" t="s">
        <v>8288</v>
      </c>
      <c r="S1465" s="7" t="str">
        <f t="shared" si="136"/>
        <v>publishing</v>
      </c>
      <c r="T1465" s="7" t="str">
        <f t="shared" si="137"/>
        <v>radio &amp; podcasts</v>
      </c>
    </row>
    <row r="1466" spans="1:20" ht="20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17">
        <f t="shared" si="132"/>
        <v>41291.661550925928</v>
      </c>
      <c r="L1466" s="17">
        <f t="shared" si="133"/>
        <v>41321.661550925928</v>
      </c>
      <c r="M1466" s="2" t="b">
        <v>1</v>
      </c>
      <c r="N1466" s="2">
        <v>234</v>
      </c>
      <c r="O1466" s="2" t="b">
        <v>1</v>
      </c>
      <c r="P1466" s="4">
        <f t="shared" si="134"/>
        <v>163.19999999999999</v>
      </c>
      <c r="Q1466" s="5">
        <f t="shared" si="135"/>
        <v>34.871794871794869</v>
      </c>
      <c r="R1466" s="2" t="s">
        <v>8288</v>
      </c>
      <c r="S1466" s="7" t="str">
        <f t="shared" si="136"/>
        <v>publishing</v>
      </c>
      <c r="T1466" s="7" t="str">
        <f t="shared" si="137"/>
        <v>radio &amp; podcasts</v>
      </c>
    </row>
    <row r="1467" spans="1:20" ht="80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17">
        <f t="shared" si="132"/>
        <v>40959.734398148146</v>
      </c>
      <c r="L1467" s="17">
        <f t="shared" si="133"/>
        <v>40990.125</v>
      </c>
      <c r="M1467" s="2" t="b">
        <v>1</v>
      </c>
      <c r="N1467" s="2">
        <v>2602</v>
      </c>
      <c r="O1467" s="2" t="b">
        <v>1</v>
      </c>
      <c r="P1467" s="4">
        <f t="shared" si="134"/>
        <v>456.41449999999998</v>
      </c>
      <c r="Q1467" s="5">
        <f t="shared" si="135"/>
        <v>52.622732513451197</v>
      </c>
      <c r="R1467" s="2" t="s">
        <v>8288</v>
      </c>
      <c r="S1467" s="7" t="str">
        <f t="shared" si="136"/>
        <v>publishing</v>
      </c>
      <c r="T1467" s="7" t="str">
        <f t="shared" si="137"/>
        <v>radio &amp; podcasts</v>
      </c>
    </row>
    <row r="1468" spans="1:20" ht="80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17">
        <f t="shared" si="132"/>
        <v>42340.172060185185</v>
      </c>
      <c r="L1468" s="17">
        <f t="shared" si="133"/>
        <v>42381.208333333328</v>
      </c>
      <c r="M1468" s="2" t="b">
        <v>1</v>
      </c>
      <c r="N1468" s="2">
        <v>248</v>
      </c>
      <c r="O1468" s="2" t="b">
        <v>1</v>
      </c>
      <c r="P1468" s="4">
        <f t="shared" si="134"/>
        <v>107.87731249999999</v>
      </c>
      <c r="Q1468" s="5">
        <f t="shared" si="135"/>
        <v>69.598266129032254</v>
      </c>
      <c r="R1468" s="2" t="s">
        <v>8288</v>
      </c>
      <c r="S1468" s="7" t="str">
        <f t="shared" si="136"/>
        <v>publishing</v>
      </c>
      <c r="T1468" s="7" t="str">
        <f t="shared" si="137"/>
        <v>radio &amp; podcasts</v>
      </c>
    </row>
    <row r="1469" spans="1:20" ht="40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17">
        <f t="shared" si="132"/>
        <v>40933.80190972222</v>
      </c>
      <c r="L1469" s="17">
        <f t="shared" si="133"/>
        <v>40993.760243055556</v>
      </c>
      <c r="M1469" s="2" t="b">
        <v>1</v>
      </c>
      <c r="N1469" s="2">
        <v>600</v>
      </c>
      <c r="O1469" s="2" t="b">
        <v>1</v>
      </c>
      <c r="P1469" s="4">
        <f t="shared" si="134"/>
        <v>115.08</v>
      </c>
      <c r="Q1469" s="5">
        <f t="shared" si="135"/>
        <v>76.72</v>
      </c>
      <c r="R1469" s="2" t="s">
        <v>8288</v>
      </c>
      <c r="S1469" s="7" t="str">
        <f t="shared" si="136"/>
        <v>publishing</v>
      </c>
      <c r="T1469" s="7" t="str">
        <f t="shared" si="137"/>
        <v>radio &amp; podcasts</v>
      </c>
    </row>
    <row r="1470" spans="1:20" ht="80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17">
        <f t="shared" si="132"/>
        <v>40646.014456018522</v>
      </c>
      <c r="L1470" s="17">
        <f t="shared" si="133"/>
        <v>40706.014456018522</v>
      </c>
      <c r="M1470" s="2" t="b">
        <v>1</v>
      </c>
      <c r="N1470" s="2">
        <v>293</v>
      </c>
      <c r="O1470" s="2" t="b">
        <v>1</v>
      </c>
      <c r="P1470" s="4">
        <f t="shared" si="134"/>
        <v>102.36842105263158</v>
      </c>
      <c r="Q1470" s="5">
        <f t="shared" si="135"/>
        <v>33.191126279863482</v>
      </c>
      <c r="R1470" s="2" t="s">
        <v>8288</v>
      </c>
      <c r="S1470" s="7" t="str">
        <f t="shared" si="136"/>
        <v>publishing</v>
      </c>
      <c r="T1470" s="7" t="str">
        <f t="shared" si="137"/>
        <v>radio &amp; podcasts</v>
      </c>
    </row>
    <row r="1471" spans="1:20" ht="60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17">
        <f t="shared" si="132"/>
        <v>41290.598483796297</v>
      </c>
      <c r="L1471" s="17">
        <f t="shared" si="133"/>
        <v>41320.598483796297</v>
      </c>
      <c r="M1471" s="2" t="b">
        <v>1</v>
      </c>
      <c r="N1471" s="2">
        <v>321</v>
      </c>
      <c r="O1471" s="2" t="b">
        <v>1</v>
      </c>
      <c r="P1471" s="4">
        <f t="shared" si="134"/>
        <v>108.42485875706214</v>
      </c>
      <c r="Q1471" s="5">
        <f t="shared" si="135"/>
        <v>149.46417445482865</v>
      </c>
      <c r="R1471" s="2" t="s">
        <v>8288</v>
      </c>
      <c r="S1471" s="7" t="str">
        <f t="shared" si="136"/>
        <v>publishing</v>
      </c>
      <c r="T1471" s="7" t="str">
        <f t="shared" si="137"/>
        <v>radio &amp; podcasts</v>
      </c>
    </row>
    <row r="1472" spans="1:20" ht="80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17">
        <f t="shared" si="132"/>
        <v>41250.827118055553</v>
      </c>
      <c r="L1472" s="17">
        <f t="shared" si="133"/>
        <v>41271.827118055553</v>
      </c>
      <c r="M1472" s="2" t="b">
        <v>1</v>
      </c>
      <c r="N1472" s="2">
        <v>81</v>
      </c>
      <c r="O1472" s="2" t="b">
        <v>1</v>
      </c>
      <c r="P1472" s="4">
        <f t="shared" si="134"/>
        <v>125.13333333333334</v>
      </c>
      <c r="Q1472" s="5">
        <f t="shared" si="135"/>
        <v>23.172839506172838</v>
      </c>
      <c r="R1472" s="2" t="s">
        <v>8288</v>
      </c>
      <c r="S1472" s="7" t="str">
        <f t="shared" si="136"/>
        <v>publishing</v>
      </c>
      <c r="T1472" s="7" t="str">
        <f t="shared" si="137"/>
        <v>radio &amp; podcasts</v>
      </c>
    </row>
    <row r="1473" spans="1:20" ht="80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17">
        <f t="shared" si="132"/>
        <v>42073.957569444443</v>
      </c>
      <c r="L1473" s="17">
        <f t="shared" si="133"/>
        <v>42103.957569444443</v>
      </c>
      <c r="M1473" s="2" t="b">
        <v>1</v>
      </c>
      <c r="N1473" s="2">
        <v>343</v>
      </c>
      <c r="O1473" s="2" t="b">
        <v>1</v>
      </c>
      <c r="P1473" s="4">
        <f t="shared" si="134"/>
        <v>103.840625</v>
      </c>
      <c r="Q1473" s="5">
        <f t="shared" si="135"/>
        <v>96.877551020408163</v>
      </c>
      <c r="R1473" s="2" t="s">
        <v>8288</v>
      </c>
      <c r="S1473" s="7" t="str">
        <f t="shared" si="136"/>
        <v>publishing</v>
      </c>
      <c r="T1473" s="7" t="str">
        <f t="shared" si="137"/>
        <v>radio &amp; podcasts</v>
      </c>
    </row>
    <row r="1474" spans="1:20" ht="80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17">
        <f t="shared" si="132"/>
        <v>41533.542858796296</v>
      </c>
      <c r="L1474" s="17">
        <f t="shared" si="133"/>
        <v>41563.542858796296</v>
      </c>
      <c r="M1474" s="2" t="b">
        <v>1</v>
      </c>
      <c r="N1474" s="2">
        <v>336</v>
      </c>
      <c r="O1474" s="2" t="b">
        <v>1</v>
      </c>
      <c r="P1474" s="4">
        <f t="shared" si="134"/>
        <v>138.70400000000001</v>
      </c>
      <c r="Q1474" s="5">
        <f t="shared" si="135"/>
        <v>103.20238095238095</v>
      </c>
      <c r="R1474" s="2" t="s">
        <v>8288</v>
      </c>
      <c r="S1474" s="7" t="str">
        <f t="shared" si="136"/>
        <v>publishing</v>
      </c>
      <c r="T1474" s="7" t="str">
        <f t="shared" si="137"/>
        <v>radio &amp; podcasts</v>
      </c>
    </row>
    <row r="1475" spans="1:20" ht="20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17">
        <f t="shared" ref="K1475:K1538" si="138">(((J1475/60)/60)/24)+DATE(1970,1,1)</f>
        <v>40939.979618055557</v>
      </c>
      <c r="L1475" s="17">
        <f t="shared" ref="L1475:L1538" si="139">(((I1475/60)/60)/24)+DATE(1970,1,1)</f>
        <v>40969.979618055557</v>
      </c>
      <c r="M1475" s="2" t="b">
        <v>1</v>
      </c>
      <c r="N1475" s="2">
        <v>47</v>
      </c>
      <c r="O1475" s="2" t="b">
        <v>1</v>
      </c>
      <c r="P1475" s="4">
        <f t="shared" ref="P1475:P1538" si="140">E1475/D1475*100</f>
        <v>120.51600000000001</v>
      </c>
      <c r="Q1475" s="5">
        <f t="shared" ref="Q1475:Q1538" si="141">E1475/N1475</f>
        <v>38.462553191489363</v>
      </c>
      <c r="R1475" s="2" t="s">
        <v>8288</v>
      </c>
      <c r="S1475" s="7" t="str">
        <f t="shared" ref="S1475:S1538" si="142">LEFT(R1475, SEARCH("/",R1475, 1)-1)</f>
        <v>publishing</v>
      </c>
      <c r="T1475" s="7" t="str">
        <f t="shared" ref="T1475:T1538" si="143">RIGHT(R1475,LEN(R1475)-SEARCH("/",R1475,1))</f>
        <v>radio &amp; podcasts</v>
      </c>
    </row>
    <row r="1476" spans="1:20" ht="80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17">
        <f t="shared" si="138"/>
        <v>41500.727916666663</v>
      </c>
      <c r="L1476" s="17">
        <f t="shared" si="139"/>
        <v>41530.727916666663</v>
      </c>
      <c r="M1476" s="2" t="b">
        <v>1</v>
      </c>
      <c r="N1476" s="2">
        <v>76</v>
      </c>
      <c r="O1476" s="2" t="b">
        <v>1</v>
      </c>
      <c r="P1476" s="4">
        <f t="shared" si="140"/>
        <v>112.26666666666667</v>
      </c>
      <c r="Q1476" s="5">
        <f t="shared" si="141"/>
        <v>44.315789473684212</v>
      </c>
      <c r="R1476" s="2" t="s">
        <v>8288</v>
      </c>
      <c r="S1476" s="7" t="str">
        <f t="shared" si="142"/>
        <v>publishing</v>
      </c>
      <c r="T1476" s="7" t="str">
        <f t="shared" si="143"/>
        <v>radio &amp; podcasts</v>
      </c>
    </row>
    <row r="1477" spans="1:20" ht="80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17">
        <f t="shared" si="138"/>
        <v>41960.722951388889</v>
      </c>
      <c r="L1477" s="17">
        <f t="shared" si="139"/>
        <v>41993.207638888889</v>
      </c>
      <c r="M1477" s="2" t="b">
        <v>1</v>
      </c>
      <c r="N1477" s="2">
        <v>441</v>
      </c>
      <c r="O1477" s="2" t="b">
        <v>1</v>
      </c>
      <c r="P1477" s="4">
        <f t="shared" si="140"/>
        <v>188.66966666666667</v>
      </c>
      <c r="Q1477" s="5">
        <f t="shared" si="141"/>
        <v>64.173356009070289</v>
      </c>
      <c r="R1477" s="2" t="s">
        <v>8288</v>
      </c>
      <c r="S1477" s="7" t="str">
        <f t="shared" si="142"/>
        <v>publishing</v>
      </c>
      <c r="T1477" s="7" t="str">
        <f t="shared" si="143"/>
        <v>radio &amp; podcasts</v>
      </c>
    </row>
    <row r="1478" spans="1:20" ht="60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17">
        <f t="shared" si="138"/>
        <v>40766.041921296295</v>
      </c>
      <c r="L1478" s="17">
        <f t="shared" si="139"/>
        <v>40796.041921296295</v>
      </c>
      <c r="M1478" s="2" t="b">
        <v>1</v>
      </c>
      <c r="N1478" s="2">
        <v>916</v>
      </c>
      <c r="O1478" s="2" t="b">
        <v>1</v>
      </c>
      <c r="P1478" s="4">
        <f t="shared" si="140"/>
        <v>661.55466666666666</v>
      </c>
      <c r="Q1478" s="5">
        <f t="shared" si="141"/>
        <v>43.333275109170302</v>
      </c>
      <c r="R1478" s="2" t="s">
        <v>8288</v>
      </c>
      <c r="S1478" s="7" t="str">
        <f t="shared" si="142"/>
        <v>publishing</v>
      </c>
      <c r="T1478" s="7" t="str">
        <f t="shared" si="143"/>
        <v>radio &amp; podcasts</v>
      </c>
    </row>
    <row r="1479" spans="1:20" ht="80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17">
        <f t="shared" si="138"/>
        <v>40840.615787037037</v>
      </c>
      <c r="L1479" s="17">
        <f t="shared" si="139"/>
        <v>40900.125</v>
      </c>
      <c r="M1479" s="2" t="b">
        <v>1</v>
      </c>
      <c r="N1479" s="2">
        <v>369</v>
      </c>
      <c r="O1479" s="2" t="b">
        <v>1</v>
      </c>
      <c r="P1479" s="4">
        <f t="shared" si="140"/>
        <v>111.31</v>
      </c>
      <c r="Q1479" s="5">
        <f t="shared" si="141"/>
        <v>90.495934959349597</v>
      </c>
      <c r="R1479" s="2" t="s">
        <v>8288</v>
      </c>
      <c r="S1479" s="7" t="str">
        <f t="shared" si="142"/>
        <v>publishing</v>
      </c>
      <c r="T1479" s="7" t="str">
        <f t="shared" si="143"/>
        <v>radio &amp; podcasts</v>
      </c>
    </row>
    <row r="1480" spans="1:20" ht="80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17">
        <f t="shared" si="138"/>
        <v>41394.871678240743</v>
      </c>
      <c r="L1480" s="17">
        <f t="shared" si="139"/>
        <v>41408.871678240743</v>
      </c>
      <c r="M1480" s="2" t="b">
        <v>1</v>
      </c>
      <c r="N1480" s="2">
        <v>20242</v>
      </c>
      <c r="O1480" s="2" t="b">
        <v>1</v>
      </c>
      <c r="P1480" s="4">
        <f t="shared" si="140"/>
        <v>1181.6142199999999</v>
      </c>
      <c r="Q1480" s="5">
        <f t="shared" si="141"/>
        <v>29.187190495010373</v>
      </c>
      <c r="R1480" s="2" t="s">
        <v>8288</v>
      </c>
      <c r="S1480" s="7" t="str">
        <f t="shared" si="142"/>
        <v>publishing</v>
      </c>
      <c r="T1480" s="7" t="str">
        <f t="shared" si="143"/>
        <v>radio &amp; podcasts</v>
      </c>
    </row>
    <row r="1481" spans="1:20" ht="80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17">
        <f t="shared" si="138"/>
        <v>41754.745243055557</v>
      </c>
      <c r="L1481" s="17">
        <f t="shared" si="139"/>
        <v>41769.165972222225</v>
      </c>
      <c r="M1481" s="2" t="b">
        <v>1</v>
      </c>
      <c r="N1481" s="2">
        <v>71</v>
      </c>
      <c r="O1481" s="2" t="b">
        <v>1</v>
      </c>
      <c r="P1481" s="4">
        <f t="shared" si="140"/>
        <v>137.375</v>
      </c>
      <c r="Q1481" s="5">
        <f t="shared" si="141"/>
        <v>30.95774647887324</v>
      </c>
      <c r="R1481" s="2" t="s">
        <v>8288</v>
      </c>
      <c r="S1481" s="7" t="str">
        <f t="shared" si="142"/>
        <v>publishing</v>
      </c>
      <c r="T1481" s="7" t="str">
        <f t="shared" si="143"/>
        <v>radio &amp; podcasts</v>
      </c>
    </row>
    <row r="1482" spans="1:20" ht="80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17">
        <f t="shared" si="138"/>
        <v>41464.934016203704</v>
      </c>
      <c r="L1482" s="17">
        <f t="shared" si="139"/>
        <v>41481.708333333336</v>
      </c>
      <c r="M1482" s="2" t="b">
        <v>1</v>
      </c>
      <c r="N1482" s="2">
        <v>635</v>
      </c>
      <c r="O1482" s="2" t="b">
        <v>1</v>
      </c>
      <c r="P1482" s="4">
        <f t="shared" si="140"/>
        <v>117.04040000000001</v>
      </c>
      <c r="Q1482" s="5">
        <f t="shared" si="141"/>
        <v>92.157795275590544</v>
      </c>
      <c r="R1482" s="2" t="s">
        <v>8288</v>
      </c>
      <c r="S1482" s="7" t="str">
        <f t="shared" si="142"/>
        <v>publishing</v>
      </c>
      <c r="T1482" s="7" t="str">
        <f t="shared" si="143"/>
        <v>radio &amp; podcasts</v>
      </c>
    </row>
    <row r="1483" spans="1:20" ht="80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17">
        <f t="shared" si="138"/>
        <v>41550.922974537039</v>
      </c>
      <c r="L1483" s="17">
        <f t="shared" si="139"/>
        <v>41580.922974537039</v>
      </c>
      <c r="M1483" s="2" t="b">
        <v>0</v>
      </c>
      <c r="N1483" s="2">
        <v>6</v>
      </c>
      <c r="O1483" s="2" t="b">
        <v>0</v>
      </c>
      <c r="P1483" s="4">
        <f t="shared" si="140"/>
        <v>2.1</v>
      </c>
      <c r="Q1483" s="5">
        <f t="shared" si="141"/>
        <v>17.5</v>
      </c>
      <c r="R1483" s="2" t="s">
        <v>8275</v>
      </c>
      <c r="S1483" s="7" t="str">
        <f t="shared" si="142"/>
        <v>publishing</v>
      </c>
      <c r="T1483" s="7" t="str">
        <f t="shared" si="143"/>
        <v>fiction</v>
      </c>
    </row>
    <row r="1484" spans="1:20" ht="80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17">
        <f t="shared" si="138"/>
        <v>41136.85805555556</v>
      </c>
      <c r="L1484" s="17">
        <f t="shared" si="139"/>
        <v>41159.32708333333</v>
      </c>
      <c r="M1484" s="2" t="b">
        <v>0</v>
      </c>
      <c r="N1484" s="2">
        <v>1</v>
      </c>
      <c r="O1484" s="2" t="b">
        <v>0</v>
      </c>
      <c r="P1484" s="4">
        <f t="shared" si="140"/>
        <v>0.1</v>
      </c>
      <c r="Q1484" s="5">
        <f t="shared" si="141"/>
        <v>5</v>
      </c>
      <c r="R1484" s="2" t="s">
        <v>8275</v>
      </c>
      <c r="S1484" s="7" t="str">
        <f t="shared" si="142"/>
        <v>publishing</v>
      </c>
      <c r="T1484" s="7" t="str">
        <f t="shared" si="143"/>
        <v>fiction</v>
      </c>
    </row>
    <row r="1485" spans="1:20" ht="80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17">
        <f t="shared" si="138"/>
        <v>42548.192997685182</v>
      </c>
      <c r="L1485" s="17">
        <f t="shared" si="139"/>
        <v>42573.192997685182</v>
      </c>
      <c r="M1485" s="2" t="b">
        <v>0</v>
      </c>
      <c r="N1485" s="2">
        <v>2</v>
      </c>
      <c r="O1485" s="2" t="b">
        <v>0</v>
      </c>
      <c r="P1485" s="4">
        <f t="shared" si="140"/>
        <v>0.7142857142857143</v>
      </c>
      <c r="Q1485" s="5">
        <f t="shared" si="141"/>
        <v>25</v>
      </c>
      <c r="R1485" s="2" t="s">
        <v>8275</v>
      </c>
      <c r="S1485" s="7" t="str">
        <f t="shared" si="142"/>
        <v>publishing</v>
      </c>
      <c r="T1485" s="7" t="str">
        <f t="shared" si="143"/>
        <v>fiction</v>
      </c>
    </row>
    <row r="1486" spans="1:20" ht="40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17">
        <f t="shared" si="138"/>
        <v>41053.200960648144</v>
      </c>
      <c r="L1486" s="17">
        <f t="shared" si="139"/>
        <v>41111.618750000001</v>
      </c>
      <c r="M1486" s="2" t="b">
        <v>0</v>
      </c>
      <c r="N1486" s="2">
        <v>0</v>
      </c>
      <c r="O1486" s="2" t="b">
        <v>0</v>
      </c>
      <c r="P1486" s="4">
        <f t="shared" si="140"/>
        <v>0</v>
      </c>
      <c r="Q1486" s="5" t="e">
        <f t="shared" si="141"/>
        <v>#DIV/0!</v>
      </c>
      <c r="R1486" s="2" t="s">
        <v>8275</v>
      </c>
      <c r="S1486" s="7" t="str">
        <f t="shared" si="142"/>
        <v>publishing</v>
      </c>
      <c r="T1486" s="7" t="str">
        <f t="shared" si="143"/>
        <v>fiction</v>
      </c>
    </row>
    <row r="1487" spans="1:20" ht="80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17">
        <f t="shared" si="138"/>
        <v>42130.795983796299</v>
      </c>
      <c r="L1487" s="17">
        <f t="shared" si="139"/>
        <v>42175.795983796299</v>
      </c>
      <c r="M1487" s="2" t="b">
        <v>0</v>
      </c>
      <c r="N1487" s="2">
        <v>3</v>
      </c>
      <c r="O1487" s="2" t="b">
        <v>0</v>
      </c>
      <c r="P1487" s="4">
        <f t="shared" si="140"/>
        <v>2.2388059701492535</v>
      </c>
      <c r="Q1487" s="5">
        <f t="shared" si="141"/>
        <v>50</v>
      </c>
      <c r="R1487" s="2" t="s">
        <v>8275</v>
      </c>
      <c r="S1487" s="7" t="str">
        <f t="shared" si="142"/>
        <v>publishing</v>
      </c>
      <c r="T1487" s="7" t="str">
        <f t="shared" si="143"/>
        <v>fiction</v>
      </c>
    </row>
    <row r="1488" spans="1:20" ht="80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17">
        <f t="shared" si="138"/>
        <v>42032.168530092589</v>
      </c>
      <c r="L1488" s="17">
        <f t="shared" si="139"/>
        <v>42062.168530092589</v>
      </c>
      <c r="M1488" s="2" t="b">
        <v>0</v>
      </c>
      <c r="N1488" s="2">
        <v>3</v>
      </c>
      <c r="O1488" s="2" t="b">
        <v>0</v>
      </c>
      <c r="P1488" s="4">
        <f t="shared" si="140"/>
        <v>0.24</v>
      </c>
      <c r="Q1488" s="5">
        <f t="shared" si="141"/>
        <v>16</v>
      </c>
      <c r="R1488" s="2" t="s">
        <v>8275</v>
      </c>
      <c r="S1488" s="7" t="str">
        <f t="shared" si="142"/>
        <v>publishing</v>
      </c>
      <c r="T1488" s="7" t="str">
        <f t="shared" si="143"/>
        <v>fiction</v>
      </c>
    </row>
    <row r="1489" spans="1:20" ht="80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17">
        <f t="shared" si="138"/>
        <v>42554.917488425926</v>
      </c>
      <c r="L1489" s="17">
        <f t="shared" si="139"/>
        <v>42584.917488425926</v>
      </c>
      <c r="M1489" s="2" t="b">
        <v>0</v>
      </c>
      <c r="N1489" s="2">
        <v>0</v>
      </c>
      <c r="O1489" s="2" t="b">
        <v>0</v>
      </c>
      <c r="P1489" s="4">
        <f t="shared" si="140"/>
        <v>0</v>
      </c>
      <c r="Q1489" s="5" t="e">
        <f t="shared" si="141"/>
        <v>#DIV/0!</v>
      </c>
      <c r="R1489" s="2" t="s">
        <v>8275</v>
      </c>
      <c r="S1489" s="7" t="str">
        <f t="shared" si="142"/>
        <v>publishing</v>
      </c>
      <c r="T1489" s="7" t="str">
        <f t="shared" si="143"/>
        <v>fiction</v>
      </c>
    </row>
    <row r="1490" spans="1:20" ht="60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17">
        <f t="shared" si="138"/>
        <v>41614.563194444447</v>
      </c>
      <c r="L1490" s="17">
        <f t="shared" si="139"/>
        <v>41644.563194444447</v>
      </c>
      <c r="M1490" s="2" t="b">
        <v>0</v>
      </c>
      <c r="N1490" s="2">
        <v>6</v>
      </c>
      <c r="O1490" s="2" t="b">
        <v>0</v>
      </c>
      <c r="P1490" s="4">
        <f t="shared" si="140"/>
        <v>2.4</v>
      </c>
      <c r="Q1490" s="5">
        <f t="shared" si="141"/>
        <v>60</v>
      </c>
      <c r="R1490" s="2" t="s">
        <v>8275</v>
      </c>
      <c r="S1490" s="7" t="str">
        <f t="shared" si="142"/>
        <v>publishing</v>
      </c>
      <c r="T1490" s="7" t="str">
        <f t="shared" si="143"/>
        <v>fiction</v>
      </c>
    </row>
    <row r="1491" spans="1:20" ht="80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17">
        <f t="shared" si="138"/>
        <v>41198.611712962964</v>
      </c>
      <c r="L1491" s="17">
        <f t="shared" si="139"/>
        <v>41228.653379629628</v>
      </c>
      <c r="M1491" s="2" t="b">
        <v>0</v>
      </c>
      <c r="N1491" s="2">
        <v>0</v>
      </c>
      <c r="O1491" s="2" t="b">
        <v>0</v>
      </c>
      <c r="P1491" s="4">
        <f t="shared" si="140"/>
        <v>0</v>
      </c>
      <c r="Q1491" s="5" t="e">
        <f t="shared" si="141"/>
        <v>#DIV/0!</v>
      </c>
      <c r="R1491" s="2" t="s">
        <v>8275</v>
      </c>
      <c r="S1491" s="7" t="str">
        <f t="shared" si="142"/>
        <v>publishing</v>
      </c>
      <c r="T1491" s="7" t="str">
        <f t="shared" si="143"/>
        <v>fiction</v>
      </c>
    </row>
    <row r="1492" spans="1:20" ht="80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17">
        <f t="shared" si="138"/>
        <v>41520.561041666668</v>
      </c>
      <c r="L1492" s="17">
        <f t="shared" si="139"/>
        <v>41549.561041666668</v>
      </c>
      <c r="M1492" s="2" t="b">
        <v>0</v>
      </c>
      <c r="N1492" s="2">
        <v>19</v>
      </c>
      <c r="O1492" s="2" t="b">
        <v>0</v>
      </c>
      <c r="P1492" s="4">
        <f t="shared" si="140"/>
        <v>30.862068965517242</v>
      </c>
      <c r="Q1492" s="5">
        <f t="shared" si="141"/>
        <v>47.10526315789474</v>
      </c>
      <c r="R1492" s="2" t="s">
        <v>8275</v>
      </c>
      <c r="S1492" s="7" t="str">
        <f t="shared" si="142"/>
        <v>publishing</v>
      </c>
      <c r="T1492" s="7" t="str">
        <f t="shared" si="143"/>
        <v>fiction</v>
      </c>
    </row>
    <row r="1493" spans="1:20" ht="60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17">
        <f t="shared" si="138"/>
        <v>41991.713460648149</v>
      </c>
      <c r="L1493" s="17">
        <f t="shared" si="139"/>
        <v>42050.651388888888</v>
      </c>
      <c r="M1493" s="2" t="b">
        <v>0</v>
      </c>
      <c r="N1493" s="2">
        <v>1</v>
      </c>
      <c r="O1493" s="2" t="b">
        <v>0</v>
      </c>
      <c r="P1493" s="4">
        <f t="shared" si="140"/>
        <v>8.3333333333333321</v>
      </c>
      <c r="Q1493" s="5">
        <f t="shared" si="141"/>
        <v>100</v>
      </c>
      <c r="R1493" s="2" t="s">
        <v>8275</v>
      </c>
      <c r="S1493" s="7" t="str">
        <f t="shared" si="142"/>
        <v>publishing</v>
      </c>
      <c r="T1493" s="7" t="str">
        <f t="shared" si="143"/>
        <v>fiction</v>
      </c>
    </row>
    <row r="1494" spans="1:20" ht="80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17">
        <f t="shared" si="138"/>
        <v>40682.884791666671</v>
      </c>
      <c r="L1494" s="17">
        <f t="shared" si="139"/>
        <v>40712.884791666671</v>
      </c>
      <c r="M1494" s="2" t="b">
        <v>0</v>
      </c>
      <c r="N1494" s="2">
        <v>2</v>
      </c>
      <c r="O1494" s="2" t="b">
        <v>0</v>
      </c>
      <c r="P1494" s="4">
        <f t="shared" si="140"/>
        <v>0.75</v>
      </c>
      <c r="Q1494" s="5">
        <f t="shared" si="141"/>
        <v>15</v>
      </c>
      <c r="R1494" s="2" t="s">
        <v>8275</v>
      </c>
      <c r="S1494" s="7" t="str">
        <f t="shared" si="142"/>
        <v>publishing</v>
      </c>
      <c r="T1494" s="7" t="str">
        <f t="shared" si="143"/>
        <v>fiction</v>
      </c>
    </row>
    <row r="1495" spans="1:20" ht="80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17">
        <f t="shared" si="138"/>
        <v>41411.866608796299</v>
      </c>
      <c r="L1495" s="17">
        <f t="shared" si="139"/>
        <v>41441.866608796299</v>
      </c>
      <c r="M1495" s="2" t="b">
        <v>0</v>
      </c>
      <c r="N1495" s="2">
        <v>0</v>
      </c>
      <c r="O1495" s="2" t="b">
        <v>0</v>
      </c>
      <c r="P1495" s="4">
        <f t="shared" si="140"/>
        <v>0</v>
      </c>
      <c r="Q1495" s="5" t="e">
        <f t="shared" si="141"/>
        <v>#DIV/0!</v>
      </c>
      <c r="R1495" s="2" t="s">
        <v>8275</v>
      </c>
      <c r="S1495" s="7" t="str">
        <f t="shared" si="142"/>
        <v>publishing</v>
      </c>
      <c r="T1495" s="7" t="str">
        <f t="shared" si="143"/>
        <v>fiction</v>
      </c>
    </row>
    <row r="1496" spans="1:20" ht="80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17">
        <f t="shared" si="138"/>
        <v>42067.722372685181</v>
      </c>
      <c r="L1496" s="17">
        <f t="shared" si="139"/>
        <v>42097.651388888888</v>
      </c>
      <c r="M1496" s="2" t="b">
        <v>0</v>
      </c>
      <c r="N1496" s="2">
        <v>11</v>
      </c>
      <c r="O1496" s="2" t="b">
        <v>0</v>
      </c>
      <c r="P1496" s="4">
        <f t="shared" si="140"/>
        <v>8.9</v>
      </c>
      <c r="Q1496" s="5">
        <f t="shared" si="141"/>
        <v>40.454545454545453</v>
      </c>
      <c r="R1496" s="2" t="s">
        <v>8275</v>
      </c>
      <c r="S1496" s="7" t="str">
        <f t="shared" si="142"/>
        <v>publishing</v>
      </c>
      <c r="T1496" s="7" t="str">
        <f t="shared" si="143"/>
        <v>fiction</v>
      </c>
    </row>
    <row r="1497" spans="1:20" ht="60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17">
        <f t="shared" si="138"/>
        <v>40752.789710648147</v>
      </c>
      <c r="L1497" s="17">
        <f t="shared" si="139"/>
        <v>40782.789710648147</v>
      </c>
      <c r="M1497" s="2" t="b">
        <v>0</v>
      </c>
      <c r="N1497" s="2">
        <v>0</v>
      </c>
      <c r="O1497" s="2" t="b">
        <v>0</v>
      </c>
      <c r="P1497" s="4">
        <f t="shared" si="140"/>
        <v>0</v>
      </c>
      <c r="Q1497" s="5" t="e">
        <f t="shared" si="141"/>
        <v>#DIV/0!</v>
      </c>
      <c r="R1497" s="2" t="s">
        <v>8275</v>
      </c>
      <c r="S1497" s="7" t="str">
        <f t="shared" si="142"/>
        <v>publishing</v>
      </c>
      <c r="T1497" s="7" t="str">
        <f t="shared" si="143"/>
        <v>fiction</v>
      </c>
    </row>
    <row r="1498" spans="1:20" ht="80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17">
        <f t="shared" si="138"/>
        <v>41838.475219907406</v>
      </c>
      <c r="L1498" s="17">
        <f t="shared" si="139"/>
        <v>41898.475219907406</v>
      </c>
      <c r="M1498" s="2" t="b">
        <v>0</v>
      </c>
      <c r="N1498" s="2">
        <v>0</v>
      </c>
      <c r="O1498" s="2" t="b">
        <v>0</v>
      </c>
      <c r="P1498" s="4">
        <f t="shared" si="140"/>
        <v>0</v>
      </c>
      <c r="Q1498" s="5" t="e">
        <f t="shared" si="141"/>
        <v>#DIV/0!</v>
      </c>
      <c r="R1498" s="2" t="s">
        <v>8275</v>
      </c>
      <c r="S1498" s="7" t="str">
        <f t="shared" si="142"/>
        <v>publishing</v>
      </c>
      <c r="T1498" s="7" t="str">
        <f t="shared" si="143"/>
        <v>fiction</v>
      </c>
    </row>
    <row r="1499" spans="1:20" ht="80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17">
        <f t="shared" si="138"/>
        <v>41444.64261574074</v>
      </c>
      <c r="L1499" s="17">
        <f t="shared" si="139"/>
        <v>41486.821527777778</v>
      </c>
      <c r="M1499" s="2" t="b">
        <v>0</v>
      </c>
      <c r="N1499" s="2">
        <v>1</v>
      </c>
      <c r="O1499" s="2" t="b">
        <v>0</v>
      </c>
      <c r="P1499" s="4">
        <f t="shared" si="140"/>
        <v>6.6666666666666671E-3</v>
      </c>
      <c r="Q1499" s="5">
        <f t="shared" si="141"/>
        <v>1</v>
      </c>
      <c r="R1499" s="2" t="s">
        <v>8275</v>
      </c>
      <c r="S1499" s="7" t="str">
        <f t="shared" si="142"/>
        <v>publishing</v>
      </c>
      <c r="T1499" s="7" t="str">
        <f t="shared" si="143"/>
        <v>fiction</v>
      </c>
    </row>
    <row r="1500" spans="1:20" ht="80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17">
        <f t="shared" si="138"/>
        <v>41840.983541666668</v>
      </c>
      <c r="L1500" s="17">
        <f t="shared" si="139"/>
        <v>41885.983541666668</v>
      </c>
      <c r="M1500" s="2" t="b">
        <v>0</v>
      </c>
      <c r="N1500" s="2">
        <v>3</v>
      </c>
      <c r="O1500" s="2" t="b">
        <v>0</v>
      </c>
      <c r="P1500" s="4">
        <f t="shared" si="140"/>
        <v>1.9</v>
      </c>
      <c r="Q1500" s="5">
        <f t="shared" si="141"/>
        <v>19</v>
      </c>
      <c r="R1500" s="2" t="s">
        <v>8275</v>
      </c>
      <c r="S1500" s="7" t="str">
        <f t="shared" si="142"/>
        <v>publishing</v>
      </c>
      <c r="T1500" s="7" t="str">
        <f t="shared" si="143"/>
        <v>fiction</v>
      </c>
    </row>
    <row r="1501" spans="1:20" ht="80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17">
        <f t="shared" si="138"/>
        <v>42527.007326388892</v>
      </c>
      <c r="L1501" s="17">
        <f t="shared" si="139"/>
        <v>42587.007326388892</v>
      </c>
      <c r="M1501" s="2" t="b">
        <v>0</v>
      </c>
      <c r="N1501" s="2">
        <v>1</v>
      </c>
      <c r="O1501" s="2" t="b">
        <v>0</v>
      </c>
      <c r="P1501" s="4">
        <f t="shared" si="140"/>
        <v>0.25</v>
      </c>
      <c r="Q1501" s="5">
        <f t="shared" si="141"/>
        <v>5</v>
      </c>
      <c r="R1501" s="2" t="s">
        <v>8275</v>
      </c>
      <c r="S1501" s="7" t="str">
        <f t="shared" si="142"/>
        <v>publishing</v>
      </c>
      <c r="T1501" s="7" t="str">
        <f t="shared" si="143"/>
        <v>fiction</v>
      </c>
    </row>
    <row r="1502" spans="1:20" ht="80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17">
        <f t="shared" si="138"/>
        <v>41365.904594907406</v>
      </c>
      <c r="L1502" s="17">
        <f t="shared" si="139"/>
        <v>41395.904594907406</v>
      </c>
      <c r="M1502" s="2" t="b">
        <v>0</v>
      </c>
      <c r="N1502" s="2">
        <v>15</v>
      </c>
      <c r="O1502" s="2" t="b">
        <v>0</v>
      </c>
      <c r="P1502" s="4">
        <f t="shared" si="140"/>
        <v>25.035714285714285</v>
      </c>
      <c r="Q1502" s="5">
        <f t="shared" si="141"/>
        <v>46.733333333333334</v>
      </c>
      <c r="R1502" s="2" t="s">
        <v>8275</v>
      </c>
      <c r="S1502" s="7" t="str">
        <f t="shared" si="142"/>
        <v>publishing</v>
      </c>
      <c r="T1502" s="7" t="str">
        <f t="shared" si="143"/>
        <v>fiction</v>
      </c>
    </row>
    <row r="1503" spans="1:20" ht="60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17">
        <f t="shared" si="138"/>
        <v>42163.583599537036</v>
      </c>
      <c r="L1503" s="17">
        <f t="shared" si="139"/>
        <v>42193.583599537036</v>
      </c>
      <c r="M1503" s="2" t="b">
        <v>1</v>
      </c>
      <c r="N1503" s="2">
        <v>885</v>
      </c>
      <c r="O1503" s="2" t="b">
        <v>1</v>
      </c>
      <c r="P1503" s="4">
        <f t="shared" si="140"/>
        <v>166.33076923076925</v>
      </c>
      <c r="Q1503" s="5">
        <f t="shared" si="141"/>
        <v>97.731073446327684</v>
      </c>
      <c r="R1503" s="2" t="s">
        <v>8285</v>
      </c>
      <c r="S1503" s="7" t="str">
        <f t="shared" si="142"/>
        <v>photography</v>
      </c>
      <c r="T1503" s="7" t="str">
        <f t="shared" si="143"/>
        <v>photobooks</v>
      </c>
    </row>
    <row r="1504" spans="1:20" ht="80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17">
        <f t="shared" si="138"/>
        <v>42426.542592592596</v>
      </c>
      <c r="L1504" s="17">
        <f t="shared" si="139"/>
        <v>42454.916666666672</v>
      </c>
      <c r="M1504" s="2" t="b">
        <v>1</v>
      </c>
      <c r="N1504" s="2">
        <v>329</v>
      </c>
      <c r="O1504" s="2" t="b">
        <v>1</v>
      </c>
      <c r="P1504" s="4">
        <f t="shared" si="140"/>
        <v>101.44545454545455</v>
      </c>
      <c r="Q1504" s="5">
        <f t="shared" si="141"/>
        <v>67.835866261398181</v>
      </c>
      <c r="R1504" s="2" t="s">
        <v>8285</v>
      </c>
      <c r="S1504" s="7" t="str">
        <f t="shared" si="142"/>
        <v>photography</v>
      </c>
      <c r="T1504" s="7" t="str">
        <f t="shared" si="143"/>
        <v>photobooks</v>
      </c>
    </row>
    <row r="1505" spans="1:20" ht="80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17">
        <f t="shared" si="138"/>
        <v>42606.347233796296</v>
      </c>
      <c r="L1505" s="17">
        <f t="shared" si="139"/>
        <v>42666.347233796296</v>
      </c>
      <c r="M1505" s="2" t="b">
        <v>1</v>
      </c>
      <c r="N1505" s="2">
        <v>71</v>
      </c>
      <c r="O1505" s="2" t="b">
        <v>1</v>
      </c>
      <c r="P1505" s="4">
        <f t="shared" si="140"/>
        <v>107.89146666666667</v>
      </c>
      <c r="Q1505" s="5">
        <f t="shared" si="141"/>
        <v>56.98492957746479</v>
      </c>
      <c r="R1505" s="2" t="s">
        <v>8285</v>
      </c>
      <c r="S1505" s="7" t="str">
        <f t="shared" si="142"/>
        <v>photography</v>
      </c>
      <c r="T1505" s="7" t="str">
        <f t="shared" si="143"/>
        <v>photobooks</v>
      </c>
    </row>
    <row r="1506" spans="1:20" ht="60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17">
        <f t="shared" si="138"/>
        <v>41772.657685185186</v>
      </c>
      <c r="L1506" s="17">
        <f t="shared" si="139"/>
        <v>41800.356249999997</v>
      </c>
      <c r="M1506" s="2" t="b">
        <v>1</v>
      </c>
      <c r="N1506" s="2">
        <v>269</v>
      </c>
      <c r="O1506" s="2" t="b">
        <v>1</v>
      </c>
      <c r="P1506" s="4">
        <f t="shared" si="140"/>
        <v>277.93846153846158</v>
      </c>
      <c r="Q1506" s="5">
        <f t="shared" si="141"/>
        <v>67.159851301115239</v>
      </c>
      <c r="R1506" s="2" t="s">
        <v>8285</v>
      </c>
      <c r="S1506" s="7" t="str">
        <f t="shared" si="142"/>
        <v>photography</v>
      </c>
      <c r="T1506" s="7" t="str">
        <f t="shared" si="143"/>
        <v>photobooks</v>
      </c>
    </row>
    <row r="1507" spans="1:20" ht="80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17">
        <f t="shared" si="138"/>
        <v>42414.44332175926</v>
      </c>
      <c r="L1507" s="17">
        <f t="shared" si="139"/>
        <v>42451.834027777775</v>
      </c>
      <c r="M1507" s="2" t="b">
        <v>1</v>
      </c>
      <c r="N1507" s="2">
        <v>345</v>
      </c>
      <c r="O1507" s="2" t="b">
        <v>1</v>
      </c>
      <c r="P1507" s="4">
        <f t="shared" si="140"/>
        <v>103.58125</v>
      </c>
      <c r="Q1507" s="5">
        <f t="shared" si="141"/>
        <v>48.037681159420288</v>
      </c>
      <c r="R1507" s="2" t="s">
        <v>8285</v>
      </c>
      <c r="S1507" s="7" t="str">
        <f t="shared" si="142"/>
        <v>photography</v>
      </c>
      <c r="T1507" s="7" t="str">
        <f t="shared" si="143"/>
        <v>photobooks</v>
      </c>
    </row>
    <row r="1508" spans="1:20" ht="60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17">
        <f t="shared" si="138"/>
        <v>41814.785925925928</v>
      </c>
      <c r="L1508" s="17">
        <f t="shared" si="139"/>
        <v>41844.785925925928</v>
      </c>
      <c r="M1508" s="2" t="b">
        <v>1</v>
      </c>
      <c r="N1508" s="2">
        <v>43</v>
      </c>
      <c r="O1508" s="2" t="b">
        <v>1</v>
      </c>
      <c r="P1508" s="4">
        <f t="shared" si="140"/>
        <v>111.4</v>
      </c>
      <c r="Q1508" s="5">
        <f t="shared" si="141"/>
        <v>38.860465116279073</v>
      </c>
      <c r="R1508" s="2" t="s">
        <v>8285</v>
      </c>
      <c r="S1508" s="7" t="str">
        <f t="shared" si="142"/>
        <v>photography</v>
      </c>
      <c r="T1508" s="7" t="str">
        <f t="shared" si="143"/>
        <v>photobooks</v>
      </c>
    </row>
    <row r="1509" spans="1:20" ht="80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17">
        <f t="shared" si="138"/>
        <v>40254.450335648151</v>
      </c>
      <c r="L1509" s="17">
        <f t="shared" si="139"/>
        <v>40313.340277777781</v>
      </c>
      <c r="M1509" s="2" t="b">
        <v>1</v>
      </c>
      <c r="N1509" s="2">
        <v>33</v>
      </c>
      <c r="O1509" s="2" t="b">
        <v>1</v>
      </c>
      <c r="P1509" s="4">
        <f t="shared" si="140"/>
        <v>215</v>
      </c>
      <c r="Q1509" s="5">
        <f t="shared" si="141"/>
        <v>78.181818181818187</v>
      </c>
      <c r="R1509" s="2" t="s">
        <v>8285</v>
      </c>
      <c r="S1509" s="7" t="str">
        <f t="shared" si="142"/>
        <v>photography</v>
      </c>
      <c r="T1509" s="7" t="str">
        <f t="shared" si="143"/>
        <v>photobooks</v>
      </c>
    </row>
    <row r="1510" spans="1:20" ht="80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17">
        <f t="shared" si="138"/>
        <v>41786.614363425928</v>
      </c>
      <c r="L1510" s="17">
        <f t="shared" si="139"/>
        <v>41817.614363425928</v>
      </c>
      <c r="M1510" s="2" t="b">
        <v>1</v>
      </c>
      <c r="N1510" s="2">
        <v>211</v>
      </c>
      <c r="O1510" s="2" t="b">
        <v>1</v>
      </c>
      <c r="P1510" s="4">
        <f t="shared" si="140"/>
        <v>110.76216216216217</v>
      </c>
      <c r="Q1510" s="5">
        <f t="shared" si="141"/>
        <v>97.113744075829388</v>
      </c>
      <c r="R1510" s="2" t="s">
        <v>8285</v>
      </c>
      <c r="S1510" s="7" t="str">
        <f t="shared" si="142"/>
        <v>photography</v>
      </c>
      <c r="T1510" s="7" t="str">
        <f t="shared" si="143"/>
        <v>photobooks</v>
      </c>
    </row>
    <row r="1511" spans="1:20" ht="80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17">
        <f t="shared" si="138"/>
        <v>42751.533391203702</v>
      </c>
      <c r="L1511" s="17">
        <f t="shared" si="139"/>
        <v>42780.957638888889</v>
      </c>
      <c r="M1511" s="2" t="b">
        <v>1</v>
      </c>
      <c r="N1511" s="2">
        <v>196</v>
      </c>
      <c r="O1511" s="2" t="b">
        <v>1</v>
      </c>
      <c r="P1511" s="4">
        <f t="shared" si="140"/>
        <v>123.64125714285714</v>
      </c>
      <c r="Q1511" s="5">
        <f t="shared" si="141"/>
        <v>110.39397959183674</v>
      </c>
      <c r="R1511" s="2" t="s">
        <v>8285</v>
      </c>
      <c r="S1511" s="7" t="str">
        <f t="shared" si="142"/>
        <v>photography</v>
      </c>
      <c r="T1511" s="7" t="str">
        <f t="shared" si="143"/>
        <v>photobooks</v>
      </c>
    </row>
    <row r="1512" spans="1:20" ht="80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17">
        <f t="shared" si="138"/>
        <v>41809.385162037033</v>
      </c>
      <c r="L1512" s="17">
        <f t="shared" si="139"/>
        <v>41839.385162037033</v>
      </c>
      <c r="M1512" s="2" t="b">
        <v>1</v>
      </c>
      <c r="N1512" s="2">
        <v>405</v>
      </c>
      <c r="O1512" s="2" t="b">
        <v>1</v>
      </c>
      <c r="P1512" s="4">
        <f t="shared" si="140"/>
        <v>101.03500000000001</v>
      </c>
      <c r="Q1512" s="5">
        <f t="shared" si="141"/>
        <v>39.91506172839506</v>
      </c>
      <c r="R1512" s="2" t="s">
        <v>8285</v>
      </c>
      <c r="S1512" s="7" t="str">
        <f t="shared" si="142"/>
        <v>photography</v>
      </c>
      <c r="T1512" s="7" t="str">
        <f t="shared" si="143"/>
        <v>photobooks</v>
      </c>
    </row>
    <row r="1513" spans="1:20" ht="80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17">
        <f t="shared" si="138"/>
        <v>42296.583379629628</v>
      </c>
      <c r="L1513" s="17">
        <f t="shared" si="139"/>
        <v>42326.625046296293</v>
      </c>
      <c r="M1513" s="2" t="b">
        <v>1</v>
      </c>
      <c r="N1513" s="2">
        <v>206</v>
      </c>
      <c r="O1513" s="2" t="b">
        <v>1</v>
      </c>
      <c r="P1513" s="4">
        <f t="shared" si="140"/>
        <v>111.79285714285714</v>
      </c>
      <c r="Q1513" s="5">
        <f t="shared" si="141"/>
        <v>75.975728155339809</v>
      </c>
      <c r="R1513" s="2" t="s">
        <v>8285</v>
      </c>
      <c r="S1513" s="7" t="str">
        <f t="shared" si="142"/>
        <v>photography</v>
      </c>
      <c r="T1513" s="7" t="str">
        <f t="shared" si="143"/>
        <v>photobooks</v>
      </c>
    </row>
    <row r="1514" spans="1:20" ht="80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17">
        <f t="shared" si="138"/>
        <v>42741.684479166666</v>
      </c>
      <c r="L1514" s="17">
        <f t="shared" si="139"/>
        <v>42771.684479166666</v>
      </c>
      <c r="M1514" s="2" t="b">
        <v>1</v>
      </c>
      <c r="N1514" s="2">
        <v>335</v>
      </c>
      <c r="O1514" s="2" t="b">
        <v>1</v>
      </c>
      <c r="P1514" s="4">
        <f t="shared" si="140"/>
        <v>558.7714285714286</v>
      </c>
      <c r="Q1514" s="5">
        <f t="shared" si="141"/>
        <v>58.379104477611939</v>
      </c>
      <c r="R1514" s="2" t="s">
        <v>8285</v>
      </c>
      <c r="S1514" s="7" t="str">
        <f t="shared" si="142"/>
        <v>photography</v>
      </c>
      <c r="T1514" s="7" t="str">
        <f t="shared" si="143"/>
        <v>photobooks</v>
      </c>
    </row>
    <row r="1515" spans="1:20" ht="80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17">
        <f t="shared" si="138"/>
        <v>41806.637337962966</v>
      </c>
      <c r="L1515" s="17">
        <f t="shared" si="139"/>
        <v>41836.637337962966</v>
      </c>
      <c r="M1515" s="2" t="b">
        <v>1</v>
      </c>
      <c r="N1515" s="2">
        <v>215</v>
      </c>
      <c r="O1515" s="2" t="b">
        <v>1</v>
      </c>
      <c r="P1515" s="4">
        <f t="shared" si="140"/>
        <v>150.01875000000001</v>
      </c>
      <c r="Q1515" s="5">
        <f t="shared" si="141"/>
        <v>55.82093023255814</v>
      </c>
      <c r="R1515" s="2" t="s">
        <v>8285</v>
      </c>
      <c r="S1515" s="7" t="str">
        <f t="shared" si="142"/>
        <v>photography</v>
      </c>
      <c r="T1515" s="7" t="str">
        <f t="shared" si="143"/>
        <v>photobooks</v>
      </c>
    </row>
    <row r="1516" spans="1:20" ht="80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17">
        <f t="shared" si="138"/>
        <v>42234.597685185188</v>
      </c>
      <c r="L1516" s="17">
        <f t="shared" si="139"/>
        <v>42274.597685185188</v>
      </c>
      <c r="M1516" s="2" t="b">
        <v>1</v>
      </c>
      <c r="N1516" s="2">
        <v>176</v>
      </c>
      <c r="O1516" s="2" t="b">
        <v>1</v>
      </c>
      <c r="P1516" s="4">
        <f t="shared" si="140"/>
        <v>106.476</v>
      </c>
      <c r="Q1516" s="5">
        <f t="shared" si="141"/>
        <v>151.24431818181819</v>
      </c>
      <c r="R1516" s="2" t="s">
        <v>8285</v>
      </c>
      <c r="S1516" s="7" t="str">
        <f t="shared" si="142"/>
        <v>photography</v>
      </c>
      <c r="T1516" s="7" t="str">
        <f t="shared" si="143"/>
        <v>photobooks</v>
      </c>
    </row>
    <row r="1517" spans="1:20" ht="80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17">
        <f t="shared" si="138"/>
        <v>42415.253437499996</v>
      </c>
      <c r="L1517" s="17">
        <f t="shared" si="139"/>
        <v>42445.211770833332</v>
      </c>
      <c r="M1517" s="2" t="b">
        <v>1</v>
      </c>
      <c r="N1517" s="2">
        <v>555</v>
      </c>
      <c r="O1517" s="2" t="b">
        <v>1</v>
      </c>
      <c r="P1517" s="4">
        <f t="shared" si="140"/>
        <v>157.18899999999999</v>
      </c>
      <c r="Q1517" s="5">
        <f t="shared" si="141"/>
        <v>849.67027027027029</v>
      </c>
      <c r="R1517" s="2" t="s">
        <v>8285</v>
      </c>
      <c r="S1517" s="7" t="str">
        <f t="shared" si="142"/>
        <v>photography</v>
      </c>
      <c r="T1517" s="7" t="str">
        <f t="shared" si="143"/>
        <v>photobooks</v>
      </c>
    </row>
    <row r="1518" spans="1:20" ht="80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17">
        <f t="shared" si="138"/>
        <v>42619.466342592597</v>
      </c>
      <c r="L1518" s="17">
        <f t="shared" si="139"/>
        <v>42649.583333333328</v>
      </c>
      <c r="M1518" s="2" t="b">
        <v>1</v>
      </c>
      <c r="N1518" s="2">
        <v>116</v>
      </c>
      <c r="O1518" s="2" t="b">
        <v>1</v>
      </c>
      <c r="P1518" s="4">
        <f t="shared" si="140"/>
        <v>108.65882352941176</v>
      </c>
      <c r="Q1518" s="5">
        <f t="shared" si="141"/>
        <v>159.24137931034483</v>
      </c>
      <c r="R1518" s="2" t="s">
        <v>8285</v>
      </c>
      <c r="S1518" s="7" t="str">
        <f t="shared" si="142"/>
        <v>photography</v>
      </c>
      <c r="T1518" s="7" t="str">
        <f t="shared" si="143"/>
        <v>photobooks</v>
      </c>
    </row>
    <row r="1519" spans="1:20" ht="80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17">
        <f t="shared" si="138"/>
        <v>41948.56658564815</v>
      </c>
      <c r="L1519" s="17">
        <f t="shared" si="139"/>
        <v>41979.25</v>
      </c>
      <c r="M1519" s="2" t="b">
        <v>1</v>
      </c>
      <c r="N1519" s="2">
        <v>615</v>
      </c>
      <c r="O1519" s="2" t="b">
        <v>1</v>
      </c>
      <c r="P1519" s="4">
        <f t="shared" si="140"/>
        <v>161.97999999999999</v>
      </c>
      <c r="Q1519" s="5">
        <f t="shared" si="141"/>
        <v>39.507317073170732</v>
      </c>
      <c r="R1519" s="2" t="s">
        <v>8285</v>
      </c>
      <c r="S1519" s="7" t="str">
        <f t="shared" si="142"/>
        <v>photography</v>
      </c>
      <c r="T1519" s="7" t="str">
        <f t="shared" si="143"/>
        <v>photobooks</v>
      </c>
    </row>
    <row r="1520" spans="1:20" ht="60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17">
        <f t="shared" si="138"/>
        <v>41760.8200462963</v>
      </c>
      <c r="L1520" s="17">
        <f t="shared" si="139"/>
        <v>41790.8200462963</v>
      </c>
      <c r="M1520" s="2" t="b">
        <v>1</v>
      </c>
      <c r="N1520" s="2">
        <v>236</v>
      </c>
      <c r="O1520" s="2" t="b">
        <v>1</v>
      </c>
      <c r="P1520" s="4">
        <f t="shared" si="140"/>
        <v>205.36666666666665</v>
      </c>
      <c r="Q1520" s="5">
        <f t="shared" si="141"/>
        <v>130.52966101694915</v>
      </c>
      <c r="R1520" s="2" t="s">
        <v>8285</v>
      </c>
      <c r="S1520" s="7" t="str">
        <f t="shared" si="142"/>
        <v>photography</v>
      </c>
      <c r="T1520" s="7" t="str">
        <f t="shared" si="143"/>
        <v>photobooks</v>
      </c>
    </row>
    <row r="1521" spans="1:20" ht="80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17">
        <f t="shared" si="138"/>
        <v>41782.741701388892</v>
      </c>
      <c r="L1521" s="17">
        <f t="shared" si="139"/>
        <v>41810.915972222225</v>
      </c>
      <c r="M1521" s="2" t="b">
        <v>1</v>
      </c>
      <c r="N1521" s="2">
        <v>145</v>
      </c>
      <c r="O1521" s="2" t="b">
        <v>1</v>
      </c>
      <c r="P1521" s="4">
        <f t="shared" si="140"/>
        <v>103.36388888888889</v>
      </c>
      <c r="Q1521" s="5">
        <f t="shared" si="141"/>
        <v>64.156896551724131</v>
      </c>
      <c r="R1521" s="2" t="s">
        <v>8285</v>
      </c>
      <c r="S1521" s="7" t="str">
        <f t="shared" si="142"/>
        <v>photography</v>
      </c>
      <c r="T1521" s="7" t="str">
        <f t="shared" si="143"/>
        <v>photobooks</v>
      </c>
    </row>
    <row r="1522" spans="1:20" ht="60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17">
        <f t="shared" si="138"/>
        <v>41955.857789351852</v>
      </c>
      <c r="L1522" s="17">
        <f t="shared" si="139"/>
        <v>41992.166666666672</v>
      </c>
      <c r="M1522" s="2" t="b">
        <v>1</v>
      </c>
      <c r="N1522" s="2">
        <v>167</v>
      </c>
      <c r="O1522" s="2" t="b">
        <v>1</v>
      </c>
      <c r="P1522" s="4">
        <f t="shared" si="140"/>
        <v>103.47222222222223</v>
      </c>
      <c r="Q1522" s="5">
        <f t="shared" si="141"/>
        <v>111.52694610778443</v>
      </c>
      <c r="R1522" s="2" t="s">
        <v>8285</v>
      </c>
      <c r="S1522" s="7" t="str">
        <f t="shared" si="142"/>
        <v>photography</v>
      </c>
      <c r="T1522" s="7" t="str">
        <f t="shared" si="143"/>
        <v>photobooks</v>
      </c>
    </row>
    <row r="1523" spans="1:20" ht="60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17">
        <f t="shared" si="138"/>
        <v>42493.167719907404</v>
      </c>
      <c r="L1523" s="17">
        <f t="shared" si="139"/>
        <v>42528.167719907404</v>
      </c>
      <c r="M1523" s="2" t="b">
        <v>1</v>
      </c>
      <c r="N1523" s="2">
        <v>235</v>
      </c>
      <c r="O1523" s="2" t="b">
        <v>1</v>
      </c>
      <c r="P1523" s="4">
        <f t="shared" si="140"/>
        <v>106.81333333333333</v>
      </c>
      <c r="Q1523" s="5">
        <f t="shared" si="141"/>
        <v>170.44680851063831</v>
      </c>
      <c r="R1523" s="2" t="s">
        <v>8285</v>
      </c>
      <c r="S1523" s="7" t="str">
        <f t="shared" si="142"/>
        <v>photography</v>
      </c>
      <c r="T1523" s="7" t="str">
        <f t="shared" si="143"/>
        <v>photobooks</v>
      </c>
    </row>
    <row r="1524" spans="1:20" ht="100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17">
        <f t="shared" si="138"/>
        <v>41899.830312500002</v>
      </c>
      <c r="L1524" s="17">
        <f t="shared" si="139"/>
        <v>41929.830312500002</v>
      </c>
      <c r="M1524" s="2" t="b">
        <v>1</v>
      </c>
      <c r="N1524" s="2">
        <v>452</v>
      </c>
      <c r="O1524" s="2" t="b">
        <v>1</v>
      </c>
      <c r="P1524" s="4">
        <f t="shared" si="140"/>
        <v>138.96574712643678</v>
      </c>
      <c r="Q1524" s="5">
        <f t="shared" si="141"/>
        <v>133.7391592920354</v>
      </c>
      <c r="R1524" s="2" t="s">
        <v>8285</v>
      </c>
      <c r="S1524" s="7" t="str">
        <f t="shared" si="142"/>
        <v>photography</v>
      </c>
      <c r="T1524" s="7" t="str">
        <f t="shared" si="143"/>
        <v>photobooks</v>
      </c>
    </row>
    <row r="1525" spans="1:20" ht="80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17">
        <f t="shared" si="138"/>
        <v>41964.751342592594</v>
      </c>
      <c r="L1525" s="17">
        <f t="shared" si="139"/>
        <v>41996</v>
      </c>
      <c r="M1525" s="2" t="b">
        <v>1</v>
      </c>
      <c r="N1525" s="2">
        <v>241</v>
      </c>
      <c r="O1525" s="2" t="b">
        <v>1</v>
      </c>
      <c r="P1525" s="4">
        <f t="shared" si="140"/>
        <v>124.84324324324325</v>
      </c>
      <c r="Q1525" s="5">
        <f t="shared" si="141"/>
        <v>95.834024896265561</v>
      </c>
      <c r="R1525" s="2" t="s">
        <v>8285</v>
      </c>
      <c r="S1525" s="7" t="str">
        <f t="shared" si="142"/>
        <v>photography</v>
      </c>
      <c r="T1525" s="7" t="str">
        <f t="shared" si="143"/>
        <v>photobooks</v>
      </c>
    </row>
    <row r="1526" spans="1:20" ht="60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17">
        <f t="shared" si="138"/>
        <v>42756.501041666663</v>
      </c>
      <c r="L1526" s="17">
        <f t="shared" si="139"/>
        <v>42786.501041666663</v>
      </c>
      <c r="M1526" s="2" t="b">
        <v>1</v>
      </c>
      <c r="N1526" s="2">
        <v>28</v>
      </c>
      <c r="O1526" s="2" t="b">
        <v>1</v>
      </c>
      <c r="P1526" s="4">
        <f t="shared" si="140"/>
        <v>206.99999999999997</v>
      </c>
      <c r="Q1526" s="5">
        <f t="shared" si="141"/>
        <v>221.78571428571428</v>
      </c>
      <c r="R1526" s="2" t="s">
        <v>8285</v>
      </c>
      <c r="S1526" s="7" t="str">
        <f t="shared" si="142"/>
        <v>photography</v>
      </c>
      <c r="T1526" s="7" t="str">
        <f t="shared" si="143"/>
        <v>photobooks</v>
      </c>
    </row>
    <row r="1527" spans="1:20" ht="80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17">
        <f t="shared" si="138"/>
        <v>42570.702986111108</v>
      </c>
      <c r="L1527" s="17">
        <f t="shared" si="139"/>
        <v>42600.702986111108</v>
      </c>
      <c r="M1527" s="2" t="b">
        <v>1</v>
      </c>
      <c r="N1527" s="2">
        <v>140</v>
      </c>
      <c r="O1527" s="2" t="b">
        <v>1</v>
      </c>
      <c r="P1527" s="4">
        <f t="shared" si="140"/>
        <v>174.00576923076923</v>
      </c>
      <c r="Q1527" s="5">
        <f t="shared" si="141"/>
        <v>32.315357142857138</v>
      </c>
      <c r="R1527" s="2" t="s">
        <v>8285</v>
      </c>
      <c r="S1527" s="7" t="str">
        <f t="shared" si="142"/>
        <v>photography</v>
      </c>
      <c r="T1527" s="7" t="str">
        <f t="shared" si="143"/>
        <v>photobooks</v>
      </c>
    </row>
    <row r="1528" spans="1:20" ht="80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17">
        <f t="shared" si="138"/>
        <v>42339.276006944448</v>
      </c>
      <c r="L1528" s="17">
        <f t="shared" si="139"/>
        <v>42388.276006944448</v>
      </c>
      <c r="M1528" s="2" t="b">
        <v>1</v>
      </c>
      <c r="N1528" s="2">
        <v>280</v>
      </c>
      <c r="O1528" s="2" t="b">
        <v>1</v>
      </c>
      <c r="P1528" s="4">
        <f t="shared" si="140"/>
        <v>120.32608695652173</v>
      </c>
      <c r="Q1528" s="5">
        <f t="shared" si="141"/>
        <v>98.839285714285708</v>
      </c>
      <c r="R1528" s="2" t="s">
        <v>8285</v>
      </c>
      <c r="S1528" s="7" t="str">
        <f t="shared" si="142"/>
        <v>photography</v>
      </c>
      <c r="T1528" s="7" t="str">
        <f t="shared" si="143"/>
        <v>photobooks</v>
      </c>
    </row>
    <row r="1529" spans="1:20" ht="60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17">
        <f t="shared" si="138"/>
        <v>42780.600532407407</v>
      </c>
      <c r="L1529" s="17">
        <f t="shared" si="139"/>
        <v>42808.558865740735</v>
      </c>
      <c r="M1529" s="2" t="b">
        <v>1</v>
      </c>
      <c r="N1529" s="2">
        <v>70</v>
      </c>
      <c r="O1529" s="2" t="b">
        <v>1</v>
      </c>
      <c r="P1529" s="4">
        <f t="shared" si="140"/>
        <v>110.44428571428573</v>
      </c>
      <c r="Q1529" s="5">
        <f t="shared" si="141"/>
        <v>55.222142857142863</v>
      </c>
      <c r="R1529" s="2" t="s">
        <v>8285</v>
      </c>
      <c r="S1529" s="7" t="str">
        <f t="shared" si="142"/>
        <v>photography</v>
      </c>
      <c r="T1529" s="7" t="str">
        <f t="shared" si="143"/>
        <v>photobooks</v>
      </c>
    </row>
    <row r="1530" spans="1:20" ht="60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17">
        <f t="shared" si="138"/>
        <v>42736.732893518521</v>
      </c>
      <c r="L1530" s="17">
        <f t="shared" si="139"/>
        <v>42767</v>
      </c>
      <c r="M1530" s="2" t="b">
        <v>1</v>
      </c>
      <c r="N1530" s="2">
        <v>160</v>
      </c>
      <c r="O1530" s="2" t="b">
        <v>1</v>
      </c>
      <c r="P1530" s="4">
        <f t="shared" si="140"/>
        <v>281.56666666666666</v>
      </c>
      <c r="Q1530" s="5">
        <f t="shared" si="141"/>
        <v>52.793750000000003</v>
      </c>
      <c r="R1530" s="2" t="s">
        <v>8285</v>
      </c>
      <c r="S1530" s="7" t="str">
        <f t="shared" si="142"/>
        <v>photography</v>
      </c>
      <c r="T1530" s="7" t="str">
        <f t="shared" si="143"/>
        <v>photobooks</v>
      </c>
    </row>
    <row r="1531" spans="1:20" ht="60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17">
        <f t="shared" si="138"/>
        <v>42052.628703703704</v>
      </c>
      <c r="L1531" s="17">
        <f t="shared" si="139"/>
        <v>42082.587037037039</v>
      </c>
      <c r="M1531" s="2" t="b">
        <v>1</v>
      </c>
      <c r="N1531" s="2">
        <v>141</v>
      </c>
      <c r="O1531" s="2" t="b">
        <v>1</v>
      </c>
      <c r="P1531" s="4">
        <f t="shared" si="140"/>
        <v>100.67894736842105</v>
      </c>
      <c r="Q1531" s="5">
        <f t="shared" si="141"/>
        <v>135.66666666666666</v>
      </c>
      <c r="R1531" s="2" t="s">
        <v>8285</v>
      </c>
      <c r="S1531" s="7" t="str">
        <f t="shared" si="142"/>
        <v>photography</v>
      </c>
      <c r="T1531" s="7" t="str">
        <f t="shared" si="143"/>
        <v>photobooks</v>
      </c>
    </row>
    <row r="1532" spans="1:20" ht="80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17">
        <f t="shared" si="138"/>
        <v>42275.767303240747</v>
      </c>
      <c r="L1532" s="17">
        <f t="shared" si="139"/>
        <v>42300.767303240747</v>
      </c>
      <c r="M1532" s="2" t="b">
        <v>1</v>
      </c>
      <c r="N1532" s="2">
        <v>874</v>
      </c>
      <c r="O1532" s="2" t="b">
        <v>1</v>
      </c>
      <c r="P1532" s="4">
        <f t="shared" si="140"/>
        <v>134.82571428571427</v>
      </c>
      <c r="Q1532" s="5">
        <f t="shared" si="141"/>
        <v>53.991990846681922</v>
      </c>
      <c r="R1532" s="2" t="s">
        <v>8285</v>
      </c>
      <c r="S1532" s="7" t="str">
        <f t="shared" si="142"/>
        <v>photography</v>
      </c>
      <c r="T1532" s="7" t="str">
        <f t="shared" si="143"/>
        <v>photobooks</v>
      </c>
    </row>
    <row r="1533" spans="1:20" ht="80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17">
        <f t="shared" si="138"/>
        <v>41941.802384259259</v>
      </c>
      <c r="L1533" s="17">
        <f t="shared" si="139"/>
        <v>41974.125</v>
      </c>
      <c r="M1533" s="2" t="b">
        <v>1</v>
      </c>
      <c r="N1533" s="2">
        <v>73</v>
      </c>
      <c r="O1533" s="2" t="b">
        <v>1</v>
      </c>
      <c r="P1533" s="4">
        <f t="shared" si="140"/>
        <v>175.95744680851064</v>
      </c>
      <c r="Q1533" s="5">
        <f t="shared" si="141"/>
        <v>56.643835616438359</v>
      </c>
      <c r="R1533" s="2" t="s">
        <v>8285</v>
      </c>
      <c r="S1533" s="7" t="str">
        <f t="shared" si="142"/>
        <v>photography</v>
      </c>
      <c r="T1533" s="7" t="str">
        <f t="shared" si="143"/>
        <v>photobooks</v>
      </c>
    </row>
    <row r="1534" spans="1:20" ht="80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17">
        <f t="shared" si="138"/>
        <v>42391.475289351853</v>
      </c>
      <c r="L1534" s="17">
        <f t="shared" si="139"/>
        <v>42415.625</v>
      </c>
      <c r="M1534" s="2" t="b">
        <v>1</v>
      </c>
      <c r="N1534" s="2">
        <v>294</v>
      </c>
      <c r="O1534" s="2" t="b">
        <v>1</v>
      </c>
      <c r="P1534" s="4">
        <f t="shared" si="140"/>
        <v>484.02000000000004</v>
      </c>
      <c r="Q1534" s="5">
        <f t="shared" si="141"/>
        <v>82.316326530612244</v>
      </c>
      <c r="R1534" s="2" t="s">
        <v>8285</v>
      </c>
      <c r="S1534" s="7" t="str">
        <f t="shared" si="142"/>
        <v>photography</v>
      </c>
      <c r="T1534" s="7" t="str">
        <f t="shared" si="143"/>
        <v>photobooks</v>
      </c>
    </row>
    <row r="1535" spans="1:20" ht="60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17">
        <f t="shared" si="138"/>
        <v>42443.00204861111</v>
      </c>
      <c r="L1535" s="17">
        <f t="shared" si="139"/>
        <v>42492.165972222225</v>
      </c>
      <c r="M1535" s="2" t="b">
        <v>1</v>
      </c>
      <c r="N1535" s="2">
        <v>740</v>
      </c>
      <c r="O1535" s="2" t="b">
        <v>1</v>
      </c>
      <c r="P1535" s="4">
        <f t="shared" si="140"/>
        <v>145.14000000000001</v>
      </c>
      <c r="Q1535" s="5">
        <f t="shared" si="141"/>
        <v>88.26081081081081</v>
      </c>
      <c r="R1535" s="2" t="s">
        <v>8285</v>
      </c>
      <c r="S1535" s="7" t="str">
        <f t="shared" si="142"/>
        <v>photography</v>
      </c>
      <c r="T1535" s="7" t="str">
        <f t="shared" si="143"/>
        <v>photobooks</v>
      </c>
    </row>
    <row r="1536" spans="1:20" ht="80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17">
        <f t="shared" si="138"/>
        <v>42221.67432870371</v>
      </c>
      <c r="L1536" s="17">
        <f t="shared" si="139"/>
        <v>42251.67432870371</v>
      </c>
      <c r="M1536" s="2" t="b">
        <v>1</v>
      </c>
      <c r="N1536" s="2">
        <v>369</v>
      </c>
      <c r="O1536" s="2" t="b">
        <v>1</v>
      </c>
      <c r="P1536" s="4">
        <f t="shared" si="140"/>
        <v>417.73333333333335</v>
      </c>
      <c r="Q1536" s="5">
        <f t="shared" si="141"/>
        <v>84.905149051490511</v>
      </c>
      <c r="R1536" s="2" t="s">
        <v>8285</v>
      </c>
      <c r="S1536" s="7" t="str">
        <f t="shared" si="142"/>
        <v>photography</v>
      </c>
      <c r="T1536" s="7" t="str">
        <f t="shared" si="143"/>
        <v>photobooks</v>
      </c>
    </row>
    <row r="1537" spans="1:20" ht="80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17">
        <f t="shared" si="138"/>
        <v>42484.829062500001</v>
      </c>
      <c r="L1537" s="17">
        <f t="shared" si="139"/>
        <v>42513.916666666672</v>
      </c>
      <c r="M1537" s="2" t="b">
        <v>1</v>
      </c>
      <c r="N1537" s="2">
        <v>110</v>
      </c>
      <c r="O1537" s="2" t="b">
        <v>1</v>
      </c>
      <c r="P1537" s="4">
        <f t="shared" si="140"/>
        <v>132.42499999999998</v>
      </c>
      <c r="Q1537" s="5">
        <f t="shared" si="141"/>
        <v>48.154545454545456</v>
      </c>
      <c r="R1537" s="2" t="s">
        <v>8285</v>
      </c>
      <c r="S1537" s="7" t="str">
        <f t="shared" si="142"/>
        <v>photography</v>
      </c>
      <c r="T1537" s="7" t="str">
        <f t="shared" si="143"/>
        <v>photobooks</v>
      </c>
    </row>
    <row r="1538" spans="1:20" ht="80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17">
        <f t="shared" si="138"/>
        <v>42213.802199074074</v>
      </c>
      <c r="L1538" s="17">
        <f t="shared" si="139"/>
        <v>42243.802199074074</v>
      </c>
      <c r="M1538" s="2" t="b">
        <v>1</v>
      </c>
      <c r="N1538" s="2">
        <v>455</v>
      </c>
      <c r="O1538" s="2" t="b">
        <v>1</v>
      </c>
      <c r="P1538" s="4">
        <f t="shared" si="140"/>
        <v>250.30841666666666</v>
      </c>
      <c r="Q1538" s="5">
        <f t="shared" si="141"/>
        <v>66.015406593406595</v>
      </c>
      <c r="R1538" s="2" t="s">
        <v>8285</v>
      </c>
      <c r="S1538" s="7" t="str">
        <f t="shared" si="142"/>
        <v>photography</v>
      </c>
      <c r="T1538" s="7" t="str">
        <f t="shared" si="143"/>
        <v>photobooks</v>
      </c>
    </row>
    <row r="1539" spans="1:20" ht="60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17">
        <f t="shared" ref="K1539:K1602" si="144">(((J1539/60)/60)/24)+DATE(1970,1,1)</f>
        <v>42552.315127314811</v>
      </c>
      <c r="L1539" s="17">
        <f t="shared" ref="L1539:L1602" si="145">(((I1539/60)/60)/24)+DATE(1970,1,1)</f>
        <v>42588.75</v>
      </c>
      <c r="M1539" s="2" t="b">
        <v>1</v>
      </c>
      <c r="N1539" s="2">
        <v>224</v>
      </c>
      <c r="O1539" s="2" t="b">
        <v>1</v>
      </c>
      <c r="P1539" s="4">
        <f t="shared" ref="P1539:P1602" si="146">E1539/D1539*100</f>
        <v>179.9</v>
      </c>
      <c r="Q1539" s="5">
        <f t="shared" ref="Q1539:Q1602" si="147">E1539/N1539</f>
        <v>96.375</v>
      </c>
      <c r="R1539" s="2" t="s">
        <v>8285</v>
      </c>
      <c r="S1539" s="7" t="str">
        <f t="shared" ref="S1539:S1602" si="148">LEFT(R1539, SEARCH("/",R1539, 1)-1)</f>
        <v>photography</v>
      </c>
      <c r="T1539" s="7" t="str">
        <f t="shared" ref="T1539:T1602" si="149">RIGHT(R1539,LEN(R1539)-SEARCH("/",R1539,1))</f>
        <v>photobooks</v>
      </c>
    </row>
    <row r="1540" spans="1:20" ht="80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17">
        <f t="shared" si="144"/>
        <v>41981.782060185185</v>
      </c>
      <c r="L1540" s="17">
        <f t="shared" si="145"/>
        <v>42026.782060185185</v>
      </c>
      <c r="M1540" s="2" t="b">
        <v>1</v>
      </c>
      <c r="N1540" s="2">
        <v>46</v>
      </c>
      <c r="O1540" s="2" t="b">
        <v>1</v>
      </c>
      <c r="P1540" s="4">
        <f t="shared" si="146"/>
        <v>102.62857142857142</v>
      </c>
      <c r="Q1540" s="5">
        <f t="shared" si="147"/>
        <v>156.17391304347825</v>
      </c>
      <c r="R1540" s="2" t="s">
        <v>8285</v>
      </c>
      <c r="S1540" s="7" t="str">
        <f t="shared" si="148"/>
        <v>photography</v>
      </c>
      <c r="T1540" s="7" t="str">
        <f t="shared" si="149"/>
        <v>photobooks</v>
      </c>
    </row>
    <row r="1541" spans="1:20" ht="80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17">
        <f t="shared" si="144"/>
        <v>42705.919201388882</v>
      </c>
      <c r="L1541" s="17">
        <f t="shared" si="145"/>
        <v>42738.919201388882</v>
      </c>
      <c r="M1541" s="2" t="b">
        <v>0</v>
      </c>
      <c r="N1541" s="2">
        <v>284</v>
      </c>
      <c r="O1541" s="2" t="b">
        <v>1</v>
      </c>
      <c r="P1541" s="4">
        <f t="shared" si="146"/>
        <v>135.98609999999999</v>
      </c>
      <c r="Q1541" s="5">
        <f t="shared" si="147"/>
        <v>95.764859154929582</v>
      </c>
      <c r="R1541" s="2" t="s">
        <v>8285</v>
      </c>
      <c r="S1541" s="7" t="str">
        <f t="shared" si="148"/>
        <v>photography</v>
      </c>
      <c r="T1541" s="7" t="str">
        <f t="shared" si="149"/>
        <v>photobooks</v>
      </c>
    </row>
    <row r="1542" spans="1:20" ht="80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17">
        <f t="shared" si="144"/>
        <v>41939.00712962963</v>
      </c>
      <c r="L1542" s="17">
        <f t="shared" si="145"/>
        <v>41969.052083333328</v>
      </c>
      <c r="M1542" s="2" t="b">
        <v>1</v>
      </c>
      <c r="N1542" s="2">
        <v>98</v>
      </c>
      <c r="O1542" s="2" t="b">
        <v>1</v>
      </c>
      <c r="P1542" s="4">
        <f t="shared" si="146"/>
        <v>117.86666666666667</v>
      </c>
      <c r="Q1542" s="5">
        <f t="shared" si="147"/>
        <v>180.40816326530611</v>
      </c>
      <c r="R1542" s="2" t="s">
        <v>8285</v>
      </c>
      <c r="S1542" s="7" t="str">
        <f t="shared" si="148"/>
        <v>photography</v>
      </c>
      <c r="T1542" s="7" t="str">
        <f t="shared" si="149"/>
        <v>photobooks</v>
      </c>
    </row>
    <row r="1543" spans="1:20" ht="60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17">
        <f t="shared" si="144"/>
        <v>41974.712245370371</v>
      </c>
      <c r="L1543" s="17">
        <f t="shared" si="145"/>
        <v>42004.712245370371</v>
      </c>
      <c r="M1543" s="2" t="b">
        <v>0</v>
      </c>
      <c r="N1543" s="2">
        <v>2</v>
      </c>
      <c r="O1543" s="2" t="b">
        <v>0</v>
      </c>
      <c r="P1543" s="4">
        <f t="shared" si="146"/>
        <v>3.3333333333333333E-2</v>
      </c>
      <c r="Q1543" s="5">
        <f t="shared" si="147"/>
        <v>3</v>
      </c>
      <c r="R1543" s="2" t="s">
        <v>8289</v>
      </c>
      <c r="S1543" s="7" t="str">
        <f t="shared" si="148"/>
        <v>photography</v>
      </c>
      <c r="T1543" s="7" t="str">
        <f t="shared" si="149"/>
        <v>nature</v>
      </c>
    </row>
    <row r="1544" spans="1:20" ht="80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17">
        <f t="shared" si="144"/>
        <v>42170.996527777781</v>
      </c>
      <c r="L1544" s="17">
        <f t="shared" si="145"/>
        <v>42185.996527777781</v>
      </c>
      <c r="M1544" s="2" t="b">
        <v>0</v>
      </c>
      <c r="N1544" s="2">
        <v>1</v>
      </c>
      <c r="O1544" s="2" t="b">
        <v>0</v>
      </c>
      <c r="P1544" s="4">
        <f t="shared" si="146"/>
        <v>4</v>
      </c>
      <c r="Q1544" s="5">
        <f t="shared" si="147"/>
        <v>20</v>
      </c>
      <c r="R1544" s="2" t="s">
        <v>8289</v>
      </c>
      <c r="S1544" s="7" t="str">
        <f t="shared" si="148"/>
        <v>photography</v>
      </c>
      <c r="T1544" s="7" t="str">
        <f t="shared" si="149"/>
        <v>nature</v>
      </c>
    </row>
    <row r="1545" spans="1:20" ht="80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17">
        <f t="shared" si="144"/>
        <v>41935.509652777779</v>
      </c>
      <c r="L1545" s="17">
        <f t="shared" si="145"/>
        <v>41965.551319444443</v>
      </c>
      <c r="M1545" s="2" t="b">
        <v>0</v>
      </c>
      <c r="N1545" s="2">
        <v>1</v>
      </c>
      <c r="O1545" s="2" t="b">
        <v>0</v>
      </c>
      <c r="P1545" s="4">
        <f t="shared" si="146"/>
        <v>0.44444444444444442</v>
      </c>
      <c r="Q1545" s="5">
        <f t="shared" si="147"/>
        <v>10</v>
      </c>
      <c r="R1545" s="2" t="s">
        <v>8289</v>
      </c>
      <c r="S1545" s="7" t="str">
        <f t="shared" si="148"/>
        <v>photography</v>
      </c>
      <c r="T1545" s="7" t="str">
        <f t="shared" si="149"/>
        <v>nature</v>
      </c>
    </row>
    <row r="1546" spans="1:20" ht="80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17">
        <f t="shared" si="144"/>
        <v>42053.051203703704</v>
      </c>
      <c r="L1546" s="17">
        <f t="shared" si="145"/>
        <v>42095.012499999997</v>
      </c>
      <c r="M1546" s="2" t="b">
        <v>0</v>
      </c>
      <c r="N1546" s="2">
        <v>0</v>
      </c>
      <c r="O1546" s="2" t="b">
        <v>0</v>
      </c>
      <c r="P1546" s="4">
        <f t="shared" si="146"/>
        <v>0</v>
      </c>
      <c r="Q1546" s="5" t="e">
        <f t="shared" si="147"/>
        <v>#DIV/0!</v>
      </c>
      <c r="R1546" s="2" t="s">
        <v>8289</v>
      </c>
      <c r="S1546" s="7" t="str">
        <f t="shared" si="148"/>
        <v>photography</v>
      </c>
      <c r="T1546" s="7" t="str">
        <f t="shared" si="149"/>
        <v>nature</v>
      </c>
    </row>
    <row r="1547" spans="1:20" ht="60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17">
        <f t="shared" si="144"/>
        <v>42031.884652777779</v>
      </c>
      <c r="L1547" s="17">
        <f t="shared" si="145"/>
        <v>42065.886111111111</v>
      </c>
      <c r="M1547" s="2" t="b">
        <v>0</v>
      </c>
      <c r="N1547" s="2">
        <v>1</v>
      </c>
      <c r="O1547" s="2" t="b">
        <v>0</v>
      </c>
      <c r="P1547" s="4">
        <f t="shared" si="146"/>
        <v>3.3333333333333333E-2</v>
      </c>
      <c r="Q1547" s="5">
        <f t="shared" si="147"/>
        <v>1</v>
      </c>
      <c r="R1547" s="2" t="s">
        <v>8289</v>
      </c>
      <c r="S1547" s="7" t="str">
        <f t="shared" si="148"/>
        <v>photography</v>
      </c>
      <c r="T1547" s="7" t="str">
        <f t="shared" si="149"/>
        <v>nature</v>
      </c>
    </row>
    <row r="1548" spans="1:20" ht="80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17">
        <f t="shared" si="144"/>
        <v>41839.212951388887</v>
      </c>
      <c r="L1548" s="17">
        <f t="shared" si="145"/>
        <v>41899.212951388887</v>
      </c>
      <c r="M1548" s="2" t="b">
        <v>0</v>
      </c>
      <c r="N1548" s="2">
        <v>11</v>
      </c>
      <c r="O1548" s="2" t="b">
        <v>0</v>
      </c>
      <c r="P1548" s="4">
        <f t="shared" si="146"/>
        <v>28.9</v>
      </c>
      <c r="Q1548" s="5">
        <f t="shared" si="147"/>
        <v>26.272727272727273</v>
      </c>
      <c r="R1548" s="2" t="s">
        <v>8289</v>
      </c>
      <c r="S1548" s="7" t="str">
        <f t="shared" si="148"/>
        <v>photography</v>
      </c>
      <c r="T1548" s="7" t="str">
        <f t="shared" si="149"/>
        <v>nature</v>
      </c>
    </row>
    <row r="1549" spans="1:20" ht="60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17">
        <f t="shared" si="144"/>
        <v>42782.426875000005</v>
      </c>
      <c r="L1549" s="17">
        <f t="shared" si="145"/>
        <v>42789.426875000005</v>
      </c>
      <c r="M1549" s="2" t="b">
        <v>0</v>
      </c>
      <c r="N1549" s="2">
        <v>0</v>
      </c>
      <c r="O1549" s="2" t="b">
        <v>0</v>
      </c>
      <c r="P1549" s="4">
        <f t="shared" si="146"/>
        <v>0</v>
      </c>
      <c r="Q1549" s="5" t="e">
        <f t="shared" si="147"/>
        <v>#DIV/0!</v>
      </c>
      <c r="R1549" s="2" t="s">
        <v>8289</v>
      </c>
      <c r="S1549" s="7" t="str">
        <f t="shared" si="148"/>
        <v>photography</v>
      </c>
      <c r="T1549" s="7" t="str">
        <f t="shared" si="149"/>
        <v>nature</v>
      </c>
    </row>
    <row r="1550" spans="1:20" ht="60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17">
        <f t="shared" si="144"/>
        <v>42286.88217592593</v>
      </c>
      <c r="L1550" s="17">
        <f t="shared" si="145"/>
        <v>42316.923842592587</v>
      </c>
      <c r="M1550" s="2" t="b">
        <v>0</v>
      </c>
      <c r="N1550" s="2">
        <v>1</v>
      </c>
      <c r="O1550" s="2" t="b">
        <v>0</v>
      </c>
      <c r="P1550" s="4">
        <f t="shared" si="146"/>
        <v>8.5714285714285712</v>
      </c>
      <c r="Q1550" s="5">
        <f t="shared" si="147"/>
        <v>60</v>
      </c>
      <c r="R1550" s="2" t="s">
        <v>8289</v>
      </c>
      <c r="S1550" s="7" t="str">
        <f t="shared" si="148"/>
        <v>photography</v>
      </c>
      <c r="T1550" s="7" t="str">
        <f t="shared" si="149"/>
        <v>nature</v>
      </c>
    </row>
    <row r="1551" spans="1:20" ht="60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17">
        <f t="shared" si="144"/>
        <v>42281.136099537034</v>
      </c>
      <c r="L1551" s="17">
        <f t="shared" si="145"/>
        <v>42311.177766203706</v>
      </c>
      <c r="M1551" s="2" t="b">
        <v>0</v>
      </c>
      <c r="N1551" s="2">
        <v>6</v>
      </c>
      <c r="O1551" s="2" t="b">
        <v>0</v>
      </c>
      <c r="P1551" s="4">
        <f t="shared" si="146"/>
        <v>34</v>
      </c>
      <c r="Q1551" s="5">
        <f t="shared" si="147"/>
        <v>28.333333333333332</v>
      </c>
      <c r="R1551" s="2" t="s">
        <v>8289</v>
      </c>
      <c r="S1551" s="7" t="str">
        <f t="shared" si="148"/>
        <v>photography</v>
      </c>
      <c r="T1551" s="7" t="str">
        <f t="shared" si="149"/>
        <v>nature</v>
      </c>
    </row>
    <row r="1552" spans="1:20" ht="80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17">
        <f t="shared" si="144"/>
        <v>42472.449467592596</v>
      </c>
      <c r="L1552" s="17">
        <f t="shared" si="145"/>
        <v>42502.449467592596</v>
      </c>
      <c r="M1552" s="2" t="b">
        <v>0</v>
      </c>
      <c r="N1552" s="2">
        <v>7</v>
      </c>
      <c r="O1552" s="2" t="b">
        <v>0</v>
      </c>
      <c r="P1552" s="4">
        <f t="shared" si="146"/>
        <v>13.466666666666665</v>
      </c>
      <c r="Q1552" s="5">
        <f t="shared" si="147"/>
        <v>14.428571428571429</v>
      </c>
      <c r="R1552" s="2" t="s">
        <v>8289</v>
      </c>
      <c r="S1552" s="7" t="str">
        <f t="shared" si="148"/>
        <v>photography</v>
      </c>
      <c r="T1552" s="7" t="str">
        <f t="shared" si="149"/>
        <v>nature</v>
      </c>
    </row>
    <row r="1553" spans="1:20" ht="80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17">
        <f t="shared" si="144"/>
        <v>42121.824525462958</v>
      </c>
      <c r="L1553" s="17">
        <f t="shared" si="145"/>
        <v>42151.824525462958</v>
      </c>
      <c r="M1553" s="2" t="b">
        <v>0</v>
      </c>
      <c r="N1553" s="2">
        <v>0</v>
      </c>
      <c r="O1553" s="2" t="b">
        <v>0</v>
      </c>
      <c r="P1553" s="4">
        <f t="shared" si="146"/>
        <v>0</v>
      </c>
      <c r="Q1553" s="5" t="e">
        <f t="shared" si="147"/>
        <v>#DIV/0!</v>
      </c>
      <c r="R1553" s="2" t="s">
        <v>8289</v>
      </c>
      <c r="S1553" s="7" t="str">
        <f t="shared" si="148"/>
        <v>photography</v>
      </c>
      <c r="T1553" s="7" t="str">
        <f t="shared" si="149"/>
        <v>nature</v>
      </c>
    </row>
    <row r="1554" spans="1:20" ht="80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17">
        <f t="shared" si="144"/>
        <v>41892.688750000001</v>
      </c>
      <c r="L1554" s="17">
        <f t="shared" si="145"/>
        <v>41913.165972222225</v>
      </c>
      <c r="M1554" s="2" t="b">
        <v>0</v>
      </c>
      <c r="N1554" s="2">
        <v>16</v>
      </c>
      <c r="O1554" s="2" t="b">
        <v>0</v>
      </c>
      <c r="P1554" s="4">
        <f t="shared" si="146"/>
        <v>49.186046511627907</v>
      </c>
      <c r="Q1554" s="5">
        <f t="shared" si="147"/>
        <v>132.1875</v>
      </c>
      <c r="R1554" s="2" t="s">
        <v>8289</v>
      </c>
      <c r="S1554" s="7" t="str">
        <f t="shared" si="148"/>
        <v>photography</v>
      </c>
      <c r="T1554" s="7" t="str">
        <f t="shared" si="149"/>
        <v>nature</v>
      </c>
    </row>
    <row r="1555" spans="1:20" ht="80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17">
        <f t="shared" si="144"/>
        <v>42219.282951388886</v>
      </c>
      <c r="L1555" s="17">
        <f t="shared" si="145"/>
        <v>42249.282951388886</v>
      </c>
      <c r="M1555" s="2" t="b">
        <v>0</v>
      </c>
      <c r="N1555" s="2">
        <v>0</v>
      </c>
      <c r="O1555" s="2" t="b">
        <v>0</v>
      </c>
      <c r="P1555" s="4">
        <f t="shared" si="146"/>
        <v>0</v>
      </c>
      <c r="Q1555" s="5" t="e">
        <f t="shared" si="147"/>
        <v>#DIV/0!</v>
      </c>
      <c r="R1555" s="2" t="s">
        <v>8289</v>
      </c>
      <c r="S1555" s="7" t="str">
        <f t="shared" si="148"/>
        <v>photography</v>
      </c>
      <c r="T1555" s="7" t="str">
        <f t="shared" si="149"/>
        <v>nature</v>
      </c>
    </row>
    <row r="1556" spans="1:20" ht="80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17">
        <f t="shared" si="144"/>
        <v>42188.252199074079</v>
      </c>
      <c r="L1556" s="17">
        <f t="shared" si="145"/>
        <v>42218.252199074079</v>
      </c>
      <c r="M1556" s="2" t="b">
        <v>0</v>
      </c>
      <c r="N1556" s="2">
        <v>0</v>
      </c>
      <c r="O1556" s="2" t="b">
        <v>0</v>
      </c>
      <c r="P1556" s="4">
        <f t="shared" si="146"/>
        <v>0</v>
      </c>
      <c r="Q1556" s="5" t="e">
        <f t="shared" si="147"/>
        <v>#DIV/0!</v>
      </c>
      <c r="R1556" s="2" t="s">
        <v>8289</v>
      </c>
      <c r="S1556" s="7" t="str">
        <f t="shared" si="148"/>
        <v>photography</v>
      </c>
      <c r="T1556" s="7" t="str">
        <f t="shared" si="149"/>
        <v>nature</v>
      </c>
    </row>
    <row r="1557" spans="1:20" ht="60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17">
        <f t="shared" si="144"/>
        <v>42241.613796296297</v>
      </c>
      <c r="L1557" s="17">
        <f t="shared" si="145"/>
        <v>42264.708333333328</v>
      </c>
      <c r="M1557" s="2" t="b">
        <v>0</v>
      </c>
      <c r="N1557" s="2">
        <v>0</v>
      </c>
      <c r="O1557" s="2" t="b">
        <v>0</v>
      </c>
      <c r="P1557" s="4">
        <f t="shared" si="146"/>
        <v>0</v>
      </c>
      <c r="Q1557" s="5" t="e">
        <f t="shared" si="147"/>
        <v>#DIV/0!</v>
      </c>
      <c r="R1557" s="2" t="s">
        <v>8289</v>
      </c>
      <c r="S1557" s="7" t="str">
        <f t="shared" si="148"/>
        <v>photography</v>
      </c>
      <c r="T1557" s="7" t="str">
        <f t="shared" si="149"/>
        <v>nature</v>
      </c>
    </row>
    <row r="1558" spans="1:20" ht="60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17">
        <f t="shared" si="144"/>
        <v>42525.153055555551</v>
      </c>
      <c r="L1558" s="17">
        <f t="shared" si="145"/>
        <v>42555.153055555551</v>
      </c>
      <c r="M1558" s="2" t="b">
        <v>0</v>
      </c>
      <c r="N1558" s="2">
        <v>12</v>
      </c>
      <c r="O1558" s="2" t="b">
        <v>0</v>
      </c>
      <c r="P1558" s="4">
        <f t="shared" si="146"/>
        <v>45.133333333333333</v>
      </c>
      <c r="Q1558" s="5">
        <f t="shared" si="147"/>
        <v>56.416666666666664</v>
      </c>
      <c r="R1558" s="2" t="s">
        <v>8289</v>
      </c>
      <c r="S1558" s="7" t="str">
        <f t="shared" si="148"/>
        <v>photography</v>
      </c>
      <c r="T1558" s="7" t="str">
        <f t="shared" si="149"/>
        <v>nature</v>
      </c>
    </row>
    <row r="1559" spans="1:20" ht="80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17">
        <f t="shared" si="144"/>
        <v>41871.65315972222</v>
      </c>
      <c r="L1559" s="17">
        <f t="shared" si="145"/>
        <v>41902.65315972222</v>
      </c>
      <c r="M1559" s="2" t="b">
        <v>0</v>
      </c>
      <c r="N1559" s="2">
        <v>1</v>
      </c>
      <c r="O1559" s="2" t="b">
        <v>0</v>
      </c>
      <c r="P1559" s="4">
        <f t="shared" si="146"/>
        <v>4</v>
      </c>
      <c r="Q1559" s="5">
        <f t="shared" si="147"/>
        <v>100</v>
      </c>
      <c r="R1559" s="2" t="s">
        <v>8289</v>
      </c>
      <c r="S1559" s="7" t="str">
        <f t="shared" si="148"/>
        <v>photography</v>
      </c>
      <c r="T1559" s="7" t="str">
        <f t="shared" si="149"/>
        <v>nature</v>
      </c>
    </row>
    <row r="1560" spans="1:20" ht="60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17">
        <f t="shared" si="144"/>
        <v>42185.397673611107</v>
      </c>
      <c r="L1560" s="17">
        <f t="shared" si="145"/>
        <v>42244.508333333331</v>
      </c>
      <c r="M1560" s="2" t="b">
        <v>0</v>
      </c>
      <c r="N1560" s="2">
        <v>3</v>
      </c>
      <c r="O1560" s="2" t="b">
        <v>0</v>
      </c>
      <c r="P1560" s="4">
        <f t="shared" si="146"/>
        <v>4.666666666666667</v>
      </c>
      <c r="Q1560" s="5">
        <f t="shared" si="147"/>
        <v>11.666666666666666</v>
      </c>
      <c r="R1560" s="2" t="s">
        <v>8289</v>
      </c>
      <c r="S1560" s="7" t="str">
        <f t="shared" si="148"/>
        <v>photography</v>
      </c>
      <c r="T1560" s="7" t="str">
        <f t="shared" si="149"/>
        <v>nature</v>
      </c>
    </row>
    <row r="1561" spans="1:20" ht="60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17">
        <f t="shared" si="144"/>
        <v>42108.05322916666</v>
      </c>
      <c r="L1561" s="17">
        <f t="shared" si="145"/>
        <v>42123.05322916666</v>
      </c>
      <c r="M1561" s="2" t="b">
        <v>0</v>
      </c>
      <c r="N1561" s="2">
        <v>1</v>
      </c>
      <c r="O1561" s="2" t="b">
        <v>0</v>
      </c>
      <c r="P1561" s="4">
        <f t="shared" si="146"/>
        <v>0.33333333333333337</v>
      </c>
      <c r="Q1561" s="5">
        <f t="shared" si="147"/>
        <v>50</v>
      </c>
      <c r="R1561" s="2" t="s">
        <v>8289</v>
      </c>
      <c r="S1561" s="7" t="str">
        <f t="shared" si="148"/>
        <v>photography</v>
      </c>
      <c r="T1561" s="7" t="str">
        <f t="shared" si="149"/>
        <v>nature</v>
      </c>
    </row>
    <row r="1562" spans="1:20" ht="80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17">
        <f t="shared" si="144"/>
        <v>41936.020752314813</v>
      </c>
      <c r="L1562" s="17">
        <f t="shared" si="145"/>
        <v>41956.062418981484</v>
      </c>
      <c r="M1562" s="2" t="b">
        <v>0</v>
      </c>
      <c r="N1562" s="2">
        <v>4</v>
      </c>
      <c r="O1562" s="2" t="b">
        <v>0</v>
      </c>
      <c r="P1562" s="4">
        <f t="shared" si="146"/>
        <v>3.7600000000000002</v>
      </c>
      <c r="Q1562" s="5">
        <f t="shared" si="147"/>
        <v>23.5</v>
      </c>
      <c r="R1562" s="2" t="s">
        <v>8289</v>
      </c>
      <c r="S1562" s="7" t="str">
        <f t="shared" si="148"/>
        <v>photography</v>
      </c>
      <c r="T1562" s="7" t="str">
        <f t="shared" si="149"/>
        <v>nature</v>
      </c>
    </row>
    <row r="1563" spans="1:20" ht="80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17">
        <f t="shared" si="144"/>
        <v>41555.041701388887</v>
      </c>
      <c r="L1563" s="17">
        <f t="shared" si="145"/>
        <v>41585.083368055559</v>
      </c>
      <c r="M1563" s="2" t="b">
        <v>0</v>
      </c>
      <c r="N1563" s="2">
        <v>1</v>
      </c>
      <c r="O1563" s="2" t="b">
        <v>0</v>
      </c>
      <c r="P1563" s="4">
        <f t="shared" si="146"/>
        <v>0.67</v>
      </c>
      <c r="Q1563" s="5">
        <f t="shared" si="147"/>
        <v>67</v>
      </c>
      <c r="R1563" s="2" t="s">
        <v>8290</v>
      </c>
      <c r="S1563" s="7" t="str">
        <f t="shared" si="148"/>
        <v>publishing</v>
      </c>
      <c r="T1563" s="7" t="str">
        <f t="shared" si="149"/>
        <v>art books</v>
      </c>
    </row>
    <row r="1564" spans="1:20" ht="80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17">
        <f t="shared" si="144"/>
        <v>40079.566157407404</v>
      </c>
      <c r="L1564" s="17">
        <f t="shared" si="145"/>
        <v>40149.034722222219</v>
      </c>
      <c r="M1564" s="2" t="b">
        <v>0</v>
      </c>
      <c r="N1564" s="2">
        <v>0</v>
      </c>
      <c r="O1564" s="2" t="b">
        <v>0</v>
      </c>
      <c r="P1564" s="4">
        <f t="shared" si="146"/>
        <v>0</v>
      </c>
      <c r="Q1564" s="5" t="e">
        <f t="shared" si="147"/>
        <v>#DIV/0!</v>
      </c>
      <c r="R1564" s="2" t="s">
        <v>8290</v>
      </c>
      <c r="S1564" s="7" t="str">
        <f t="shared" si="148"/>
        <v>publishing</v>
      </c>
      <c r="T1564" s="7" t="str">
        <f t="shared" si="149"/>
        <v>art books</v>
      </c>
    </row>
    <row r="1565" spans="1:20" ht="80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17">
        <f t="shared" si="144"/>
        <v>41652.742488425924</v>
      </c>
      <c r="L1565" s="17">
        <f t="shared" si="145"/>
        <v>41712.700821759259</v>
      </c>
      <c r="M1565" s="2" t="b">
        <v>0</v>
      </c>
      <c r="N1565" s="2">
        <v>2</v>
      </c>
      <c r="O1565" s="2" t="b">
        <v>0</v>
      </c>
      <c r="P1565" s="4">
        <f t="shared" si="146"/>
        <v>1.4166666666666665</v>
      </c>
      <c r="Q1565" s="5">
        <f t="shared" si="147"/>
        <v>42.5</v>
      </c>
      <c r="R1565" s="2" t="s">
        <v>8290</v>
      </c>
      <c r="S1565" s="7" t="str">
        <f t="shared" si="148"/>
        <v>publishing</v>
      </c>
      <c r="T1565" s="7" t="str">
        <f t="shared" si="149"/>
        <v>art books</v>
      </c>
    </row>
    <row r="1566" spans="1:20" ht="80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17">
        <f t="shared" si="144"/>
        <v>42121.367002314815</v>
      </c>
      <c r="L1566" s="17">
        <f t="shared" si="145"/>
        <v>42152.836805555555</v>
      </c>
      <c r="M1566" s="2" t="b">
        <v>0</v>
      </c>
      <c r="N1566" s="2">
        <v>1</v>
      </c>
      <c r="O1566" s="2" t="b">
        <v>0</v>
      </c>
      <c r="P1566" s="4">
        <f t="shared" si="146"/>
        <v>0.1</v>
      </c>
      <c r="Q1566" s="5">
        <f t="shared" si="147"/>
        <v>10</v>
      </c>
      <c r="R1566" s="2" t="s">
        <v>8290</v>
      </c>
      <c r="S1566" s="7" t="str">
        <f t="shared" si="148"/>
        <v>publishing</v>
      </c>
      <c r="T1566" s="7" t="str">
        <f t="shared" si="149"/>
        <v>art books</v>
      </c>
    </row>
    <row r="1567" spans="1:20" ht="80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17">
        <f t="shared" si="144"/>
        <v>40672.729872685188</v>
      </c>
      <c r="L1567" s="17">
        <f t="shared" si="145"/>
        <v>40702.729872685188</v>
      </c>
      <c r="M1567" s="2" t="b">
        <v>0</v>
      </c>
      <c r="N1567" s="2">
        <v>1</v>
      </c>
      <c r="O1567" s="2" t="b">
        <v>0</v>
      </c>
      <c r="P1567" s="4">
        <f t="shared" si="146"/>
        <v>2.5</v>
      </c>
      <c r="Q1567" s="5">
        <f t="shared" si="147"/>
        <v>100</v>
      </c>
      <c r="R1567" s="2" t="s">
        <v>8290</v>
      </c>
      <c r="S1567" s="7" t="str">
        <f t="shared" si="148"/>
        <v>publishing</v>
      </c>
      <c r="T1567" s="7" t="str">
        <f t="shared" si="149"/>
        <v>art books</v>
      </c>
    </row>
    <row r="1568" spans="1:20" ht="60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17">
        <f t="shared" si="144"/>
        <v>42549.916712962964</v>
      </c>
      <c r="L1568" s="17">
        <f t="shared" si="145"/>
        <v>42578.916666666672</v>
      </c>
      <c r="M1568" s="2" t="b">
        <v>0</v>
      </c>
      <c r="N1568" s="2">
        <v>59</v>
      </c>
      <c r="O1568" s="2" t="b">
        <v>0</v>
      </c>
      <c r="P1568" s="4">
        <f t="shared" si="146"/>
        <v>21.25</v>
      </c>
      <c r="Q1568" s="5">
        <f t="shared" si="147"/>
        <v>108.05084745762711</v>
      </c>
      <c r="R1568" s="2" t="s">
        <v>8290</v>
      </c>
      <c r="S1568" s="7" t="str">
        <f t="shared" si="148"/>
        <v>publishing</v>
      </c>
      <c r="T1568" s="7" t="str">
        <f t="shared" si="149"/>
        <v>art books</v>
      </c>
    </row>
    <row r="1569" spans="1:20" ht="80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17">
        <f t="shared" si="144"/>
        <v>41671.936863425923</v>
      </c>
      <c r="L1569" s="17">
        <f t="shared" si="145"/>
        <v>41687</v>
      </c>
      <c r="M1569" s="2" t="b">
        <v>0</v>
      </c>
      <c r="N1569" s="2">
        <v>13</v>
      </c>
      <c r="O1569" s="2" t="b">
        <v>0</v>
      </c>
      <c r="P1569" s="4">
        <f t="shared" si="146"/>
        <v>4.117647058823529</v>
      </c>
      <c r="Q1569" s="5">
        <f t="shared" si="147"/>
        <v>26.923076923076923</v>
      </c>
      <c r="R1569" s="2" t="s">
        <v>8290</v>
      </c>
      <c r="S1569" s="7" t="str">
        <f t="shared" si="148"/>
        <v>publishing</v>
      </c>
      <c r="T1569" s="7" t="str">
        <f t="shared" si="149"/>
        <v>art books</v>
      </c>
    </row>
    <row r="1570" spans="1:20" ht="80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17">
        <f t="shared" si="144"/>
        <v>41962.062326388885</v>
      </c>
      <c r="L1570" s="17">
        <f t="shared" si="145"/>
        <v>41997.062326388885</v>
      </c>
      <c r="M1570" s="2" t="b">
        <v>0</v>
      </c>
      <c r="N1570" s="2">
        <v>22</v>
      </c>
      <c r="O1570" s="2" t="b">
        <v>0</v>
      </c>
      <c r="P1570" s="4">
        <f t="shared" si="146"/>
        <v>13.639999999999999</v>
      </c>
      <c r="Q1570" s="5">
        <f t="shared" si="147"/>
        <v>155</v>
      </c>
      <c r="R1570" s="2" t="s">
        <v>8290</v>
      </c>
      <c r="S1570" s="7" t="str">
        <f t="shared" si="148"/>
        <v>publishing</v>
      </c>
      <c r="T1570" s="7" t="str">
        <f t="shared" si="149"/>
        <v>art books</v>
      </c>
    </row>
    <row r="1571" spans="1:20" ht="20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17">
        <f t="shared" si="144"/>
        <v>41389.679560185185</v>
      </c>
      <c r="L1571" s="17">
        <f t="shared" si="145"/>
        <v>41419.679560185185</v>
      </c>
      <c r="M1571" s="2" t="b">
        <v>0</v>
      </c>
      <c r="N1571" s="2">
        <v>0</v>
      </c>
      <c r="O1571" s="2" t="b">
        <v>0</v>
      </c>
      <c r="P1571" s="4">
        <f t="shared" si="146"/>
        <v>0</v>
      </c>
      <c r="Q1571" s="5" t="e">
        <f t="shared" si="147"/>
        <v>#DIV/0!</v>
      </c>
      <c r="R1571" s="2" t="s">
        <v>8290</v>
      </c>
      <c r="S1571" s="7" t="str">
        <f t="shared" si="148"/>
        <v>publishing</v>
      </c>
      <c r="T1571" s="7" t="str">
        <f t="shared" si="149"/>
        <v>art books</v>
      </c>
    </row>
    <row r="1572" spans="1:20" ht="60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17">
        <f t="shared" si="144"/>
        <v>42438.813449074078</v>
      </c>
      <c r="L1572" s="17">
        <f t="shared" si="145"/>
        <v>42468.771782407406</v>
      </c>
      <c r="M1572" s="2" t="b">
        <v>0</v>
      </c>
      <c r="N1572" s="2">
        <v>52</v>
      </c>
      <c r="O1572" s="2" t="b">
        <v>0</v>
      </c>
      <c r="P1572" s="4">
        <f t="shared" si="146"/>
        <v>41.4</v>
      </c>
      <c r="Q1572" s="5">
        <f t="shared" si="147"/>
        <v>47.769230769230766</v>
      </c>
      <c r="R1572" s="2" t="s">
        <v>8290</v>
      </c>
      <c r="S1572" s="7" t="str">
        <f t="shared" si="148"/>
        <v>publishing</v>
      </c>
      <c r="T1572" s="7" t="str">
        <f t="shared" si="149"/>
        <v>art books</v>
      </c>
    </row>
    <row r="1573" spans="1:20" ht="80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17">
        <f t="shared" si="144"/>
        <v>42144.769479166673</v>
      </c>
      <c r="L1573" s="17">
        <f t="shared" si="145"/>
        <v>42174.769479166673</v>
      </c>
      <c r="M1573" s="2" t="b">
        <v>0</v>
      </c>
      <c r="N1573" s="2">
        <v>4</v>
      </c>
      <c r="O1573" s="2" t="b">
        <v>0</v>
      </c>
      <c r="P1573" s="4">
        <f t="shared" si="146"/>
        <v>0.66115702479338845</v>
      </c>
      <c r="Q1573" s="5">
        <f t="shared" si="147"/>
        <v>20</v>
      </c>
      <c r="R1573" s="2" t="s">
        <v>8290</v>
      </c>
      <c r="S1573" s="7" t="str">
        <f t="shared" si="148"/>
        <v>publishing</v>
      </c>
      <c r="T1573" s="7" t="str">
        <f t="shared" si="149"/>
        <v>art books</v>
      </c>
    </row>
    <row r="1574" spans="1:20" ht="80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17">
        <f t="shared" si="144"/>
        <v>42404.033090277779</v>
      </c>
      <c r="L1574" s="17">
        <f t="shared" si="145"/>
        <v>42428.999305555553</v>
      </c>
      <c r="M1574" s="2" t="b">
        <v>0</v>
      </c>
      <c r="N1574" s="2">
        <v>3</v>
      </c>
      <c r="O1574" s="2" t="b">
        <v>0</v>
      </c>
      <c r="P1574" s="4">
        <f t="shared" si="146"/>
        <v>5</v>
      </c>
      <c r="Q1574" s="5">
        <f t="shared" si="147"/>
        <v>41.666666666666664</v>
      </c>
      <c r="R1574" s="2" t="s">
        <v>8290</v>
      </c>
      <c r="S1574" s="7" t="str">
        <f t="shared" si="148"/>
        <v>publishing</v>
      </c>
      <c r="T1574" s="7" t="str">
        <f t="shared" si="149"/>
        <v>art books</v>
      </c>
    </row>
    <row r="1575" spans="1:20" ht="80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17">
        <f t="shared" si="144"/>
        <v>42786.000023148154</v>
      </c>
      <c r="L1575" s="17">
        <f t="shared" si="145"/>
        <v>42826.165972222225</v>
      </c>
      <c r="M1575" s="2" t="b">
        <v>0</v>
      </c>
      <c r="N1575" s="2">
        <v>3</v>
      </c>
      <c r="O1575" s="2" t="b">
        <v>0</v>
      </c>
      <c r="P1575" s="4">
        <f t="shared" si="146"/>
        <v>2.4777777777777779</v>
      </c>
      <c r="Q1575" s="5">
        <f t="shared" si="147"/>
        <v>74.333333333333329</v>
      </c>
      <c r="R1575" s="2" t="s">
        <v>8290</v>
      </c>
      <c r="S1575" s="7" t="str">
        <f t="shared" si="148"/>
        <v>publishing</v>
      </c>
      <c r="T1575" s="7" t="str">
        <f t="shared" si="149"/>
        <v>art books</v>
      </c>
    </row>
    <row r="1576" spans="1:20" ht="80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17">
        <f t="shared" si="144"/>
        <v>42017.927418981482</v>
      </c>
      <c r="L1576" s="17">
        <f t="shared" si="145"/>
        <v>42052.927418981482</v>
      </c>
      <c r="M1576" s="2" t="b">
        <v>0</v>
      </c>
      <c r="N1576" s="2">
        <v>6</v>
      </c>
      <c r="O1576" s="2" t="b">
        <v>0</v>
      </c>
      <c r="P1576" s="4">
        <f t="shared" si="146"/>
        <v>5.0599999999999996</v>
      </c>
      <c r="Q1576" s="5">
        <f t="shared" si="147"/>
        <v>84.333333333333329</v>
      </c>
      <c r="R1576" s="2" t="s">
        <v>8290</v>
      </c>
      <c r="S1576" s="7" t="str">
        <f t="shared" si="148"/>
        <v>publishing</v>
      </c>
      <c r="T1576" s="7" t="str">
        <f t="shared" si="149"/>
        <v>art books</v>
      </c>
    </row>
    <row r="1577" spans="1:20" ht="80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17">
        <f t="shared" si="144"/>
        <v>41799.524259259262</v>
      </c>
      <c r="L1577" s="17">
        <f t="shared" si="145"/>
        <v>41829.524259259262</v>
      </c>
      <c r="M1577" s="2" t="b">
        <v>0</v>
      </c>
      <c r="N1577" s="2">
        <v>35</v>
      </c>
      <c r="O1577" s="2" t="b">
        <v>0</v>
      </c>
      <c r="P1577" s="4">
        <f t="shared" si="146"/>
        <v>22.91</v>
      </c>
      <c r="Q1577" s="5">
        <f t="shared" si="147"/>
        <v>65.457142857142856</v>
      </c>
      <c r="R1577" s="2" t="s">
        <v>8290</v>
      </c>
      <c r="S1577" s="7" t="str">
        <f t="shared" si="148"/>
        <v>publishing</v>
      </c>
      <c r="T1577" s="7" t="str">
        <f t="shared" si="149"/>
        <v>art books</v>
      </c>
    </row>
    <row r="1578" spans="1:20" ht="60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17">
        <f t="shared" si="144"/>
        <v>42140.879259259258</v>
      </c>
      <c r="L1578" s="17">
        <f t="shared" si="145"/>
        <v>42185.879259259258</v>
      </c>
      <c r="M1578" s="2" t="b">
        <v>0</v>
      </c>
      <c r="N1578" s="2">
        <v>10</v>
      </c>
      <c r="O1578" s="2" t="b">
        <v>0</v>
      </c>
      <c r="P1578" s="4">
        <f t="shared" si="146"/>
        <v>13</v>
      </c>
      <c r="Q1578" s="5">
        <f t="shared" si="147"/>
        <v>65</v>
      </c>
      <c r="R1578" s="2" t="s">
        <v>8290</v>
      </c>
      <c r="S1578" s="7" t="str">
        <f t="shared" si="148"/>
        <v>publishing</v>
      </c>
      <c r="T1578" s="7" t="str">
        <f t="shared" si="149"/>
        <v>art books</v>
      </c>
    </row>
    <row r="1579" spans="1:20" ht="80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17">
        <f t="shared" si="144"/>
        <v>41054.847777777781</v>
      </c>
      <c r="L1579" s="17">
        <f t="shared" si="145"/>
        <v>41114.847777777781</v>
      </c>
      <c r="M1579" s="2" t="b">
        <v>0</v>
      </c>
      <c r="N1579" s="2">
        <v>2</v>
      </c>
      <c r="O1579" s="2" t="b">
        <v>0</v>
      </c>
      <c r="P1579" s="4">
        <f t="shared" si="146"/>
        <v>0.54999999999999993</v>
      </c>
      <c r="Q1579" s="5">
        <f t="shared" si="147"/>
        <v>27.5</v>
      </c>
      <c r="R1579" s="2" t="s">
        <v>8290</v>
      </c>
      <c r="S1579" s="7" t="str">
        <f t="shared" si="148"/>
        <v>publishing</v>
      </c>
      <c r="T1579" s="7" t="str">
        <f t="shared" si="149"/>
        <v>art books</v>
      </c>
    </row>
    <row r="1580" spans="1:20" ht="80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17">
        <f t="shared" si="144"/>
        <v>40399.065868055557</v>
      </c>
      <c r="L1580" s="17">
        <f t="shared" si="145"/>
        <v>40423.083333333336</v>
      </c>
      <c r="M1580" s="2" t="b">
        <v>0</v>
      </c>
      <c r="N1580" s="2">
        <v>4</v>
      </c>
      <c r="O1580" s="2" t="b">
        <v>0</v>
      </c>
      <c r="P1580" s="4">
        <f t="shared" si="146"/>
        <v>10.806536636794938</v>
      </c>
      <c r="Q1580" s="5">
        <f t="shared" si="147"/>
        <v>51.25</v>
      </c>
      <c r="R1580" s="2" t="s">
        <v>8290</v>
      </c>
      <c r="S1580" s="7" t="str">
        <f t="shared" si="148"/>
        <v>publishing</v>
      </c>
      <c r="T1580" s="7" t="str">
        <f t="shared" si="149"/>
        <v>art books</v>
      </c>
    </row>
    <row r="1581" spans="1:20" ht="60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17">
        <f t="shared" si="144"/>
        <v>41481.996423611112</v>
      </c>
      <c r="L1581" s="17">
        <f t="shared" si="145"/>
        <v>41514.996423611112</v>
      </c>
      <c r="M1581" s="2" t="b">
        <v>0</v>
      </c>
      <c r="N1581" s="2">
        <v>2</v>
      </c>
      <c r="O1581" s="2" t="b">
        <v>0</v>
      </c>
      <c r="P1581" s="4">
        <f t="shared" si="146"/>
        <v>0.84008400840084008</v>
      </c>
      <c r="Q1581" s="5">
        <f t="shared" si="147"/>
        <v>14</v>
      </c>
      <c r="R1581" s="2" t="s">
        <v>8290</v>
      </c>
      <c r="S1581" s="7" t="str">
        <f t="shared" si="148"/>
        <v>publishing</v>
      </c>
      <c r="T1581" s="7" t="str">
        <f t="shared" si="149"/>
        <v>art books</v>
      </c>
    </row>
    <row r="1582" spans="1:20" ht="80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17">
        <f t="shared" si="144"/>
        <v>40990.050069444449</v>
      </c>
      <c r="L1582" s="17">
        <f t="shared" si="145"/>
        <v>41050.050069444449</v>
      </c>
      <c r="M1582" s="2" t="b">
        <v>0</v>
      </c>
      <c r="N1582" s="2">
        <v>0</v>
      </c>
      <c r="O1582" s="2" t="b">
        <v>0</v>
      </c>
      <c r="P1582" s="4">
        <f t="shared" si="146"/>
        <v>0</v>
      </c>
      <c r="Q1582" s="5" t="e">
        <f t="shared" si="147"/>
        <v>#DIV/0!</v>
      </c>
      <c r="R1582" s="2" t="s">
        <v>8290</v>
      </c>
      <c r="S1582" s="7" t="str">
        <f t="shared" si="148"/>
        <v>publishing</v>
      </c>
      <c r="T1582" s="7" t="str">
        <f t="shared" si="149"/>
        <v>art books</v>
      </c>
    </row>
    <row r="1583" spans="1:20" ht="80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17">
        <f t="shared" si="144"/>
        <v>42325.448958333334</v>
      </c>
      <c r="L1583" s="17">
        <f t="shared" si="145"/>
        <v>42357.448958333334</v>
      </c>
      <c r="M1583" s="2" t="b">
        <v>0</v>
      </c>
      <c r="N1583" s="2">
        <v>1</v>
      </c>
      <c r="O1583" s="2" t="b">
        <v>0</v>
      </c>
      <c r="P1583" s="4">
        <f t="shared" si="146"/>
        <v>0.5</v>
      </c>
      <c r="Q1583" s="5">
        <f t="shared" si="147"/>
        <v>5</v>
      </c>
      <c r="R1583" s="2" t="s">
        <v>8291</v>
      </c>
      <c r="S1583" s="7" t="str">
        <f t="shared" si="148"/>
        <v>photography</v>
      </c>
      <c r="T1583" s="7" t="str">
        <f t="shared" si="149"/>
        <v>places</v>
      </c>
    </row>
    <row r="1584" spans="1:20" ht="40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17">
        <f t="shared" si="144"/>
        <v>42246.789965277778</v>
      </c>
      <c r="L1584" s="17">
        <f t="shared" si="145"/>
        <v>42303.888888888891</v>
      </c>
      <c r="M1584" s="2" t="b">
        <v>0</v>
      </c>
      <c r="N1584" s="2">
        <v>3</v>
      </c>
      <c r="O1584" s="2" t="b">
        <v>0</v>
      </c>
      <c r="P1584" s="4">
        <f t="shared" si="146"/>
        <v>9.3000000000000007</v>
      </c>
      <c r="Q1584" s="5">
        <f t="shared" si="147"/>
        <v>31</v>
      </c>
      <c r="R1584" s="2" t="s">
        <v>8291</v>
      </c>
      <c r="S1584" s="7" t="str">
        <f t="shared" si="148"/>
        <v>photography</v>
      </c>
      <c r="T1584" s="7" t="str">
        <f t="shared" si="149"/>
        <v>places</v>
      </c>
    </row>
    <row r="1585" spans="1:20" ht="80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17">
        <f t="shared" si="144"/>
        <v>41877.904988425929</v>
      </c>
      <c r="L1585" s="17">
        <f t="shared" si="145"/>
        <v>41907.904988425929</v>
      </c>
      <c r="M1585" s="2" t="b">
        <v>0</v>
      </c>
      <c r="N1585" s="2">
        <v>1</v>
      </c>
      <c r="O1585" s="2" t="b">
        <v>0</v>
      </c>
      <c r="P1585" s="4">
        <f t="shared" si="146"/>
        <v>7.4999999999999997E-2</v>
      </c>
      <c r="Q1585" s="5">
        <f t="shared" si="147"/>
        <v>15</v>
      </c>
      <c r="R1585" s="2" t="s">
        <v>8291</v>
      </c>
      <c r="S1585" s="7" t="str">
        <f t="shared" si="148"/>
        <v>photography</v>
      </c>
      <c r="T1585" s="7" t="str">
        <f t="shared" si="149"/>
        <v>places</v>
      </c>
    </row>
    <row r="1586" spans="1:20" ht="80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17">
        <f t="shared" si="144"/>
        <v>41779.649317129632</v>
      </c>
      <c r="L1586" s="17">
        <f t="shared" si="145"/>
        <v>41789.649317129632</v>
      </c>
      <c r="M1586" s="2" t="b">
        <v>0</v>
      </c>
      <c r="N1586" s="2">
        <v>0</v>
      </c>
      <c r="O1586" s="2" t="b">
        <v>0</v>
      </c>
      <c r="P1586" s="4">
        <f t="shared" si="146"/>
        <v>0</v>
      </c>
      <c r="Q1586" s="5" t="e">
        <f t="shared" si="147"/>
        <v>#DIV/0!</v>
      </c>
      <c r="R1586" s="2" t="s">
        <v>8291</v>
      </c>
      <c r="S1586" s="7" t="str">
        <f t="shared" si="148"/>
        <v>photography</v>
      </c>
      <c r="T1586" s="7" t="str">
        <f t="shared" si="149"/>
        <v>places</v>
      </c>
    </row>
    <row r="1587" spans="1:20" ht="80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17">
        <f t="shared" si="144"/>
        <v>42707.895462962959</v>
      </c>
      <c r="L1587" s="17">
        <f t="shared" si="145"/>
        <v>42729.458333333328</v>
      </c>
      <c r="M1587" s="2" t="b">
        <v>0</v>
      </c>
      <c r="N1587" s="2">
        <v>12</v>
      </c>
      <c r="O1587" s="2" t="b">
        <v>0</v>
      </c>
      <c r="P1587" s="4">
        <f t="shared" si="146"/>
        <v>79</v>
      </c>
      <c r="Q1587" s="5">
        <f t="shared" si="147"/>
        <v>131.66666666666666</v>
      </c>
      <c r="R1587" s="2" t="s">
        <v>8291</v>
      </c>
      <c r="S1587" s="7" t="str">
        <f t="shared" si="148"/>
        <v>photography</v>
      </c>
      <c r="T1587" s="7" t="str">
        <f t="shared" si="149"/>
        <v>places</v>
      </c>
    </row>
    <row r="1588" spans="1:20" ht="40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17">
        <f t="shared" si="144"/>
        <v>42069.104421296302</v>
      </c>
      <c r="L1588" s="17">
        <f t="shared" si="145"/>
        <v>42099.062754629631</v>
      </c>
      <c r="M1588" s="2" t="b">
        <v>0</v>
      </c>
      <c r="N1588" s="2">
        <v>0</v>
      </c>
      <c r="O1588" s="2" t="b">
        <v>0</v>
      </c>
      <c r="P1588" s="4">
        <f t="shared" si="146"/>
        <v>0</v>
      </c>
      <c r="Q1588" s="5" t="e">
        <f t="shared" si="147"/>
        <v>#DIV/0!</v>
      </c>
      <c r="R1588" s="2" t="s">
        <v>8291</v>
      </c>
      <c r="S1588" s="7" t="str">
        <f t="shared" si="148"/>
        <v>photography</v>
      </c>
      <c r="T1588" s="7" t="str">
        <f t="shared" si="149"/>
        <v>places</v>
      </c>
    </row>
    <row r="1589" spans="1:20" ht="80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17">
        <f t="shared" si="144"/>
        <v>41956.950983796298</v>
      </c>
      <c r="L1589" s="17">
        <f t="shared" si="145"/>
        <v>41986.950983796298</v>
      </c>
      <c r="M1589" s="2" t="b">
        <v>0</v>
      </c>
      <c r="N1589" s="2">
        <v>1</v>
      </c>
      <c r="O1589" s="2" t="b">
        <v>0</v>
      </c>
      <c r="P1589" s="4">
        <f t="shared" si="146"/>
        <v>1.3333333333333334E-2</v>
      </c>
      <c r="Q1589" s="5">
        <f t="shared" si="147"/>
        <v>1</v>
      </c>
      <c r="R1589" s="2" t="s">
        <v>8291</v>
      </c>
      <c r="S1589" s="7" t="str">
        <f t="shared" si="148"/>
        <v>photography</v>
      </c>
      <c r="T1589" s="7" t="str">
        <f t="shared" si="149"/>
        <v>places</v>
      </c>
    </row>
    <row r="1590" spans="1:20" ht="40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17">
        <f t="shared" si="144"/>
        <v>42005.24998842593</v>
      </c>
      <c r="L1590" s="17">
        <f t="shared" si="145"/>
        <v>42035.841666666667</v>
      </c>
      <c r="M1590" s="2" t="b">
        <v>0</v>
      </c>
      <c r="N1590" s="2">
        <v>0</v>
      </c>
      <c r="O1590" s="2" t="b">
        <v>0</v>
      </c>
      <c r="P1590" s="4">
        <f t="shared" si="146"/>
        <v>0</v>
      </c>
      <c r="Q1590" s="5" t="e">
        <f t="shared" si="147"/>
        <v>#DIV/0!</v>
      </c>
      <c r="R1590" s="2" t="s">
        <v>8291</v>
      </c>
      <c r="S1590" s="7" t="str">
        <f t="shared" si="148"/>
        <v>photography</v>
      </c>
      <c r="T1590" s="7" t="str">
        <f t="shared" si="149"/>
        <v>places</v>
      </c>
    </row>
    <row r="1591" spans="1:20" ht="60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17">
        <f t="shared" si="144"/>
        <v>42256.984791666662</v>
      </c>
      <c r="L1591" s="17">
        <f t="shared" si="145"/>
        <v>42286.984791666662</v>
      </c>
      <c r="M1591" s="2" t="b">
        <v>0</v>
      </c>
      <c r="N1591" s="2">
        <v>0</v>
      </c>
      <c r="O1591" s="2" t="b">
        <v>0</v>
      </c>
      <c r="P1591" s="4">
        <f t="shared" si="146"/>
        <v>0</v>
      </c>
      <c r="Q1591" s="5" t="e">
        <f t="shared" si="147"/>
        <v>#DIV/0!</v>
      </c>
      <c r="R1591" s="2" t="s">
        <v>8291</v>
      </c>
      <c r="S1591" s="7" t="str">
        <f t="shared" si="148"/>
        <v>photography</v>
      </c>
      <c r="T1591" s="7" t="str">
        <f t="shared" si="149"/>
        <v>places</v>
      </c>
    </row>
    <row r="1592" spans="1:20" ht="20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17">
        <f t="shared" si="144"/>
        <v>42240.857222222221</v>
      </c>
      <c r="L1592" s="17">
        <f t="shared" si="145"/>
        <v>42270.857222222221</v>
      </c>
      <c r="M1592" s="2" t="b">
        <v>0</v>
      </c>
      <c r="N1592" s="2">
        <v>2</v>
      </c>
      <c r="O1592" s="2" t="b">
        <v>0</v>
      </c>
      <c r="P1592" s="4">
        <f t="shared" si="146"/>
        <v>1.7000000000000002</v>
      </c>
      <c r="Q1592" s="5">
        <f t="shared" si="147"/>
        <v>510</v>
      </c>
      <c r="R1592" s="2" t="s">
        <v>8291</v>
      </c>
      <c r="S1592" s="7" t="str">
        <f t="shared" si="148"/>
        <v>photography</v>
      </c>
      <c r="T1592" s="7" t="str">
        <f t="shared" si="149"/>
        <v>places</v>
      </c>
    </row>
    <row r="1593" spans="1:20" ht="80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17">
        <f t="shared" si="144"/>
        <v>42433.726168981477</v>
      </c>
      <c r="L1593" s="17">
        <f t="shared" si="145"/>
        <v>42463.68450231482</v>
      </c>
      <c r="M1593" s="2" t="b">
        <v>0</v>
      </c>
      <c r="N1593" s="2">
        <v>92</v>
      </c>
      <c r="O1593" s="2" t="b">
        <v>0</v>
      </c>
      <c r="P1593" s="4">
        <f t="shared" si="146"/>
        <v>29.228571428571428</v>
      </c>
      <c r="Q1593" s="5">
        <f t="shared" si="147"/>
        <v>44.478260869565219</v>
      </c>
      <c r="R1593" s="2" t="s">
        <v>8291</v>
      </c>
      <c r="S1593" s="7" t="str">
        <f t="shared" si="148"/>
        <v>photography</v>
      </c>
      <c r="T1593" s="7" t="str">
        <f t="shared" si="149"/>
        <v>places</v>
      </c>
    </row>
    <row r="1594" spans="1:20" ht="60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17">
        <f t="shared" si="144"/>
        <v>42046.072743055556</v>
      </c>
      <c r="L1594" s="17">
        <f t="shared" si="145"/>
        <v>42091.031076388885</v>
      </c>
      <c r="M1594" s="2" t="b">
        <v>0</v>
      </c>
      <c r="N1594" s="2">
        <v>0</v>
      </c>
      <c r="O1594" s="2" t="b">
        <v>0</v>
      </c>
      <c r="P1594" s="4">
        <f t="shared" si="146"/>
        <v>0</v>
      </c>
      <c r="Q1594" s="5" t="e">
        <f t="shared" si="147"/>
        <v>#DIV/0!</v>
      </c>
      <c r="R1594" s="2" t="s">
        <v>8291</v>
      </c>
      <c r="S1594" s="7" t="str">
        <f t="shared" si="148"/>
        <v>photography</v>
      </c>
      <c r="T1594" s="7" t="str">
        <f t="shared" si="149"/>
        <v>places</v>
      </c>
    </row>
    <row r="1595" spans="1:20" ht="60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17">
        <f t="shared" si="144"/>
        <v>42033.845543981486</v>
      </c>
      <c r="L1595" s="17">
        <f t="shared" si="145"/>
        <v>42063.845543981486</v>
      </c>
      <c r="M1595" s="2" t="b">
        <v>0</v>
      </c>
      <c r="N1595" s="2">
        <v>3</v>
      </c>
      <c r="O1595" s="2" t="b">
        <v>0</v>
      </c>
      <c r="P1595" s="4">
        <f t="shared" si="146"/>
        <v>1.3636363636363637E-2</v>
      </c>
      <c r="Q1595" s="5">
        <f t="shared" si="147"/>
        <v>1</v>
      </c>
      <c r="R1595" s="2" t="s">
        <v>8291</v>
      </c>
      <c r="S1595" s="7" t="str">
        <f t="shared" si="148"/>
        <v>photography</v>
      </c>
      <c r="T1595" s="7" t="str">
        <f t="shared" si="149"/>
        <v>places</v>
      </c>
    </row>
    <row r="1596" spans="1:20" ht="60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17">
        <f t="shared" si="144"/>
        <v>42445.712754629625</v>
      </c>
      <c r="L1596" s="17">
        <f t="shared" si="145"/>
        <v>42505.681249999994</v>
      </c>
      <c r="M1596" s="2" t="b">
        <v>0</v>
      </c>
      <c r="N1596" s="2">
        <v>10</v>
      </c>
      <c r="O1596" s="2" t="b">
        <v>0</v>
      </c>
      <c r="P1596" s="4">
        <f t="shared" si="146"/>
        <v>20.5</v>
      </c>
      <c r="Q1596" s="5">
        <f t="shared" si="147"/>
        <v>20.5</v>
      </c>
      <c r="R1596" s="2" t="s">
        <v>8291</v>
      </c>
      <c r="S1596" s="7" t="str">
        <f t="shared" si="148"/>
        <v>photography</v>
      </c>
      <c r="T1596" s="7" t="str">
        <f t="shared" si="149"/>
        <v>places</v>
      </c>
    </row>
    <row r="1597" spans="1:20" ht="80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17">
        <f t="shared" si="144"/>
        <v>41780.050092592595</v>
      </c>
      <c r="L1597" s="17">
        <f t="shared" si="145"/>
        <v>41808.842361111114</v>
      </c>
      <c r="M1597" s="2" t="b">
        <v>0</v>
      </c>
      <c r="N1597" s="2">
        <v>7</v>
      </c>
      <c r="O1597" s="2" t="b">
        <v>0</v>
      </c>
      <c r="P1597" s="4">
        <f t="shared" si="146"/>
        <v>0.27999999999999997</v>
      </c>
      <c r="Q1597" s="5">
        <f t="shared" si="147"/>
        <v>40</v>
      </c>
      <c r="R1597" s="2" t="s">
        <v>8291</v>
      </c>
      <c r="S1597" s="7" t="str">
        <f t="shared" si="148"/>
        <v>photography</v>
      </c>
      <c r="T1597" s="7" t="str">
        <f t="shared" si="149"/>
        <v>places</v>
      </c>
    </row>
    <row r="1598" spans="1:20" ht="60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17">
        <f t="shared" si="144"/>
        <v>41941.430196759262</v>
      </c>
      <c r="L1598" s="17">
        <f t="shared" si="145"/>
        <v>41986.471863425926</v>
      </c>
      <c r="M1598" s="2" t="b">
        <v>0</v>
      </c>
      <c r="N1598" s="2">
        <v>3</v>
      </c>
      <c r="O1598" s="2" t="b">
        <v>0</v>
      </c>
      <c r="P1598" s="4">
        <f t="shared" si="146"/>
        <v>2.3076923076923079</v>
      </c>
      <c r="Q1598" s="5">
        <f t="shared" si="147"/>
        <v>25</v>
      </c>
      <c r="R1598" s="2" t="s">
        <v>8291</v>
      </c>
      <c r="S1598" s="7" t="str">
        <f t="shared" si="148"/>
        <v>photography</v>
      </c>
      <c r="T1598" s="7" t="str">
        <f t="shared" si="149"/>
        <v>places</v>
      </c>
    </row>
    <row r="1599" spans="1:20" ht="80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17">
        <f t="shared" si="144"/>
        <v>42603.354131944448</v>
      </c>
      <c r="L1599" s="17">
        <f t="shared" si="145"/>
        <v>42633.354131944448</v>
      </c>
      <c r="M1599" s="2" t="b">
        <v>0</v>
      </c>
      <c r="N1599" s="2">
        <v>0</v>
      </c>
      <c r="O1599" s="2" t="b">
        <v>0</v>
      </c>
      <c r="P1599" s="4">
        <f t="shared" si="146"/>
        <v>0</v>
      </c>
      <c r="Q1599" s="5" t="e">
        <f t="shared" si="147"/>
        <v>#DIV/0!</v>
      </c>
      <c r="R1599" s="2" t="s">
        <v>8291</v>
      </c>
      <c r="S1599" s="7" t="str">
        <f t="shared" si="148"/>
        <v>photography</v>
      </c>
      <c r="T1599" s="7" t="str">
        <f t="shared" si="149"/>
        <v>places</v>
      </c>
    </row>
    <row r="1600" spans="1:20" ht="80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17">
        <f t="shared" si="144"/>
        <v>42151.667337962965</v>
      </c>
      <c r="L1600" s="17">
        <f t="shared" si="145"/>
        <v>42211.667337962965</v>
      </c>
      <c r="M1600" s="2" t="b">
        <v>0</v>
      </c>
      <c r="N1600" s="2">
        <v>1</v>
      </c>
      <c r="O1600" s="2" t="b">
        <v>0</v>
      </c>
      <c r="P1600" s="4">
        <f t="shared" si="146"/>
        <v>0.125</v>
      </c>
      <c r="Q1600" s="5">
        <f t="shared" si="147"/>
        <v>1</v>
      </c>
      <c r="R1600" s="2" t="s">
        <v>8291</v>
      </c>
      <c r="S1600" s="7" t="str">
        <f t="shared" si="148"/>
        <v>photography</v>
      </c>
      <c r="T1600" s="7" t="str">
        <f t="shared" si="149"/>
        <v>places</v>
      </c>
    </row>
    <row r="1601" spans="1:20" ht="60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17">
        <f t="shared" si="144"/>
        <v>42438.53907407407</v>
      </c>
      <c r="L1601" s="17">
        <f t="shared" si="145"/>
        <v>42468.497407407413</v>
      </c>
      <c r="M1601" s="2" t="b">
        <v>0</v>
      </c>
      <c r="N1601" s="2">
        <v>0</v>
      </c>
      <c r="O1601" s="2" t="b">
        <v>0</v>
      </c>
      <c r="P1601" s="4">
        <f t="shared" si="146"/>
        <v>0</v>
      </c>
      <c r="Q1601" s="5" t="e">
        <f t="shared" si="147"/>
        <v>#DIV/0!</v>
      </c>
      <c r="R1601" s="2" t="s">
        <v>8291</v>
      </c>
      <c r="S1601" s="7" t="str">
        <f t="shared" si="148"/>
        <v>photography</v>
      </c>
      <c r="T1601" s="7" t="str">
        <f t="shared" si="149"/>
        <v>places</v>
      </c>
    </row>
    <row r="1602" spans="1:20" ht="80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17">
        <f t="shared" si="144"/>
        <v>41791.057314814818</v>
      </c>
      <c r="L1602" s="17">
        <f t="shared" si="145"/>
        <v>41835.21597222222</v>
      </c>
      <c r="M1602" s="2" t="b">
        <v>0</v>
      </c>
      <c r="N1602" s="2">
        <v>9</v>
      </c>
      <c r="O1602" s="2" t="b">
        <v>0</v>
      </c>
      <c r="P1602" s="4">
        <f t="shared" si="146"/>
        <v>7.3400000000000007</v>
      </c>
      <c r="Q1602" s="5">
        <f t="shared" si="147"/>
        <v>40.777777777777779</v>
      </c>
      <c r="R1602" s="2" t="s">
        <v>8291</v>
      </c>
      <c r="S1602" s="7" t="str">
        <f t="shared" si="148"/>
        <v>photography</v>
      </c>
      <c r="T1602" s="7" t="str">
        <f t="shared" si="149"/>
        <v>places</v>
      </c>
    </row>
    <row r="1603" spans="1:20" ht="60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17">
        <f t="shared" ref="K1603:K1666" si="150">(((J1603/60)/60)/24)+DATE(1970,1,1)</f>
        <v>40638.092974537038</v>
      </c>
      <c r="L1603" s="17">
        <f t="shared" ref="L1603:L1666" si="151">(((I1603/60)/60)/24)+DATE(1970,1,1)</f>
        <v>40668.092974537038</v>
      </c>
      <c r="M1603" s="2" t="b">
        <v>0</v>
      </c>
      <c r="N1603" s="2">
        <v>56</v>
      </c>
      <c r="O1603" s="2" t="b">
        <v>1</v>
      </c>
      <c r="P1603" s="4">
        <f t="shared" ref="P1603:P1666" si="152">E1603/D1603*100</f>
        <v>108.2492</v>
      </c>
      <c r="Q1603" s="5">
        <f t="shared" ref="Q1603:Q1666" si="153">E1603/N1603</f>
        <v>48.325535714285714</v>
      </c>
      <c r="R1603" s="2" t="s">
        <v>8276</v>
      </c>
      <c r="S1603" s="7" t="str">
        <f t="shared" ref="S1603:S1666" si="154">LEFT(R1603, SEARCH("/",R1603, 1)-1)</f>
        <v>music</v>
      </c>
      <c r="T1603" s="7" t="str">
        <f t="shared" ref="T1603:T1666" si="155">RIGHT(R1603,LEN(R1603)-SEARCH("/",R1603,1))</f>
        <v>rock</v>
      </c>
    </row>
    <row r="1604" spans="1:20" ht="60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17">
        <f t="shared" si="150"/>
        <v>40788.297650462962</v>
      </c>
      <c r="L1604" s="17">
        <f t="shared" si="151"/>
        <v>40830.958333333336</v>
      </c>
      <c r="M1604" s="2" t="b">
        <v>0</v>
      </c>
      <c r="N1604" s="2">
        <v>32</v>
      </c>
      <c r="O1604" s="2" t="b">
        <v>1</v>
      </c>
      <c r="P1604" s="4">
        <f t="shared" si="152"/>
        <v>100.16666666666667</v>
      </c>
      <c r="Q1604" s="5">
        <f t="shared" si="153"/>
        <v>46.953125</v>
      </c>
      <c r="R1604" s="2" t="s">
        <v>8276</v>
      </c>
      <c r="S1604" s="7" t="str">
        <f t="shared" si="154"/>
        <v>music</v>
      </c>
      <c r="T1604" s="7" t="str">
        <f t="shared" si="155"/>
        <v>rock</v>
      </c>
    </row>
    <row r="1605" spans="1:20" ht="60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17">
        <f t="shared" si="150"/>
        <v>40876.169664351852</v>
      </c>
      <c r="L1605" s="17">
        <f t="shared" si="151"/>
        <v>40936.169664351852</v>
      </c>
      <c r="M1605" s="2" t="b">
        <v>0</v>
      </c>
      <c r="N1605" s="2">
        <v>30</v>
      </c>
      <c r="O1605" s="2" t="b">
        <v>1</v>
      </c>
      <c r="P1605" s="4">
        <f t="shared" si="152"/>
        <v>100.03299999999999</v>
      </c>
      <c r="Q1605" s="5">
        <f t="shared" si="153"/>
        <v>66.688666666666663</v>
      </c>
      <c r="R1605" s="2" t="s">
        <v>8276</v>
      </c>
      <c r="S1605" s="7" t="str">
        <f t="shared" si="154"/>
        <v>music</v>
      </c>
      <c r="T1605" s="7" t="str">
        <f t="shared" si="155"/>
        <v>rock</v>
      </c>
    </row>
    <row r="1606" spans="1:20" ht="80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17">
        <f t="shared" si="150"/>
        <v>40945.845312500001</v>
      </c>
      <c r="L1606" s="17">
        <f t="shared" si="151"/>
        <v>40985.80364583333</v>
      </c>
      <c r="M1606" s="2" t="b">
        <v>0</v>
      </c>
      <c r="N1606" s="2">
        <v>70</v>
      </c>
      <c r="O1606" s="2" t="b">
        <v>1</v>
      </c>
      <c r="P1606" s="4">
        <f t="shared" si="152"/>
        <v>122.10714285714286</v>
      </c>
      <c r="Q1606" s="5">
        <f t="shared" si="153"/>
        <v>48.842857142857142</v>
      </c>
      <c r="R1606" s="2" t="s">
        <v>8276</v>
      </c>
      <c r="S1606" s="7" t="str">
        <f t="shared" si="154"/>
        <v>music</v>
      </c>
      <c r="T1606" s="7" t="str">
        <f t="shared" si="155"/>
        <v>rock</v>
      </c>
    </row>
    <row r="1607" spans="1:20" ht="80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17">
        <f t="shared" si="150"/>
        <v>40747.012881944444</v>
      </c>
      <c r="L1607" s="17">
        <f t="shared" si="151"/>
        <v>40756.291666666664</v>
      </c>
      <c r="M1607" s="2" t="b">
        <v>0</v>
      </c>
      <c r="N1607" s="2">
        <v>44</v>
      </c>
      <c r="O1607" s="2" t="b">
        <v>1</v>
      </c>
      <c r="P1607" s="4">
        <f t="shared" si="152"/>
        <v>100.69333333333334</v>
      </c>
      <c r="Q1607" s="5">
        <f t="shared" si="153"/>
        <v>137.30909090909091</v>
      </c>
      <c r="R1607" s="2" t="s">
        <v>8276</v>
      </c>
      <c r="S1607" s="7" t="str">
        <f t="shared" si="154"/>
        <v>music</v>
      </c>
      <c r="T1607" s="7" t="str">
        <f t="shared" si="155"/>
        <v>rock</v>
      </c>
    </row>
    <row r="1608" spans="1:20" ht="80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17">
        <f t="shared" si="150"/>
        <v>40536.111550925925</v>
      </c>
      <c r="L1608" s="17">
        <f t="shared" si="151"/>
        <v>40626.069884259261</v>
      </c>
      <c r="M1608" s="2" t="b">
        <v>0</v>
      </c>
      <c r="N1608" s="2">
        <v>92</v>
      </c>
      <c r="O1608" s="2" t="b">
        <v>1</v>
      </c>
      <c r="P1608" s="4">
        <f t="shared" si="152"/>
        <v>101.004125</v>
      </c>
      <c r="Q1608" s="5">
        <f t="shared" si="153"/>
        <v>87.829673913043479</v>
      </c>
      <c r="R1608" s="2" t="s">
        <v>8276</v>
      </c>
      <c r="S1608" s="7" t="str">
        <f t="shared" si="154"/>
        <v>music</v>
      </c>
      <c r="T1608" s="7" t="str">
        <f t="shared" si="155"/>
        <v>rock</v>
      </c>
    </row>
    <row r="1609" spans="1:20" ht="60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17">
        <f t="shared" si="150"/>
        <v>41053.80846064815</v>
      </c>
      <c r="L1609" s="17">
        <f t="shared" si="151"/>
        <v>41074.80846064815</v>
      </c>
      <c r="M1609" s="2" t="b">
        <v>0</v>
      </c>
      <c r="N1609" s="2">
        <v>205</v>
      </c>
      <c r="O1609" s="2" t="b">
        <v>1</v>
      </c>
      <c r="P1609" s="4">
        <f t="shared" si="152"/>
        <v>145.11000000000001</v>
      </c>
      <c r="Q1609" s="5">
        <f t="shared" si="153"/>
        <v>70.785365853658533</v>
      </c>
      <c r="R1609" s="2" t="s">
        <v>8276</v>
      </c>
      <c r="S1609" s="7" t="str">
        <f t="shared" si="154"/>
        <v>music</v>
      </c>
      <c r="T1609" s="7" t="str">
        <f t="shared" si="155"/>
        <v>rock</v>
      </c>
    </row>
    <row r="1610" spans="1:20" ht="60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17">
        <f t="shared" si="150"/>
        <v>41607.83085648148</v>
      </c>
      <c r="L1610" s="17">
        <f t="shared" si="151"/>
        <v>41640.226388888892</v>
      </c>
      <c r="M1610" s="2" t="b">
        <v>0</v>
      </c>
      <c r="N1610" s="2">
        <v>23</v>
      </c>
      <c r="O1610" s="2" t="b">
        <v>1</v>
      </c>
      <c r="P1610" s="4">
        <f t="shared" si="152"/>
        <v>101.25</v>
      </c>
      <c r="Q1610" s="5">
        <f t="shared" si="153"/>
        <v>52.826086956521742</v>
      </c>
      <c r="R1610" s="2" t="s">
        <v>8276</v>
      </c>
      <c r="S1610" s="7" t="str">
        <f t="shared" si="154"/>
        <v>music</v>
      </c>
      <c r="T1610" s="7" t="str">
        <f t="shared" si="155"/>
        <v>rock</v>
      </c>
    </row>
    <row r="1611" spans="1:20" ht="60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17">
        <f t="shared" si="150"/>
        <v>40796.001261574071</v>
      </c>
      <c r="L1611" s="17">
        <f t="shared" si="151"/>
        <v>40849.333333333336</v>
      </c>
      <c r="M1611" s="2" t="b">
        <v>0</v>
      </c>
      <c r="N1611" s="2">
        <v>4</v>
      </c>
      <c r="O1611" s="2" t="b">
        <v>1</v>
      </c>
      <c r="P1611" s="4">
        <f t="shared" si="152"/>
        <v>118.33333333333333</v>
      </c>
      <c r="Q1611" s="5">
        <f t="shared" si="153"/>
        <v>443.75</v>
      </c>
      <c r="R1611" s="2" t="s">
        <v>8276</v>
      </c>
      <c r="S1611" s="7" t="str">
        <f t="shared" si="154"/>
        <v>music</v>
      </c>
      <c r="T1611" s="7" t="str">
        <f t="shared" si="155"/>
        <v>rock</v>
      </c>
    </row>
    <row r="1612" spans="1:20" ht="40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17">
        <f t="shared" si="150"/>
        <v>41228.924884259257</v>
      </c>
      <c r="L1612" s="17">
        <f t="shared" si="151"/>
        <v>41258.924884259257</v>
      </c>
      <c r="M1612" s="2" t="b">
        <v>0</v>
      </c>
      <c r="N1612" s="2">
        <v>112</v>
      </c>
      <c r="O1612" s="2" t="b">
        <v>1</v>
      </c>
      <c r="P1612" s="4">
        <f t="shared" si="152"/>
        <v>271.85000000000002</v>
      </c>
      <c r="Q1612" s="5">
        <f t="shared" si="153"/>
        <v>48.544642857142854</v>
      </c>
      <c r="R1612" s="2" t="s">
        <v>8276</v>
      </c>
      <c r="S1612" s="7" t="str">
        <f t="shared" si="154"/>
        <v>music</v>
      </c>
      <c r="T1612" s="7" t="str">
        <f t="shared" si="155"/>
        <v>rock</v>
      </c>
    </row>
    <row r="1613" spans="1:20" ht="20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17">
        <f t="shared" si="150"/>
        <v>41409.00037037037</v>
      </c>
      <c r="L1613" s="17">
        <f t="shared" si="151"/>
        <v>41430.00037037037</v>
      </c>
      <c r="M1613" s="2" t="b">
        <v>0</v>
      </c>
      <c r="N1613" s="2">
        <v>27</v>
      </c>
      <c r="O1613" s="2" t="b">
        <v>1</v>
      </c>
      <c r="P1613" s="4">
        <f t="shared" si="152"/>
        <v>125.125</v>
      </c>
      <c r="Q1613" s="5">
        <f t="shared" si="153"/>
        <v>37.074074074074076</v>
      </c>
      <c r="R1613" s="2" t="s">
        <v>8276</v>
      </c>
      <c r="S1613" s="7" t="str">
        <f t="shared" si="154"/>
        <v>music</v>
      </c>
      <c r="T1613" s="7" t="str">
        <f t="shared" si="155"/>
        <v>rock</v>
      </c>
    </row>
    <row r="1614" spans="1:20" ht="60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17">
        <f t="shared" si="150"/>
        <v>41246.874814814815</v>
      </c>
      <c r="L1614" s="17">
        <f t="shared" si="151"/>
        <v>41276.874814814815</v>
      </c>
      <c r="M1614" s="2" t="b">
        <v>0</v>
      </c>
      <c r="N1614" s="2">
        <v>11</v>
      </c>
      <c r="O1614" s="2" t="b">
        <v>1</v>
      </c>
      <c r="P1614" s="4">
        <f t="shared" si="152"/>
        <v>110.00000000000001</v>
      </c>
      <c r="Q1614" s="5">
        <f t="shared" si="153"/>
        <v>50</v>
      </c>
      <c r="R1614" s="2" t="s">
        <v>8276</v>
      </c>
      <c r="S1614" s="7" t="str">
        <f t="shared" si="154"/>
        <v>music</v>
      </c>
      <c r="T1614" s="7" t="str">
        <f t="shared" si="155"/>
        <v>rock</v>
      </c>
    </row>
    <row r="1615" spans="1:20" ht="80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17">
        <f t="shared" si="150"/>
        <v>41082.069467592592</v>
      </c>
      <c r="L1615" s="17">
        <f t="shared" si="151"/>
        <v>41112.069467592592</v>
      </c>
      <c r="M1615" s="2" t="b">
        <v>0</v>
      </c>
      <c r="N1615" s="2">
        <v>26</v>
      </c>
      <c r="O1615" s="2" t="b">
        <v>1</v>
      </c>
      <c r="P1615" s="4">
        <f t="shared" si="152"/>
        <v>101.49999999999999</v>
      </c>
      <c r="Q1615" s="5">
        <f t="shared" si="153"/>
        <v>39.03846153846154</v>
      </c>
      <c r="R1615" s="2" t="s">
        <v>8276</v>
      </c>
      <c r="S1615" s="7" t="str">
        <f t="shared" si="154"/>
        <v>music</v>
      </c>
      <c r="T1615" s="7" t="str">
        <f t="shared" si="155"/>
        <v>rock</v>
      </c>
    </row>
    <row r="1616" spans="1:20" ht="80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17">
        <f t="shared" si="150"/>
        <v>41794.981122685182</v>
      </c>
      <c r="L1616" s="17">
        <f t="shared" si="151"/>
        <v>41854.708333333336</v>
      </c>
      <c r="M1616" s="2" t="b">
        <v>0</v>
      </c>
      <c r="N1616" s="2">
        <v>77</v>
      </c>
      <c r="O1616" s="2" t="b">
        <v>1</v>
      </c>
      <c r="P1616" s="4">
        <f t="shared" si="152"/>
        <v>102.69999999999999</v>
      </c>
      <c r="Q1616" s="5">
        <f t="shared" si="153"/>
        <v>66.688311688311686</v>
      </c>
      <c r="R1616" s="2" t="s">
        <v>8276</v>
      </c>
      <c r="S1616" s="7" t="str">
        <f t="shared" si="154"/>
        <v>music</v>
      </c>
      <c r="T1616" s="7" t="str">
        <f t="shared" si="155"/>
        <v>rock</v>
      </c>
    </row>
    <row r="1617" spans="1:20" ht="60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17">
        <f t="shared" si="150"/>
        <v>40845.050879629627</v>
      </c>
      <c r="L1617" s="17">
        <f t="shared" si="151"/>
        <v>40890.092546296299</v>
      </c>
      <c r="M1617" s="2" t="b">
        <v>0</v>
      </c>
      <c r="N1617" s="2">
        <v>136</v>
      </c>
      <c r="O1617" s="2" t="b">
        <v>1</v>
      </c>
      <c r="P1617" s="4">
        <f t="shared" si="152"/>
        <v>114.12500000000001</v>
      </c>
      <c r="Q1617" s="5">
        <f t="shared" si="153"/>
        <v>67.132352941176464</v>
      </c>
      <c r="R1617" s="2" t="s">
        <v>8276</v>
      </c>
      <c r="S1617" s="7" t="str">
        <f t="shared" si="154"/>
        <v>music</v>
      </c>
      <c r="T1617" s="7" t="str">
        <f t="shared" si="155"/>
        <v>rock</v>
      </c>
    </row>
    <row r="1618" spans="1:20" ht="60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17">
        <f t="shared" si="150"/>
        <v>41194.715520833335</v>
      </c>
      <c r="L1618" s="17">
        <f t="shared" si="151"/>
        <v>41235.916666666664</v>
      </c>
      <c r="M1618" s="2" t="b">
        <v>0</v>
      </c>
      <c r="N1618" s="2">
        <v>157</v>
      </c>
      <c r="O1618" s="2" t="b">
        <v>1</v>
      </c>
      <c r="P1618" s="4">
        <f t="shared" si="152"/>
        <v>104.2</v>
      </c>
      <c r="Q1618" s="5">
        <f t="shared" si="153"/>
        <v>66.369426751592357</v>
      </c>
      <c r="R1618" s="2" t="s">
        <v>8276</v>
      </c>
      <c r="S1618" s="7" t="str">
        <f t="shared" si="154"/>
        <v>music</v>
      </c>
      <c r="T1618" s="7" t="str">
        <f t="shared" si="155"/>
        <v>rock</v>
      </c>
    </row>
    <row r="1619" spans="1:20" ht="60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17">
        <f t="shared" si="150"/>
        <v>41546.664212962962</v>
      </c>
      <c r="L1619" s="17">
        <f t="shared" si="151"/>
        <v>41579.791666666664</v>
      </c>
      <c r="M1619" s="2" t="b">
        <v>0</v>
      </c>
      <c r="N1619" s="2">
        <v>158</v>
      </c>
      <c r="O1619" s="2" t="b">
        <v>1</v>
      </c>
      <c r="P1619" s="4">
        <f t="shared" si="152"/>
        <v>145.85714285714286</v>
      </c>
      <c r="Q1619" s="5">
        <f t="shared" si="153"/>
        <v>64.620253164556956</v>
      </c>
      <c r="R1619" s="2" t="s">
        <v>8276</v>
      </c>
      <c r="S1619" s="7" t="str">
        <f t="shared" si="154"/>
        <v>music</v>
      </c>
      <c r="T1619" s="7" t="str">
        <f t="shared" si="155"/>
        <v>rock</v>
      </c>
    </row>
    <row r="1620" spans="1:20" ht="60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17">
        <f t="shared" si="150"/>
        <v>41301.654340277775</v>
      </c>
      <c r="L1620" s="17">
        <f t="shared" si="151"/>
        <v>41341.654340277775</v>
      </c>
      <c r="M1620" s="2" t="b">
        <v>0</v>
      </c>
      <c r="N1620" s="2">
        <v>27</v>
      </c>
      <c r="O1620" s="2" t="b">
        <v>1</v>
      </c>
      <c r="P1620" s="4">
        <f t="shared" si="152"/>
        <v>105.06666666666666</v>
      </c>
      <c r="Q1620" s="5">
        <f t="shared" si="153"/>
        <v>58.370370370370374</v>
      </c>
      <c r="R1620" s="2" t="s">
        <v>8276</v>
      </c>
      <c r="S1620" s="7" t="str">
        <f t="shared" si="154"/>
        <v>music</v>
      </c>
      <c r="T1620" s="7" t="str">
        <f t="shared" si="155"/>
        <v>rock</v>
      </c>
    </row>
    <row r="1621" spans="1:20" ht="80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17">
        <f t="shared" si="150"/>
        <v>41876.18618055556</v>
      </c>
      <c r="L1621" s="17">
        <f t="shared" si="151"/>
        <v>41897.18618055556</v>
      </c>
      <c r="M1621" s="2" t="b">
        <v>0</v>
      </c>
      <c r="N1621" s="2">
        <v>23</v>
      </c>
      <c r="O1621" s="2" t="b">
        <v>1</v>
      </c>
      <c r="P1621" s="4">
        <f t="shared" si="152"/>
        <v>133.33333333333331</v>
      </c>
      <c r="Q1621" s="5">
        <f t="shared" si="153"/>
        <v>86.956521739130437</v>
      </c>
      <c r="R1621" s="2" t="s">
        <v>8276</v>
      </c>
      <c r="S1621" s="7" t="str">
        <f t="shared" si="154"/>
        <v>music</v>
      </c>
      <c r="T1621" s="7" t="str">
        <f t="shared" si="155"/>
        <v>rock</v>
      </c>
    </row>
    <row r="1622" spans="1:20" ht="40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17">
        <f t="shared" si="150"/>
        <v>41321.339583333334</v>
      </c>
      <c r="L1622" s="17">
        <f t="shared" si="151"/>
        <v>41328.339583333334</v>
      </c>
      <c r="M1622" s="2" t="b">
        <v>0</v>
      </c>
      <c r="N1622" s="2">
        <v>17</v>
      </c>
      <c r="O1622" s="2" t="b">
        <v>1</v>
      </c>
      <c r="P1622" s="4">
        <f t="shared" si="152"/>
        <v>112.99999999999999</v>
      </c>
      <c r="Q1622" s="5">
        <f t="shared" si="153"/>
        <v>66.470588235294116</v>
      </c>
      <c r="R1622" s="2" t="s">
        <v>8276</v>
      </c>
      <c r="S1622" s="7" t="str">
        <f t="shared" si="154"/>
        <v>music</v>
      </c>
      <c r="T1622" s="7" t="str">
        <f t="shared" si="155"/>
        <v>rock</v>
      </c>
    </row>
    <row r="1623" spans="1:20" ht="80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17">
        <f t="shared" si="150"/>
        <v>41003.60665509259</v>
      </c>
      <c r="L1623" s="17">
        <f t="shared" si="151"/>
        <v>41057.165972222225</v>
      </c>
      <c r="M1623" s="2" t="b">
        <v>0</v>
      </c>
      <c r="N1623" s="2">
        <v>37</v>
      </c>
      <c r="O1623" s="2" t="b">
        <v>1</v>
      </c>
      <c r="P1623" s="4">
        <f t="shared" si="152"/>
        <v>121.2</v>
      </c>
      <c r="Q1623" s="5">
        <f t="shared" si="153"/>
        <v>163.78378378378378</v>
      </c>
      <c r="R1623" s="2" t="s">
        <v>8276</v>
      </c>
      <c r="S1623" s="7" t="str">
        <f t="shared" si="154"/>
        <v>music</v>
      </c>
      <c r="T1623" s="7" t="str">
        <f t="shared" si="155"/>
        <v>rock</v>
      </c>
    </row>
    <row r="1624" spans="1:20" ht="80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17">
        <f t="shared" si="150"/>
        <v>41950.29483796296</v>
      </c>
      <c r="L1624" s="17">
        <f t="shared" si="151"/>
        <v>41990.332638888889</v>
      </c>
      <c r="M1624" s="2" t="b">
        <v>0</v>
      </c>
      <c r="N1624" s="2">
        <v>65</v>
      </c>
      <c r="O1624" s="2" t="b">
        <v>1</v>
      </c>
      <c r="P1624" s="4">
        <f t="shared" si="152"/>
        <v>101.72463768115942</v>
      </c>
      <c r="Q1624" s="5">
        <f t="shared" si="153"/>
        <v>107.98461538461538</v>
      </c>
      <c r="R1624" s="2" t="s">
        <v>8276</v>
      </c>
      <c r="S1624" s="7" t="str">
        <f t="shared" si="154"/>
        <v>music</v>
      </c>
      <c r="T1624" s="7" t="str">
        <f t="shared" si="155"/>
        <v>rock</v>
      </c>
    </row>
    <row r="1625" spans="1:20" ht="80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17">
        <f t="shared" si="150"/>
        <v>41453.688530092593</v>
      </c>
      <c r="L1625" s="17">
        <f t="shared" si="151"/>
        <v>41513.688530092593</v>
      </c>
      <c r="M1625" s="2" t="b">
        <v>0</v>
      </c>
      <c r="N1625" s="2">
        <v>18</v>
      </c>
      <c r="O1625" s="2" t="b">
        <v>1</v>
      </c>
      <c r="P1625" s="4">
        <f t="shared" si="152"/>
        <v>101.06666666666666</v>
      </c>
      <c r="Q1625" s="5">
        <f t="shared" si="153"/>
        <v>42.111111111111114</v>
      </c>
      <c r="R1625" s="2" t="s">
        <v>8276</v>
      </c>
      <c r="S1625" s="7" t="str">
        <f t="shared" si="154"/>
        <v>music</v>
      </c>
      <c r="T1625" s="7" t="str">
        <f t="shared" si="155"/>
        <v>rock</v>
      </c>
    </row>
    <row r="1626" spans="1:20" ht="60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17">
        <f t="shared" si="150"/>
        <v>41243.367303240739</v>
      </c>
      <c r="L1626" s="17">
        <f t="shared" si="151"/>
        <v>41283.367303240739</v>
      </c>
      <c r="M1626" s="2" t="b">
        <v>0</v>
      </c>
      <c r="N1626" s="2">
        <v>25</v>
      </c>
      <c r="O1626" s="2" t="b">
        <v>1</v>
      </c>
      <c r="P1626" s="4">
        <f t="shared" si="152"/>
        <v>118</v>
      </c>
      <c r="Q1626" s="5">
        <f t="shared" si="153"/>
        <v>47.2</v>
      </c>
      <c r="R1626" s="2" t="s">
        <v>8276</v>
      </c>
      <c r="S1626" s="7" t="str">
        <f t="shared" si="154"/>
        <v>music</v>
      </c>
      <c r="T1626" s="7" t="str">
        <f t="shared" si="155"/>
        <v>rock</v>
      </c>
    </row>
    <row r="1627" spans="1:20" ht="80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17">
        <f t="shared" si="150"/>
        <v>41135.699687500004</v>
      </c>
      <c r="L1627" s="17">
        <f t="shared" si="151"/>
        <v>41163.699687500004</v>
      </c>
      <c r="M1627" s="2" t="b">
        <v>0</v>
      </c>
      <c r="N1627" s="2">
        <v>104</v>
      </c>
      <c r="O1627" s="2" t="b">
        <v>1</v>
      </c>
      <c r="P1627" s="4">
        <f t="shared" si="152"/>
        <v>155.33333333333331</v>
      </c>
      <c r="Q1627" s="5">
        <f t="shared" si="153"/>
        <v>112.01923076923077</v>
      </c>
      <c r="R1627" s="2" t="s">
        <v>8276</v>
      </c>
      <c r="S1627" s="7" t="str">
        <f t="shared" si="154"/>
        <v>music</v>
      </c>
      <c r="T1627" s="7" t="str">
        <f t="shared" si="155"/>
        <v>rock</v>
      </c>
    </row>
    <row r="1628" spans="1:20" ht="60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17">
        <f t="shared" si="150"/>
        <v>41579.847997685189</v>
      </c>
      <c r="L1628" s="17">
        <f t="shared" si="151"/>
        <v>41609.889664351853</v>
      </c>
      <c r="M1628" s="2" t="b">
        <v>0</v>
      </c>
      <c r="N1628" s="2">
        <v>108</v>
      </c>
      <c r="O1628" s="2" t="b">
        <v>1</v>
      </c>
      <c r="P1628" s="4">
        <f t="shared" si="152"/>
        <v>101.18750000000001</v>
      </c>
      <c r="Q1628" s="5">
        <f t="shared" si="153"/>
        <v>74.953703703703709</v>
      </c>
      <c r="R1628" s="2" t="s">
        <v>8276</v>
      </c>
      <c r="S1628" s="7" t="str">
        <f t="shared" si="154"/>
        <v>music</v>
      </c>
      <c r="T1628" s="7" t="str">
        <f t="shared" si="155"/>
        <v>rock</v>
      </c>
    </row>
    <row r="1629" spans="1:20" ht="80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17">
        <f t="shared" si="150"/>
        <v>41205.707048611112</v>
      </c>
      <c r="L1629" s="17">
        <f t="shared" si="151"/>
        <v>41239.207638888889</v>
      </c>
      <c r="M1629" s="2" t="b">
        <v>0</v>
      </c>
      <c r="N1629" s="2">
        <v>38</v>
      </c>
      <c r="O1629" s="2" t="b">
        <v>1</v>
      </c>
      <c r="P1629" s="4">
        <f t="shared" si="152"/>
        <v>117</v>
      </c>
      <c r="Q1629" s="5">
        <f t="shared" si="153"/>
        <v>61.578947368421055</v>
      </c>
      <c r="R1629" s="2" t="s">
        <v>8276</v>
      </c>
      <c r="S1629" s="7" t="str">
        <f t="shared" si="154"/>
        <v>music</v>
      </c>
      <c r="T1629" s="7" t="str">
        <f t="shared" si="155"/>
        <v>rock</v>
      </c>
    </row>
    <row r="1630" spans="1:20" ht="40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17">
        <f t="shared" si="150"/>
        <v>41774.737060185187</v>
      </c>
      <c r="L1630" s="17">
        <f t="shared" si="151"/>
        <v>41807.737060185187</v>
      </c>
      <c r="M1630" s="2" t="b">
        <v>0</v>
      </c>
      <c r="N1630" s="2">
        <v>88</v>
      </c>
      <c r="O1630" s="2" t="b">
        <v>1</v>
      </c>
      <c r="P1630" s="4">
        <f t="shared" si="152"/>
        <v>100.925</v>
      </c>
      <c r="Q1630" s="5">
        <f t="shared" si="153"/>
        <v>45.875</v>
      </c>
      <c r="R1630" s="2" t="s">
        <v>8276</v>
      </c>
      <c r="S1630" s="7" t="str">
        <f t="shared" si="154"/>
        <v>music</v>
      </c>
      <c r="T1630" s="7" t="str">
        <f t="shared" si="155"/>
        <v>rock</v>
      </c>
    </row>
    <row r="1631" spans="1:20" ht="40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17">
        <f t="shared" si="150"/>
        <v>41645.867280092592</v>
      </c>
      <c r="L1631" s="17">
        <f t="shared" si="151"/>
        <v>41690.867280092592</v>
      </c>
      <c r="M1631" s="2" t="b">
        <v>0</v>
      </c>
      <c r="N1631" s="2">
        <v>82</v>
      </c>
      <c r="O1631" s="2" t="b">
        <v>1</v>
      </c>
      <c r="P1631" s="4">
        <f t="shared" si="152"/>
        <v>103.66666666666666</v>
      </c>
      <c r="Q1631" s="5">
        <f t="shared" si="153"/>
        <v>75.853658536585371</v>
      </c>
      <c r="R1631" s="2" t="s">
        <v>8276</v>
      </c>
      <c r="S1631" s="7" t="str">
        <f t="shared" si="154"/>
        <v>music</v>
      </c>
      <c r="T1631" s="7" t="str">
        <f t="shared" si="155"/>
        <v>rock</v>
      </c>
    </row>
    <row r="1632" spans="1:20" ht="80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17">
        <f t="shared" si="150"/>
        <v>40939.837673611109</v>
      </c>
      <c r="L1632" s="17">
        <f t="shared" si="151"/>
        <v>40970.290972222225</v>
      </c>
      <c r="M1632" s="2" t="b">
        <v>0</v>
      </c>
      <c r="N1632" s="2">
        <v>126</v>
      </c>
      <c r="O1632" s="2" t="b">
        <v>1</v>
      </c>
      <c r="P1632" s="4">
        <f t="shared" si="152"/>
        <v>265.25</v>
      </c>
      <c r="Q1632" s="5">
        <f t="shared" si="153"/>
        <v>84.206349206349202</v>
      </c>
      <c r="R1632" s="2" t="s">
        <v>8276</v>
      </c>
      <c r="S1632" s="7" t="str">
        <f t="shared" si="154"/>
        <v>music</v>
      </c>
      <c r="T1632" s="7" t="str">
        <f t="shared" si="155"/>
        <v>rock</v>
      </c>
    </row>
    <row r="1633" spans="1:20" ht="80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17">
        <f t="shared" si="150"/>
        <v>41164.859502314815</v>
      </c>
      <c r="L1633" s="17">
        <f t="shared" si="151"/>
        <v>41194.859502314815</v>
      </c>
      <c r="M1633" s="2" t="b">
        <v>0</v>
      </c>
      <c r="N1633" s="2">
        <v>133</v>
      </c>
      <c r="O1633" s="2" t="b">
        <v>1</v>
      </c>
      <c r="P1633" s="4">
        <f t="shared" si="152"/>
        <v>155.91</v>
      </c>
      <c r="Q1633" s="5">
        <f t="shared" si="153"/>
        <v>117.22556390977444</v>
      </c>
      <c r="R1633" s="2" t="s">
        <v>8276</v>
      </c>
      <c r="S1633" s="7" t="str">
        <f t="shared" si="154"/>
        <v>music</v>
      </c>
      <c r="T1633" s="7" t="str">
        <f t="shared" si="155"/>
        <v>rock</v>
      </c>
    </row>
    <row r="1634" spans="1:20" ht="80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17">
        <f t="shared" si="150"/>
        <v>40750.340902777774</v>
      </c>
      <c r="L1634" s="17">
        <f t="shared" si="151"/>
        <v>40810.340902777774</v>
      </c>
      <c r="M1634" s="2" t="b">
        <v>0</v>
      </c>
      <c r="N1634" s="2">
        <v>47</v>
      </c>
      <c r="O1634" s="2" t="b">
        <v>1</v>
      </c>
      <c r="P1634" s="4">
        <f t="shared" si="152"/>
        <v>101.62500000000001</v>
      </c>
      <c r="Q1634" s="5">
        <f t="shared" si="153"/>
        <v>86.489361702127653</v>
      </c>
      <c r="R1634" s="2" t="s">
        <v>8276</v>
      </c>
      <c r="S1634" s="7" t="str">
        <f t="shared" si="154"/>
        <v>music</v>
      </c>
      <c r="T1634" s="7" t="str">
        <f t="shared" si="155"/>
        <v>rock</v>
      </c>
    </row>
    <row r="1635" spans="1:20" ht="80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17">
        <f t="shared" si="150"/>
        <v>40896.883750000001</v>
      </c>
      <c r="L1635" s="17">
        <f t="shared" si="151"/>
        <v>40924.208333333336</v>
      </c>
      <c r="M1635" s="2" t="b">
        <v>0</v>
      </c>
      <c r="N1635" s="2">
        <v>58</v>
      </c>
      <c r="O1635" s="2" t="b">
        <v>1</v>
      </c>
      <c r="P1635" s="4">
        <f t="shared" si="152"/>
        <v>100</v>
      </c>
      <c r="Q1635" s="5">
        <f t="shared" si="153"/>
        <v>172.41379310344828</v>
      </c>
      <c r="R1635" s="2" t="s">
        <v>8276</v>
      </c>
      <c r="S1635" s="7" t="str">
        <f t="shared" si="154"/>
        <v>music</v>
      </c>
      <c r="T1635" s="7" t="str">
        <f t="shared" si="155"/>
        <v>rock</v>
      </c>
    </row>
    <row r="1636" spans="1:20" ht="60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17">
        <f t="shared" si="150"/>
        <v>40658.189826388887</v>
      </c>
      <c r="L1636" s="17">
        <f t="shared" si="151"/>
        <v>40696.249305555553</v>
      </c>
      <c r="M1636" s="2" t="b">
        <v>0</v>
      </c>
      <c r="N1636" s="2">
        <v>32</v>
      </c>
      <c r="O1636" s="2" t="b">
        <v>1</v>
      </c>
      <c r="P1636" s="4">
        <f t="shared" si="152"/>
        <v>100.49999999999999</v>
      </c>
      <c r="Q1636" s="5">
        <f t="shared" si="153"/>
        <v>62.8125</v>
      </c>
      <c r="R1636" s="2" t="s">
        <v>8276</v>
      </c>
      <c r="S1636" s="7" t="str">
        <f t="shared" si="154"/>
        <v>music</v>
      </c>
      <c r="T1636" s="7" t="str">
        <f t="shared" si="155"/>
        <v>rock</v>
      </c>
    </row>
    <row r="1637" spans="1:20" ht="80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17">
        <f t="shared" si="150"/>
        <v>42502.868761574078</v>
      </c>
      <c r="L1637" s="17">
        <f t="shared" si="151"/>
        <v>42562.868761574078</v>
      </c>
      <c r="M1637" s="2" t="b">
        <v>0</v>
      </c>
      <c r="N1637" s="2">
        <v>37</v>
      </c>
      <c r="O1637" s="2" t="b">
        <v>1</v>
      </c>
      <c r="P1637" s="4">
        <f t="shared" si="152"/>
        <v>125.29999999999998</v>
      </c>
      <c r="Q1637" s="5">
        <f t="shared" si="153"/>
        <v>67.729729729729726</v>
      </c>
      <c r="R1637" s="2" t="s">
        <v>8276</v>
      </c>
      <c r="S1637" s="7" t="str">
        <f t="shared" si="154"/>
        <v>music</v>
      </c>
      <c r="T1637" s="7" t="str">
        <f t="shared" si="155"/>
        <v>rock</v>
      </c>
    </row>
    <row r="1638" spans="1:20" ht="80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17">
        <f t="shared" si="150"/>
        <v>40663.08666666667</v>
      </c>
      <c r="L1638" s="17">
        <f t="shared" si="151"/>
        <v>40706.166666666664</v>
      </c>
      <c r="M1638" s="2" t="b">
        <v>0</v>
      </c>
      <c r="N1638" s="2">
        <v>87</v>
      </c>
      <c r="O1638" s="2" t="b">
        <v>1</v>
      </c>
      <c r="P1638" s="4">
        <f t="shared" si="152"/>
        <v>103.55555555555556</v>
      </c>
      <c r="Q1638" s="5">
        <f t="shared" si="153"/>
        <v>53.5632183908046</v>
      </c>
      <c r="R1638" s="2" t="s">
        <v>8276</v>
      </c>
      <c r="S1638" s="7" t="str">
        <f t="shared" si="154"/>
        <v>music</v>
      </c>
      <c r="T1638" s="7" t="str">
        <f t="shared" si="155"/>
        <v>rock</v>
      </c>
    </row>
    <row r="1639" spans="1:20" ht="60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17">
        <f t="shared" si="150"/>
        <v>40122.751620370371</v>
      </c>
      <c r="L1639" s="17">
        <f t="shared" si="151"/>
        <v>40178.98541666667</v>
      </c>
      <c r="M1639" s="2" t="b">
        <v>0</v>
      </c>
      <c r="N1639" s="2">
        <v>15</v>
      </c>
      <c r="O1639" s="2" t="b">
        <v>1</v>
      </c>
      <c r="P1639" s="4">
        <f t="shared" si="152"/>
        <v>103.8</v>
      </c>
      <c r="Q1639" s="5">
        <f t="shared" si="153"/>
        <v>34.6</v>
      </c>
      <c r="R1639" s="2" t="s">
        <v>8276</v>
      </c>
      <c r="S1639" s="7" t="str">
        <f t="shared" si="154"/>
        <v>music</v>
      </c>
      <c r="T1639" s="7" t="str">
        <f t="shared" si="155"/>
        <v>rock</v>
      </c>
    </row>
    <row r="1640" spans="1:20" ht="40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17">
        <f t="shared" si="150"/>
        <v>41288.68712962963</v>
      </c>
      <c r="L1640" s="17">
        <f t="shared" si="151"/>
        <v>41333.892361111109</v>
      </c>
      <c r="M1640" s="2" t="b">
        <v>0</v>
      </c>
      <c r="N1640" s="2">
        <v>27</v>
      </c>
      <c r="O1640" s="2" t="b">
        <v>1</v>
      </c>
      <c r="P1640" s="4">
        <f t="shared" si="152"/>
        <v>105</v>
      </c>
      <c r="Q1640" s="5">
        <f t="shared" si="153"/>
        <v>38.888888888888886</v>
      </c>
      <c r="R1640" s="2" t="s">
        <v>8276</v>
      </c>
      <c r="S1640" s="7" t="str">
        <f t="shared" si="154"/>
        <v>music</v>
      </c>
      <c r="T1640" s="7" t="str">
        <f t="shared" si="155"/>
        <v>rock</v>
      </c>
    </row>
    <row r="1641" spans="1:20" ht="80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17">
        <f t="shared" si="150"/>
        <v>40941.652372685188</v>
      </c>
      <c r="L1641" s="17">
        <f t="shared" si="151"/>
        <v>40971.652372685188</v>
      </c>
      <c r="M1641" s="2" t="b">
        <v>0</v>
      </c>
      <c r="N1641" s="2">
        <v>19</v>
      </c>
      <c r="O1641" s="2" t="b">
        <v>1</v>
      </c>
      <c r="P1641" s="4">
        <f t="shared" si="152"/>
        <v>100</v>
      </c>
      <c r="Q1641" s="5">
        <f t="shared" si="153"/>
        <v>94.736842105263165</v>
      </c>
      <c r="R1641" s="2" t="s">
        <v>8276</v>
      </c>
      <c r="S1641" s="7" t="str">
        <f t="shared" si="154"/>
        <v>music</v>
      </c>
      <c r="T1641" s="7" t="str">
        <f t="shared" si="155"/>
        <v>rock</v>
      </c>
    </row>
    <row r="1642" spans="1:20" ht="80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17">
        <f t="shared" si="150"/>
        <v>40379.23096064815</v>
      </c>
      <c r="L1642" s="17">
        <f t="shared" si="151"/>
        <v>40393.082638888889</v>
      </c>
      <c r="M1642" s="2" t="b">
        <v>0</v>
      </c>
      <c r="N1642" s="2">
        <v>17</v>
      </c>
      <c r="O1642" s="2" t="b">
        <v>1</v>
      </c>
      <c r="P1642" s="4">
        <f t="shared" si="152"/>
        <v>169.86</v>
      </c>
      <c r="Q1642" s="5">
        <f t="shared" si="153"/>
        <v>39.967058823529413</v>
      </c>
      <c r="R1642" s="2" t="s">
        <v>8276</v>
      </c>
      <c r="S1642" s="7" t="str">
        <f t="shared" si="154"/>
        <v>music</v>
      </c>
      <c r="T1642" s="7" t="str">
        <f t="shared" si="155"/>
        <v>rock</v>
      </c>
    </row>
    <row r="1643" spans="1:20" ht="40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17">
        <f t="shared" si="150"/>
        <v>41962.596574074079</v>
      </c>
      <c r="L1643" s="17">
        <f t="shared" si="151"/>
        <v>41992.596574074079</v>
      </c>
      <c r="M1643" s="2" t="b">
        <v>0</v>
      </c>
      <c r="N1643" s="2">
        <v>26</v>
      </c>
      <c r="O1643" s="2" t="b">
        <v>1</v>
      </c>
      <c r="P1643" s="4">
        <f t="shared" si="152"/>
        <v>101.4</v>
      </c>
      <c r="Q1643" s="5">
        <f t="shared" si="153"/>
        <v>97.5</v>
      </c>
      <c r="R1643" s="2" t="s">
        <v>8292</v>
      </c>
      <c r="S1643" s="7" t="str">
        <f t="shared" si="154"/>
        <v>music</v>
      </c>
      <c r="T1643" s="7" t="str">
        <f t="shared" si="155"/>
        <v>pop</v>
      </c>
    </row>
    <row r="1644" spans="1:20" ht="80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17">
        <f t="shared" si="150"/>
        <v>40688.024618055555</v>
      </c>
      <c r="L1644" s="17">
        <f t="shared" si="151"/>
        <v>40708.024618055555</v>
      </c>
      <c r="M1644" s="2" t="b">
        <v>0</v>
      </c>
      <c r="N1644" s="2">
        <v>28</v>
      </c>
      <c r="O1644" s="2" t="b">
        <v>1</v>
      </c>
      <c r="P1644" s="4">
        <f t="shared" si="152"/>
        <v>100</v>
      </c>
      <c r="Q1644" s="5">
        <f t="shared" si="153"/>
        <v>42.857142857142854</v>
      </c>
      <c r="R1644" s="2" t="s">
        <v>8292</v>
      </c>
      <c r="S1644" s="7" t="str">
        <f t="shared" si="154"/>
        <v>music</v>
      </c>
      <c r="T1644" s="7" t="str">
        <f t="shared" si="155"/>
        <v>pop</v>
      </c>
    </row>
    <row r="1645" spans="1:20" ht="60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17">
        <f t="shared" si="150"/>
        <v>41146.824212962965</v>
      </c>
      <c r="L1645" s="17">
        <f t="shared" si="151"/>
        <v>41176.824212962965</v>
      </c>
      <c r="M1645" s="2" t="b">
        <v>0</v>
      </c>
      <c r="N1645" s="2">
        <v>37</v>
      </c>
      <c r="O1645" s="2" t="b">
        <v>1</v>
      </c>
      <c r="P1645" s="4">
        <f t="shared" si="152"/>
        <v>124.70000000000002</v>
      </c>
      <c r="Q1645" s="5">
        <f t="shared" si="153"/>
        <v>168.51351351351352</v>
      </c>
      <c r="R1645" s="2" t="s">
        <v>8292</v>
      </c>
      <c r="S1645" s="7" t="str">
        <f t="shared" si="154"/>
        <v>music</v>
      </c>
      <c r="T1645" s="7" t="str">
        <f t="shared" si="155"/>
        <v>pop</v>
      </c>
    </row>
    <row r="1646" spans="1:20" ht="80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17">
        <f t="shared" si="150"/>
        <v>41175.05972222222</v>
      </c>
      <c r="L1646" s="17">
        <f t="shared" si="151"/>
        <v>41235.101388888892</v>
      </c>
      <c r="M1646" s="2" t="b">
        <v>0</v>
      </c>
      <c r="N1646" s="2">
        <v>128</v>
      </c>
      <c r="O1646" s="2" t="b">
        <v>1</v>
      </c>
      <c r="P1646" s="4">
        <f t="shared" si="152"/>
        <v>109.5</v>
      </c>
      <c r="Q1646" s="5">
        <f t="shared" si="153"/>
        <v>85.546875</v>
      </c>
      <c r="R1646" s="2" t="s">
        <v>8292</v>
      </c>
      <c r="S1646" s="7" t="str">
        <f t="shared" si="154"/>
        <v>music</v>
      </c>
      <c r="T1646" s="7" t="str">
        <f t="shared" si="155"/>
        <v>pop</v>
      </c>
    </row>
    <row r="1647" spans="1:20" ht="80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17">
        <f t="shared" si="150"/>
        <v>41521.617361111108</v>
      </c>
      <c r="L1647" s="17">
        <f t="shared" si="151"/>
        <v>41535.617361111108</v>
      </c>
      <c r="M1647" s="2" t="b">
        <v>0</v>
      </c>
      <c r="N1647" s="2">
        <v>10</v>
      </c>
      <c r="O1647" s="2" t="b">
        <v>1</v>
      </c>
      <c r="P1647" s="4">
        <f t="shared" si="152"/>
        <v>110.80000000000001</v>
      </c>
      <c r="Q1647" s="5">
        <f t="shared" si="153"/>
        <v>554</v>
      </c>
      <c r="R1647" s="2" t="s">
        <v>8292</v>
      </c>
      <c r="S1647" s="7" t="str">
        <f t="shared" si="154"/>
        <v>music</v>
      </c>
      <c r="T1647" s="7" t="str">
        <f t="shared" si="155"/>
        <v>pop</v>
      </c>
    </row>
    <row r="1648" spans="1:20" ht="80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17">
        <f t="shared" si="150"/>
        <v>41833.450266203705</v>
      </c>
      <c r="L1648" s="17">
        <f t="shared" si="151"/>
        <v>41865.757638888892</v>
      </c>
      <c r="M1648" s="2" t="b">
        <v>0</v>
      </c>
      <c r="N1648" s="2">
        <v>83</v>
      </c>
      <c r="O1648" s="2" t="b">
        <v>1</v>
      </c>
      <c r="P1648" s="4">
        <f t="shared" si="152"/>
        <v>110.2</v>
      </c>
      <c r="Q1648" s="5">
        <f t="shared" si="153"/>
        <v>26.554216867469879</v>
      </c>
      <c r="R1648" s="2" t="s">
        <v>8292</v>
      </c>
      <c r="S1648" s="7" t="str">
        <f t="shared" si="154"/>
        <v>music</v>
      </c>
      <c r="T1648" s="7" t="str">
        <f t="shared" si="155"/>
        <v>pop</v>
      </c>
    </row>
    <row r="1649" spans="1:20" ht="80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17">
        <f t="shared" si="150"/>
        <v>41039.409456018519</v>
      </c>
      <c r="L1649" s="17">
        <f t="shared" si="151"/>
        <v>41069.409456018519</v>
      </c>
      <c r="M1649" s="2" t="b">
        <v>0</v>
      </c>
      <c r="N1649" s="2">
        <v>46</v>
      </c>
      <c r="O1649" s="2" t="b">
        <v>1</v>
      </c>
      <c r="P1649" s="4">
        <f t="shared" si="152"/>
        <v>104.71999999999998</v>
      </c>
      <c r="Q1649" s="5">
        <f t="shared" si="153"/>
        <v>113.82608695652173</v>
      </c>
      <c r="R1649" s="2" t="s">
        <v>8292</v>
      </c>
      <c r="S1649" s="7" t="str">
        <f t="shared" si="154"/>
        <v>music</v>
      </c>
      <c r="T1649" s="7" t="str">
        <f t="shared" si="155"/>
        <v>pop</v>
      </c>
    </row>
    <row r="1650" spans="1:20" ht="60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17">
        <f t="shared" si="150"/>
        <v>40592.704652777778</v>
      </c>
      <c r="L1650" s="17">
        <f t="shared" si="151"/>
        <v>40622.662986111114</v>
      </c>
      <c r="M1650" s="2" t="b">
        <v>0</v>
      </c>
      <c r="N1650" s="2">
        <v>90</v>
      </c>
      <c r="O1650" s="2" t="b">
        <v>1</v>
      </c>
      <c r="P1650" s="4">
        <f t="shared" si="152"/>
        <v>125.26086956521738</v>
      </c>
      <c r="Q1650" s="5">
        <f t="shared" si="153"/>
        <v>32.011111111111113</v>
      </c>
      <c r="R1650" s="2" t="s">
        <v>8292</v>
      </c>
      <c r="S1650" s="7" t="str">
        <f t="shared" si="154"/>
        <v>music</v>
      </c>
      <c r="T1650" s="7" t="str">
        <f t="shared" si="155"/>
        <v>pop</v>
      </c>
    </row>
    <row r="1651" spans="1:20" ht="80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17">
        <f t="shared" si="150"/>
        <v>41737.684664351851</v>
      </c>
      <c r="L1651" s="17">
        <f t="shared" si="151"/>
        <v>41782.684664351851</v>
      </c>
      <c r="M1651" s="2" t="b">
        <v>0</v>
      </c>
      <c r="N1651" s="2">
        <v>81</v>
      </c>
      <c r="O1651" s="2" t="b">
        <v>1</v>
      </c>
      <c r="P1651" s="4">
        <f t="shared" si="152"/>
        <v>100.58763157894737</v>
      </c>
      <c r="Q1651" s="5">
        <f t="shared" si="153"/>
        <v>47.189259259259259</v>
      </c>
      <c r="R1651" s="2" t="s">
        <v>8292</v>
      </c>
      <c r="S1651" s="7" t="str">
        <f t="shared" si="154"/>
        <v>music</v>
      </c>
      <c r="T1651" s="7" t="str">
        <f t="shared" si="155"/>
        <v>pop</v>
      </c>
    </row>
    <row r="1652" spans="1:20" ht="60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17">
        <f t="shared" si="150"/>
        <v>41526.435613425929</v>
      </c>
      <c r="L1652" s="17">
        <f t="shared" si="151"/>
        <v>41556.435613425929</v>
      </c>
      <c r="M1652" s="2" t="b">
        <v>0</v>
      </c>
      <c r="N1652" s="2">
        <v>32</v>
      </c>
      <c r="O1652" s="2" t="b">
        <v>1</v>
      </c>
      <c r="P1652" s="4">
        <f t="shared" si="152"/>
        <v>141.55000000000001</v>
      </c>
      <c r="Q1652" s="5">
        <f t="shared" si="153"/>
        <v>88.46875</v>
      </c>
      <c r="R1652" s="2" t="s">
        <v>8292</v>
      </c>
      <c r="S1652" s="7" t="str">
        <f t="shared" si="154"/>
        <v>music</v>
      </c>
      <c r="T1652" s="7" t="str">
        <f t="shared" si="155"/>
        <v>pop</v>
      </c>
    </row>
    <row r="1653" spans="1:20" ht="80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17">
        <f t="shared" si="150"/>
        <v>40625.900694444441</v>
      </c>
      <c r="L1653" s="17">
        <f t="shared" si="151"/>
        <v>40659.290972222225</v>
      </c>
      <c r="M1653" s="2" t="b">
        <v>0</v>
      </c>
      <c r="N1653" s="2">
        <v>20</v>
      </c>
      <c r="O1653" s="2" t="b">
        <v>1</v>
      </c>
      <c r="P1653" s="4">
        <f t="shared" si="152"/>
        <v>100.75</v>
      </c>
      <c r="Q1653" s="5">
        <f t="shared" si="153"/>
        <v>100.75</v>
      </c>
      <c r="R1653" s="2" t="s">
        <v>8292</v>
      </c>
      <c r="S1653" s="7" t="str">
        <f t="shared" si="154"/>
        <v>music</v>
      </c>
      <c r="T1653" s="7" t="str">
        <f t="shared" si="155"/>
        <v>pop</v>
      </c>
    </row>
    <row r="1654" spans="1:20" ht="80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17">
        <f t="shared" si="150"/>
        <v>41572.492974537039</v>
      </c>
      <c r="L1654" s="17">
        <f t="shared" si="151"/>
        <v>41602.534641203703</v>
      </c>
      <c r="M1654" s="2" t="b">
        <v>0</v>
      </c>
      <c r="N1654" s="2">
        <v>70</v>
      </c>
      <c r="O1654" s="2" t="b">
        <v>1</v>
      </c>
      <c r="P1654" s="4">
        <f t="shared" si="152"/>
        <v>100.66666666666666</v>
      </c>
      <c r="Q1654" s="5">
        <f t="shared" si="153"/>
        <v>64.714285714285708</v>
      </c>
      <c r="R1654" s="2" t="s">
        <v>8292</v>
      </c>
      <c r="S1654" s="7" t="str">
        <f t="shared" si="154"/>
        <v>music</v>
      </c>
      <c r="T1654" s="7" t="str">
        <f t="shared" si="155"/>
        <v>pop</v>
      </c>
    </row>
    <row r="1655" spans="1:20" ht="60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17">
        <f t="shared" si="150"/>
        <v>40626.834444444445</v>
      </c>
      <c r="L1655" s="17">
        <f t="shared" si="151"/>
        <v>40657.834444444445</v>
      </c>
      <c r="M1655" s="2" t="b">
        <v>0</v>
      </c>
      <c r="N1655" s="2">
        <v>168</v>
      </c>
      <c r="O1655" s="2" t="b">
        <v>1</v>
      </c>
      <c r="P1655" s="4">
        <f t="shared" si="152"/>
        <v>174.2304</v>
      </c>
      <c r="Q1655" s="5">
        <f t="shared" si="153"/>
        <v>51.854285714285716</v>
      </c>
      <c r="R1655" s="2" t="s">
        <v>8292</v>
      </c>
      <c r="S1655" s="7" t="str">
        <f t="shared" si="154"/>
        <v>music</v>
      </c>
      <c r="T1655" s="7" t="str">
        <f t="shared" si="155"/>
        <v>pop</v>
      </c>
    </row>
    <row r="1656" spans="1:20" ht="80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17">
        <f t="shared" si="150"/>
        <v>40987.890740740739</v>
      </c>
      <c r="L1656" s="17">
        <f t="shared" si="151"/>
        <v>41017.890740740739</v>
      </c>
      <c r="M1656" s="2" t="b">
        <v>0</v>
      </c>
      <c r="N1656" s="2">
        <v>34</v>
      </c>
      <c r="O1656" s="2" t="b">
        <v>1</v>
      </c>
      <c r="P1656" s="4">
        <f t="shared" si="152"/>
        <v>119.90909090909089</v>
      </c>
      <c r="Q1656" s="5">
        <f t="shared" si="153"/>
        <v>38.794117647058826</v>
      </c>
      <c r="R1656" s="2" t="s">
        <v>8292</v>
      </c>
      <c r="S1656" s="7" t="str">
        <f t="shared" si="154"/>
        <v>music</v>
      </c>
      <c r="T1656" s="7" t="str">
        <f t="shared" si="155"/>
        <v>pop</v>
      </c>
    </row>
    <row r="1657" spans="1:20" ht="60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17">
        <f t="shared" si="150"/>
        <v>40974.791898148149</v>
      </c>
      <c r="L1657" s="17">
        <f t="shared" si="151"/>
        <v>41004.750231481477</v>
      </c>
      <c r="M1657" s="2" t="b">
        <v>0</v>
      </c>
      <c r="N1657" s="2">
        <v>48</v>
      </c>
      <c r="O1657" s="2" t="b">
        <v>1</v>
      </c>
      <c r="P1657" s="4">
        <f t="shared" si="152"/>
        <v>142.86666666666667</v>
      </c>
      <c r="Q1657" s="5">
        <f t="shared" si="153"/>
        <v>44.645833333333336</v>
      </c>
      <c r="R1657" s="2" t="s">
        <v>8292</v>
      </c>
      <c r="S1657" s="7" t="str">
        <f t="shared" si="154"/>
        <v>music</v>
      </c>
      <c r="T1657" s="7" t="str">
        <f t="shared" si="155"/>
        <v>pop</v>
      </c>
    </row>
    <row r="1658" spans="1:20" ht="80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17">
        <f t="shared" si="150"/>
        <v>41226.928842592592</v>
      </c>
      <c r="L1658" s="17">
        <f t="shared" si="151"/>
        <v>41256.928842592592</v>
      </c>
      <c r="M1658" s="2" t="b">
        <v>0</v>
      </c>
      <c r="N1658" s="2">
        <v>48</v>
      </c>
      <c r="O1658" s="2" t="b">
        <v>1</v>
      </c>
      <c r="P1658" s="4">
        <f t="shared" si="152"/>
        <v>100.33493333333334</v>
      </c>
      <c r="Q1658" s="5">
        <f t="shared" si="153"/>
        <v>156.77333333333334</v>
      </c>
      <c r="R1658" s="2" t="s">
        <v>8292</v>
      </c>
      <c r="S1658" s="7" t="str">
        <f t="shared" si="154"/>
        <v>music</v>
      </c>
      <c r="T1658" s="7" t="str">
        <f t="shared" si="155"/>
        <v>pop</v>
      </c>
    </row>
    <row r="1659" spans="1:20" ht="80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17">
        <f t="shared" si="150"/>
        <v>41023.782037037039</v>
      </c>
      <c r="L1659" s="17">
        <f t="shared" si="151"/>
        <v>41053.782037037039</v>
      </c>
      <c r="M1659" s="2" t="b">
        <v>0</v>
      </c>
      <c r="N1659" s="2">
        <v>221</v>
      </c>
      <c r="O1659" s="2" t="b">
        <v>1</v>
      </c>
      <c r="P1659" s="4">
        <f t="shared" si="152"/>
        <v>104.93380000000001</v>
      </c>
      <c r="Q1659" s="5">
        <f t="shared" si="153"/>
        <v>118.70339366515837</v>
      </c>
      <c r="R1659" s="2" t="s">
        <v>8292</v>
      </c>
      <c r="S1659" s="7" t="str">
        <f t="shared" si="154"/>
        <v>music</v>
      </c>
      <c r="T1659" s="7" t="str">
        <f t="shared" si="155"/>
        <v>pop</v>
      </c>
    </row>
    <row r="1660" spans="1:20" ht="80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17">
        <f t="shared" si="150"/>
        <v>41223.22184027778</v>
      </c>
      <c r="L1660" s="17">
        <f t="shared" si="151"/>
        <v>41261.597222222219</v>
      </c>
      <c r="M1660" s="2" t="b">
        <v>0</v>
      </c>
      <c r="N1660" s="2">
        <v>107</v>
      </c>
      <c r="O1660" s="2" t="b">
        <v>1</v>
      </c>
      <c r="P1660" s="4">
        <f t="shared" si="152"/>
        <v>132.23333333333335</v>
      </c>
      <c r="Q1660" s="5">
        <f t="shared" si="153"/>
        <v>74.149532710280369</v>
      </c>
      <c r="R1660" s="2" t="s">
        <v>8292</v>
      </c>
      <c r="S1660" s="7" t="str">
        <f t="shared" si="154"/>
        <v>music</v>
      </c>
      <c r="T1660" s="7" t="str">
        <f t="shared" si="155"/>
        <v>pop</v>
      </c>
    </row>
    <row r="1661" spans="1:20" ht="80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17">
        <f t="shared" si="150"/>
        <v>41596.913437499999</v>
      </c>
      <c r="L1661" s="17">
        <f t="shared" si="151"/>
        <v>41625.5</v>
      </c>
      <c r="M1661" s="2" t="b">
        <v>0</v>
      </c>
      <c r="N1661" s="2">
        <v>45</v>
      </c>
      <c r="O1661" s="2" t="b">
        <v>1</v>
      </c>
      <c r="P1661" s="4">
        <f t="shared" si="152"/>
        <v>112.79999999999998</v>
      </c>
      <c r="Q1661" s="5">
        <f t="shared" si="153"/>
        <v>12.533333333333333</v>
      </c>
      <c r="R1661" s="2" t="s">
        <v>8292</v>
      </c>
      <c r="S1661" s="7" t="str">
        <f t="shared" si="154"/>
        <v>music</v>
      </c>
      <c r="T1661" s="7" t="str">
        <f t="shared" si="155"/>
        <v>pop</v>
      </c>
    </row>
    <row r="1662" spans="1:20" ht="80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17">
        <f t="shared" si="150"/>
        <v>42459.693865740745</v>
      </c>
      <c r="L1662" s="17">
        <f t="shared" si="151"/>
        <v>42490.915972222225</v>
      </c>
      <c r="M1662" s="2" t="b">
        <v>0</v>
      </c>
      <c r="N1662" s="2">
        <v>36</v>
      </c>
      <c r="O1662" s="2" t="b">
        <v>1</v>
      </c>
      <c r="P1662" s="4">
        <f t="shared" si="152"/>
        <v>1253.75</v>
      </c>
      <c r="Q1662" s="5">
        <f t="shared" si="153"/>
        <v>27.861111111111111</v>
      </c>
      <c r="R1662" s="2" t="s">
        <v>8292</v>
      </c>
      <c r="S1662" s="7" t="str">
        <f t="shared" si="154"/>
        <v>music</v>
      </c>
      <c r="T1662" s="7" t="str">
        <f t="shared" si="155"/>
        <v>pop</v>
      </c>
    </row>
    <row r="1663" spans="1:20" ht="100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17">
        <f t="shared" si="150"/>
        <v>42343.998043981483</v>
      </c>
      <c r="L1663" s="17">
        <f t="shared" si="151"/>
        <v>42386.875</v>
      </c>
      <c r="M1663" s="2" t="b">
        <v>0</v>
      </c>
      <c r="N1663" s="2">
        <v>101</v>
      </c>
      <c r="O1663" s="2" t="b">
        <v>1</v>
      </c>
      <c r="P1663" s="4">
        <f t="shared" si="152"/>
        <v>102.50632911392405</v>
      </c>
      <c r="Q1663" s="5">
        <f t="shared" si="153"/>
        <v>80.178217821782184</v>
      </c>
      <c r="R1663" s="2" t="s">
        <v>8292</v>
      </c>
      <c r="S1663" s="7" t="str">
        <f t="shared" si="154"/>
        <v>music</v>
      </c>
      <c r="T1663" s="7" t="str">
        <f t="shared" si="155"/>
        <v>pop</v>
      </c>
    </row>
    <row r="1664" spans="1:20" ht="80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17">
        <f t="shared" si="150"/>
        <v>40848.198333333334</v>
      </c>
      <c r="L1664" s="17">
        <f t="shared" si="151"/>
        <v>40908.239999999998</v>
      </c>
      <c r="M1664" s="2" t="b">
        <v>0</v>
      </c>
      <c r="N1664" s="2">
        <v>62</v>
      </c>
      <c r="O1664" s="2" t="b">
        <v>1</v>
      </c>
      <c r="P1664" s="4">
        <f t="shared" si="152"/>
        <v>102.6375</v>
      </c>
      <c r="Q1664" s="5">
        <f t="shared" si="153"/>
        <v>132.43548387096774</v>
      </c>
      <c r="R1664" s="2" t="s">
        <v>8292</v>
      </c>
      <c r="S1664" s="7" t="str">
        <f t="shared" si="154"/>
        <v>music</v>
      </c>
      <c r="T1664" s="7" t="str">
        <f t="shared" si="155"/>
        <v>pop</v>
      </c>
    </row>
    <row r="1665" spans="1:20" ht="60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17">
        <f t="shared" si="150"/>
        <v>42006.02207175926</v>
      </c>
      <c r="L1665" s="17">
        <f t="shared" si="151"/>
        <v>42036.02207175926</v>
      </c>
      <c r="M1665" s="2" t="b">
        <v>0</v>
      </c>
      <c r="N1665" s="2">
        <v>32</v>
      </c>
      <c r="O1665" s="2" t="b">
        <v>1</v>
      </c>
      <c r="P1665" s="4">
        <f t="shared" si="152"/>
        <v>108</v>
      </c>
      <c r="Q1665" s="5">
        <f t="shared" si="153"/>
        <v>33.75</v>
      </c>
      <c r="R1665" s="2" t="s">
        <v>8292</v>
      </c>
      <c r="S1665" s="7" t="str">
        <f t="shared" si="154"/>
        <v>music</v>
      </c>
      <c r="T1665" s="7" t="str">
        <f t="shared" si="155"/>
        <v>pop</v>
      </c>
    </row>
    <row r="1666" spans="1:20" ht="80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17">
        <f t="shared" si="150"/>
        <v>40939.761782407404</v>
      </c>
      <c r="L1666" s="17">
        <f t="shared" si="151"/>
        <v>40984.165972222225</v>
      </c>
      <c r="M1666" s="2" t="b">
        <v>0</v>
      </c>
      <c r="N1666" s="2">
        <v>89</v>
      </c>
      <c r="O1666" s="2" t="b">
        <v>1</v>
      </c>
      <c r="P1666" s="4">
        <f t="shared" si="152"/>
        <v>122.40879999999999</v>
      </c>
      <c r="Q1666" s="5">
        <f t="shared" si="153"/>
        <v>34.384494382022467</v>
      </c>
      <c r="R1666" s="2" t="s">
        <v>8292</v>
      </c>
      <c r="S1666" s="7" t="str">
        <f t="shared" si="154"/>
        <v>music</v>
      </c>
      <c r="T1666" s="7" t="str">
        <f t="shared" si="155"/>
        <v>pop</v>
      </c>
    </row>
    <row r="1667" spans="1:20" ht="80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17">
        <f t="shared" ref="K1667:K1730" si="156">(((J1667/60)/60)/24)+DATE(1970,1,1)</f>
        <v>40564.649456018517</v>
      </c>
      <c r="L1667" s="17">
        <f t="shared" ref="L1667:L1730" si="157">(((I1667/60)/60)/24)+DATE(1970,1,1)</f>
        <v>40596.125</v>
      </c>
      <c r="M1667" s="2" t="b">
        <v>0</v>
      </c>
      <c r="N1667" s="2">
        <v>93</v>
      </c>
      <c r="O1667" s="2" t="b">
        <v>1</v>
      </c>
      <c r="P1667" s="4">
        <f t="shared" ref="P1667:P1730" si="158">E1667/D1667*100</f>
        <v>119.45714285714286</v>
      </c>
      <c r="Q1667" s="5">
        <f t="shared" ref="Q1667:Q1730" si="159">E1667/N1667</f>
        <v>44.956989247311824</v>
      </c>
      <c r="R1667" s="2" t="s">
        <v>8292</v>
      </c>
      <c r="S1667" s="7" t="str">
        <f t="shared" ref="S1667:S1730" si="160">LEFT(R1667, SEARCH("/",R1667, 1)-1)</f>
        <v>music</v>
      </c>
      <c r="T1667" s="7" t="str">
        <f t="shared" ref="T1667:T1730" si="161">RIGHT(R1667,LEN(R1667)-SEARCH("/",R1667,1))</f>
        <v>pop</v>
      </c>
    </row>
    <row r="1668" spans="1:20" ht="60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17">
        <f t="shared" si="156"/>
        <v>41331.253159722226</v>
      </c>
      <c r="L1668" s="17">
        <f t="shared" si="157"/>
        <v>41361.211493055554</v>
      </c>
      <c r="M1668" s="2" t="b">
        <v>0</v>
      </c>
      <c r="N1668" s="2">
        <v>98</v>
      </c>
      <c r="O1668" s="2" t="b">
        <v>1</v>
      </c>
      <c r="P1668" s="4">
        <f t="shared" si="158"/>
        <v>160.88</v>
      </c>
      <c r="Q1668" s="5">
        <f t="shared" si="159"/>
        <v>41.04081632653061</v>
      </c>
      <c r="R1668" s="2" t="s">
        <v>8292</v>
      </c>
      <c r="S1668" s="7" t="str">
        <f t="shared" si="160"/>
        <v>music</v>
      </c>
      <c r="T1668" s="7" t="str">
        <f t="shared" si="161"/>
        <v>pop</v>
      </c>
    </row>
    <row r="1669" spans="1:20" ht="80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17">
        <f t="shared" si="156"/>
        <v>41682.0705787037</v>
      </c>
      <c r="L1669" s="17">
        <f t="shared" si="157"/>
        <v>41709.290972222225</v>
      </c>
      <c r="M1669" s="2" t="b">
        <v>0</v>
      </c>
      <c r="N1669" s="2">
        <v>82</v>
      </c>
      <c r="O1669" s="2" t="b">
        <v>1</v>
      </c>
      <c r="P1669" s="4">
        <f t="shared" si="158"/>
        <v>126.85294117647059</v>
      </c>
      <c r="Q1669" s="5">
        <f t="shared" si="159"/>
        <v>52.597560975609753</v>
      </c>
      <c r="R1669" s="2" t="s">
        <v>8292</v>
      </c>
      <c r="S1669" s="7" t="str">
        <f t="shared" si="160"/>
        <v>music</v>
      </c>
      <c r="T1669" s="7" t="str">
        <f t="shared" si="161"/>
        <v>pop</v>
      </c>
    </row>
    <row r="1670" spans="1:20" ht="80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17">
        <f t="shared" si="156"/>
        <v>40845.14975694444</v>
      </c>
      <c r="L1670" s="17">
        <f t="shared" si="157"/>
        <v>40875.191423611112</v>
      </c>
      <c r="M1670" s="2" t="b">
        <v>0</v>
      </c>
      <c r="N1670" s="2">
        <v>116</v>
      </c>
      <c r="O1670" s="2" t="b">
        <v>1</v>
      </c>
      <c r="P1670" s="4">
        <f t="shared" si="158"/>
        <v>102.6375</v>
      </c>
      <c r="Q1670" s="5">
        <f t="shared" si="159"/>
        <v>70.784482758620683</v>
      </c>
      <c r="R1670" s="2" t="s">
        <v>8292</v>
      </c>
      <c r="S1670" s="7" t="str">
        <f t="shared" si="160"/>
        <v>music</v>
      </c>
      <c r="T1670" s="7" t="str">
        <f t="shared" si="161"/>
        <v>pop</v>
      </c>
    </row>
    <row r="1671" spans="1:20" ht="80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17">
        <f t="shared" si="156"/>
        <v>42461.885138888887</v>
      </c>
      <c r="L1671" s="17">
        <f t="shared" si="157"/>
        <v>42521.885138888887</v>
      </c>
      <c r="M1671" s="2" t="b">
        <v>0</v>
      </c>
      <c r="N1671" s="2">
        <v>52</v>
      </c>
      <c r="O1671" s="2" t="b">
        <v>1</v>
      </c>
      <c r="P1671" s="4">
        <f t="shared" si="158"/>
        <v>139.75</v>
      </c>
      <c r="Q1671" s="5">
        <f t="shared" si="159"/>
        <v>53.75</v>
      </c>
      <c r="R1671" s="2" t="s">
        <v>8292</v>
      </c>
      <c r="S1671" s="7" t="str">
        <f t="shared" si="160"/>
        <v>music</v>
      </c>
      <c r="T1671" s="7" t="str">
        <f t="shared" si="161"/>
        <v>pop</v>
      </c>
    </row>
    <row r="1672" spans="1:20" ht="80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17">
        <f t="shared" si="156"/>
        <v>40313.930543981485</v>
      </c>
      <c r="L1672" s="17">
        <f t="shared" si="157"/>
        <v>40364.166666666664</v>
      </c>
      <c r="M1672" s="2" t="b">
        <v>0</v>
      </c>
      <c r="N1672" s="2">
        <v>23</v>
      </c>
      <c r="O1672" s="2" t="b">
        <v>1</v>
      </c>
      <c r="P1672" s="4">
        <f t="shared" si="158"/>
        <v>102.60000000000001</v>
      </c>
      <c r="Q1672" s="5">
        <f t="shared" si="159"/>
        <v>44.608695652173914</v>
      </c>
      <c r="R1672" s="2" t="s">
        <v>8292</v>
      </c>
      <c r="S1672" s="7" t="str">
        <f t="shared" si="160"/>
        <v>music</v>
      </c>
      <c r="T1672" s="7" t="str">
        <f t="shared" si="161"/>
        <v>pop</v>
      </c>
    </row>
    <row r="1673" spans="1:20" ht="40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17">
        <f t="shared" si="156"/>
        <v>42553.54414351852</v>
      </c>
      <c r="L1673" s="17">
        <f t="shared" si="157"/>
        <v>42583.54414351852</v>
      </c>
      <c r="M1673" s="2" t="b">
        <v>0</v>
      </c>
      <c r="N1673" s="2">
        <v>77</v>
      </c>
      <c r="O1673" s="2" t="b">
        <v>1</v>
      </c>
      <c r="P1673" s="4">
        <f t="shared" si="158"/>
        <v>100.67349999999999</v>
      </c>
      <c r="Q1673" s="5">
        <f t="shared" si="159"/>
        <v>26.148961038961041</v>
      </c>
      <c r="R1673" s="2" t="s">
        <v>8292</v>
      </c>
      <c r="S1673" s="7" t="str">
        <f t="shared" si="160"/>
        <v>music</v>
      </c>
      <c r="T1673" s="7" t="str">
        <f t="shared" si="161"/>
        <v>pop</v>
      </c>
    </row>
    <row r="1674" spans="1:20" ht="60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17">
        <f t="shared" si="156"/>
        <v>41034.656597222223</v>
      </c>
      <c r="L1674" s="17">
        <f t="shared" si="157"/>
        <v>41064.656597222223</v>
      </c>
      <c r="M1674" s="2" t="b">
        <v>0</v>
      </c>
      <c r="N1674" s="2">
        <v>49</v>
      </c>
      <c r="O1674" s="2" t="b">
        <v>1</v>
      </c>
      <c r="P1674" s="4">
        <f t="shared" si="158"/>
        <v>112.94117647058823</v>
      </c>
      <c r="Q1674" s="5">
        <f t="shared" si="159"/>
        <v>39.183673469387756</v>
      </c>
      <c r="R1674" s="2" t="s">
        <v>8292</v>
      </c>
      <c r="S1674" s="7" t="str">
        <f t="shared" si="160"/>
        <v>music</v>
      </c>
      <c r="T1674" s="7" t="str">
        <f t="shared" si="161"/>
        <v>pop</v>
      </c>
    </row>
    <row r="1675" spans="1:20" ht="80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17">
        <f t="shared" si="156"/>
        <v>42039.878379629634</v>
      </c>
      <c r="L1675" s="17">
        <f t="shared" si="157"/>
        <v>42069.878379629634</v>
      </c>
      <c r="M1675" s="2" t="b">
        <v>0</v>
      </c>
      <c r="N1675" s="2">
        <v>59</v>
      </c>
      <c r="O1675" s="2" t="b">
        <v>1</v>
      </c>
      <c r="P1675" s="4">
        <f t="shared" si="158"/>
        <v>128.09523809523807</v>
      </c>
      <c r="Q1675" s="5">
        <f t="shared" si="159"/>
        <v>45.593220338983052</v>
      </c>
      <c r="R1675" s="2" t="s">
        <v>8292</v>
      </c>
      <c r="S1675" s="7" t="str">
        <f t="shared" si="160"/>
        <v>music</v>
      </c>
      <c r="T1675" s="7" t="str">
        <f t="shared" si="161"/>
        <v>pop</v>
      </c>
    </row>
    <row r="1676" spans="1:20" ht="80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17">
        <f t="shared" si="156"/>
        <v>42569.605393518519</v>
      </c>
      <c r="L1676" s="17">
        <f t="shared" si="157"/>
        <v>42600.290972222225</v>
      </c>
      <c r="M1676" s="2" t="b">
        <v>0</v>
      </c>
      <c r="N1676" s="2">
        <v>113</v>
      </c>
      <c r="O1676" s="2" t="b">
        <v>1</v>
      </c>
      <c r="P1676" s="4">
        <f t="shared" si="158"/>
        <v>201.7</v>
      </c>
      <c r="Q1676" s="5">
        <f t="shared" si="159"/>
        <v>89.247787610619469</v>
      </c>
      <c r="R1676" s="2" t="s">
        <v>8292</v>
      </c>
      <c r="S1676" s="7" t="str">
        <f t="shared" si="160"/>
        <v>music</v>
      </c>
      <c r="T1676" s="7" t="str">
        <f t="shared" si="161"/>
        <v>pop</v>
      </c>
    </row>
    <row r="1677" spans="1:20" ht="60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17">
        <f t="shared" si="156"/>
        <v>40802.733101851853</v>
      </c>
      <c r="L1677" s="17">
        <f t="shared" si="157"/>
        <v>40832.918749999997</v>
      </c>
      <c r="M1677" s="2" t="b">
        <v>0</v>
      </c>
      <c r="N1677" s="2">
        <v>34</v>
      </c>
      <c r="O1677" s="2" t="b">
        <v>1</v>
      </c>
      <c r="P1677" s="4">
        <f t="shared" si="158"/>
        <v>137.416</v>
      </c>
      <c r="Q1677" s="5">
        <f t="shared" si="159"/>
        <v>40.416470588235299</v>
      </c>
      <c r="R1677" s="2" t="s">
        <v>8292</v>
      </c>
      <c r="S1677" s="7" t="str">
        <f t="shared" si="160"/>
        <v>music</v>
      </c>
      <c r="T1677" s="7" t="str">
        <f t="shared" si="161"/>
        <v>pop</v>
      </c>
    </row>
    <row r="1678" spans="1:20" ht="60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17">
        <f t="shared" si="156"/>
        <v>40973.72623842593</v>
      </c>
      <c r="L1678" s="17">
        <f t="shared" si="157"/>
        <v>41020.165972222225</v>
      </c>
      <c r="M1678" s="2" t="b">
        <v>0</v>
      </c>
      <c r="N1678" s="2">
        <v>42</v>
      </c>
      <c r="O1678" s="2" t="b">
        <v>1</v>
      </c>
      <c r="P1678" s="4">
        <f t="shared" si="158"/>
        <v>115.33333333333333</v>
      </c>
      <c r="Q1678" s="5">
        <f t="shared" si="159"/>
        <v>82.38095238095238</v>
      </c>
      <c r="R1678" s="2" t="s">
        <v>8292</v>
      </c>
      <c r="S1678" s="7" t="str">
        <f t="shared" si="160"/>
        <v>music</v>
      </c>
      <c r="T1678" s="7" t="str">
        <f t="shared" si="161"/>
        <v>pop</v>
      </c>
    </row>
    <row r="1679" spans="1:20" ht="80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17">
        <f t="shared" si="156"/>
        <v>42416.407129629632</v>
      </c>
      <c r="L1679" s="17">
        <f t="shared" si="157"/>
        <v>42476.249305555553</v>
      </c>
      <c r="M1679" s="2" t="b">
        <v>0</v>
      </c>
      <c r="N1679" s="2">
        <v>42</v>
      </c>
      <c r="O1679" s="2" t="b">
        <v>1</v>
      </c>
      <c r="P1679" s="4">
        <f t="shared" si="158"/>
        <v>111.66666666666667</v>
      </c>
      <c r="Q1679" s="5">
        <f t="shared" si="159"/>
        <v>159.52380952380952</v>
      </c>
      <c r="R1679" s="2" t="s">
        <v>8292</v>
      </c>
      <c r="S1679" s="7" t="str">
        <f t="shared" si="160"/>
        <v>music</v>
      </c>
      <c r="T1679" s="7" t="str">
        <f t="shared" si="161"/>
        <v>pop</v>
      </c>
    </row>
    <row r="1680" spans="1:20" ht="60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17">
        <f t="shared" si="156"/>
        <v>41662.854988425926</v>
      </c>
      <c r="L1680" s="17">
        <f t="shared" si="157"/>
        <v>41676.854988425926</v>
      </c>
      <c r="M1680" s="2" t="b">
        <v>0</v>
      </c>
      <c r="N1680" s="2">
        <v>49</v>
      </c>
      <c r="O1680" s="2" t="b">
        <v>1</v>
      </c>
      <c r="P1680" s="4">
        <f t="shared" si="158"/>
        <v>118.39999999999999</v>
      </c>
      <c r="Q1680" s="5">
        <f t="shared" si="159"/>
        <v>36.244897959183675</v>
      </c>
      <c r="R1680" s="2" t="s">
        <v>8292</v>
      </c>
      <c r="S1680" s="7" t="str">
        <f t="shared" si="160"/>
        <v>music</v>
      </c>
      <c r="T1680" s="7" t="str">
        <f t="shared" si="161"/>
        <v>pop</v>
      </c>
    </row>
    <row r="1681" spans="1:20" ht="100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17">
        <f t="shared" si="156"/>
        <v>40723.068807870368</v>
      </c>
      <c r="L1681" s="17">
        <f t="shared" si="157"/>
        <v>40746.068807870368</v>
      </c>
      <c r="M1681" s="2" t="b">
        <v>0</v>
      </c>
      <c r="N1681" s="2">
        <v>56</v>
      </c>
      <c r="O1681" s="2" t="b">
        <v>1</v>
      </c>
      <c r="P1681" s="4">
        <f t="shared" si="158"/>
        <v>175</v>
      </c>
      <c r="Q1681" s="5">
        <f t="shared" si="159"/>
        <v>62.5</v>
      </c>
      <c r="R1681" s="2" t="s">
        <v>8292</v>
      </c>
      <c r="S1681" s="7" t="str">
        <f t="shared" si="160"/>
        <v>music</v>
      </c>
      <c r="T1681" s="7" t="str">
        <f t="shared" si="161"/>
        <v>pop</v>
      </c>
    </row>
    <row r="1682" spans="1:20" ht="60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17">
        <f t="shared" si="156"/>
        <v>41802.757719907408</v>
      </c>
      <c r="L1682" s="17">
        <f t="shared" si="157"/>
        <v>41832.757719907408</v>
      </c>
      <c r="M1682" s="2" t="b">
        <v>0</v>
      </c>
      <c r="N1682" s="2">
        <v>25</v>
      </c>
      <c r="O1682" s="2" t="b">
        <v>1</v>
      </c>
      <c r="P1682" s="4">
        <f t="shared" si="158"/>
        <v>117.5</v>
      </c>
      <c r="Q1682" s="5">
        <f t="shared" si="159"/>
        <v>47</v>
      </c>
      <c r="R1682" s="2" t="s">
        <v>8292</v>
      </c>
      <c r="S1682" s="7" t="str">
        <f t="shared" si="160"/>
        <v>music</v>
      </c>
      <c r="T1682" s="7" t="str">
        <f t="shared" si="161"/>
        <v>pop</v>
      </c>
    </row>
    <row r="1683" spans="1:20" ht="80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17">
        <f t="shared" si="156"/>
        <v>42774.121342592596</v>
      </c>
      <c r="L1683" s="17">
        <f t="shared" si="157"/>
        <v>42823.083333333328</v>
      </c>
      <c r="M1683" s="2" t="b">
        <v>0</v>
      </c>
      <c r="N1683" s="2">
        <v>884</v>
      </c>
      <c r="O1683" s="2" t="b">
        <v>0</v>
      </c>
      <c r="P1683" s="4">
        <f t="shared" si="158"/>
        <v>101.42212307692309</v>
      </c>
      <c r="Q1683" s="5">
        <f t="shared" si="159"/>
        <v>74.575090497737563</v>
      </c>
      <c r="R1683" s="2" t="s">
        <v>8293</v>
      </c>
      <c r="S1683" s="7" t="str">
        <f t="shared" si="160"/>
        <v>music</v>
      </c>
      <c r="T1683" s="7" t="str">
        <f t="shared" si="161"/>
        <v>faith</v>
      </c>
    </row>
    <row r="1684" spans="1:20" ht="60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17">
        <f t="shared" si="156"/>
        <v>42779.21365740741</v>
      </c>
      <c r="L1684" s="17">
        <f t="shared" si="157"/>
        <v>42839.171990740739</v>
      </c>
      <c r="M1684" s="2" t="b">
        <v>0</v>
      </c>
      <c r="N1684" s="2">
        <v>0</v>
      </c>
      <c r="O1684" s="2" t="b">
        <v>0</v>
      </c>
      <c r="P1684" s="4">
        <f t="shared" si="158"/>
        <v>0</v>
      </c>
      <c r="Q1684" s="5" t="e">
        <f t="shared" si="159"/>
        <v>#DIV/0!</v>
      </c>
      <c r="R1684" s="2" t="s">
        <v>8293</v>
      </c>
      <c r="S1684" s="7" t="str">
        <f t="shared" si="160"/>
        <v>music</v>
      </c>
      <c r="T1684" s="7" t="str">
        <f t="shared" si="161"/>
        <v>faith</v>
      </c>
    </row>
    <row r="1685" spans="1:20" ht="60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17">
        <f t="shared" si="156"/>
        <v>42808.781689814816</v>
      </c>
      <c r="L1685" s="17">
        <f t="shared" si="157"/>
        <v>42832.781689814816</v>
      </c>
      <c r="M1685" s="2" t="b">
        <v>0</v>
      </c>
      <c r="N1685" s="2">
        <v>10</v>
      </c>
      <c r="O1685" s="2" t="b">
        <v>0</v>
      </c>
      <c r="P1685" s="4">
        <f t="shared" si="158"/>
        <v>21.714285714285715</v>
      </c>
      <c r="Q1685" s="5">
        <f t="shared" si="159"/>
        <v>76</v>
      </c>
      <c r="R1685" s="2" t="s">
        <v>8293</v>
      </c>
      <c r="S1685" s="7" t="str">
        <f t="shared" si="160"/>
        <v>music</v>
      </c>
      <c r="T1685" s="7" t="str">
        <f t="shared" si="161"/>
        <v>faith</v>
      </c>
    </row>
    <row r="1686" spans="1:20" ht="40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17">
        <f t="shared" si="156"/>
        <v>42783.815289351856</v>
      </c>
      <c r="L1686" s="17">
        <f t="shared" si="157"/>
        <v>42811.773622685185</v>
      </c>
      <c r="M1686" s="2" t="b">
        <v>0</v>
      </c>
      <c r="N1686" s="2">
        <v>101</v>
      </c>
      <c r="O1686" s="2" t="b">
        <v>0</v>
      </c>
      <c r="P1686" s="4">
        <f t="shared" si="158"/>
        <v>109.125</v>
      </c>
      <c r="Q1686" s="5">
        <f t="shared" si="159"/>
        <v>86.43564356435644</v>
      </c>
      <c r="R1686" s="2" t="s">
        <v>8293</v>
      </c>
      <c r="S1686" s="7" t="str">
        <f t="shared" si="160"/>
        <v>music</v>
      </c>
      <c r="T1686" s="7" t="str">
        <f t="shared" si="161"/>
        <v>faith</v>
      </c>
    </row>
    <row r="1687" spans="1:20" ht="80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17">
        <f t="shared" si="156"/>
        <v>42788.2502662037</v>
      </c>
      <c r="L1687" s="17">
        <f t="shared" si="157"/>
        <v>42818.208599537036</v>
      </c>
      <c r="M1687" s="2" t="b">
        <v>0</v>
      </c>
      <c r="N1687" s="2">
        <v>15</v>
      </c>
      <c r="O1687" s="2" t="b">
        <v>0</v>
      </c>
      <c r="P1687" s="4">
        <f t="shared" si="158"/>
        <v>102.85714285714285</v>
      </c>
      <c r="Q1687" s="5">
        <f t="shared" si="159"/>
        <v>24</v>
      </c>
      <c r="R1687" s="2" t="s">
        <v>8293</v>
      </c>
      <c r="S1687" s="7" t="str">
        <f t="shared" si="160"/>
        <v>music</v>
      </c>
      <c r="T1687" s="7" t="str">
        <f t="shared" si="161"/>
        <v>faith</v>
      </c>
    </row>
    <row r="1688" spans="1:20" ht="80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17">
        <f t="shared" si="156"/>
        <v>42792.843969907408</v>
      </c>
      <c r="L1688" s="17">
        <f t="shared" si="157"/>
        <v>42852.802303240736</v>
      </c>
      <c r="M1688" s="2" t="b">
        <v>0</v>
      </c>
      <c r="N1688" s="2">
        <v>1</v>
      </c>
      <c r="O1688" s="2" t="b">
        <v>0</v>
      </c>
      <c r="P1688" s="4">
        <f t="shared" si="158"/>
        <v>0.36</v>
      </c>
      <c r="Q1688" s="5">
        <f t="shared" si="159"/>
        <v>18</v>
      </c>
      <c r="R1688" s="2" t="s">
        <v>8293</v>
      </c>
      <c r="S1688" s="7" t="str">
        <f t="shared" si="160"/>
        <v>music</v>
      </c>
      <c r="T1688" s="7" t="str">
        <f t="shared" si="161"/>
        <v>faith</v>
      </c>
    </row>
    <row r="1689" spans="1:20" ht="80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17">
        <f t="shared" si="156"/>
        <v>42802.046817129631</v>
      </c>
      <c r="L1689" s="17">
        <f t="shared" si="157"/>
        <v>42835.84375</v>
      </c>
      <c r="M1689" s="2" t="b">
        <v>0</v>
      </c>
      <c r="N1689" s="2">
        <v>39</v>
      </c>
      <c r="O1689" s="2" t="b">
        <v>0</v>
      </c>
      <c r="P1689" s="4">
        <f t="shared" si="158"/>
        <v>31.25</v>
      </c>
      <c r="Q1689" s="5">
        <f t="shared" si="159"/>
        <v>80.128205128205124</v>
      </c>
      <c r="R1689" s="2" t="s">
        <v>8293</v>
      </c>
      <c r="S1689" s="7" t="str">
        <f t="shared" si="160"/>
        <v>music</v>
      </c>
      <c r="T1689" s="7" t="str">
        <f t="shared" si="161"/>
        <v>faith</v>
      </c>
    </row>
    <row r="1690" spans="1:20" ht="80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17">
        <f t="shared" si="156"/>
        <v>42804.534652777773</v>
      </c>
      <c r="L1690" s="17">
        <f t="shared" si="157"/>
        <v>42834.492986111116</v>
      </c>
      <c r="M1690" s="2" t="b">
        <v>0</v>
      </c>
      <c r="N1690" s="2">
        <v>7</v>
      </c>
      <c r="O1690" s="2" t="b">
        <v>0</v>
      </c>
      <c r="P1690" s="4">
        <f t="shared" si="158"/>
        <v>44.3</v>
      </c>
      <c r="Q1690" s="5">
        <f t="shared" si="159"/>
        <v>253.14285714285714</v>
      </c>
      <c r="R1690" s="2" t="s">
        <v>8293</v>
      </c>
      <c r="S1690" s="7" t="str">
        <f t="shared" si="160"/>
        <v>music</v>
      </c>
      <c r="T1690" s="7" t="str">
        <f t="shared" si="161"/>
        <v>faith</v>
      </c>
    </row>
    <row r="1691" spans="1:20" ht="40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17">
        <f t="shared" si="156"/>
        <v>42780.942476851851</v>
      </c>
      <c r="L1691" s="17">
        <f t="shared" si="157"/>
        <v>42810.900810185187</v>
      </c>
      <c r="M1691" s="2" t="b">
        <v>0</v>
      </c>
      <c r="N1691" s="2">
        <v>14</v>
      </c>
      <c r="O1691" s="2" t="b">
        <v>0</v>
      </c>
      <c r="P1691" s="4">
        <f t="shared" si="158"/>
        <v>100</v>
      </c>
      <c r="Q1691" s="5">
        <f t="shared" si="159"/>
        <v>171.42857142857142</v>
      </c>
      <c r="R1691" s="2" t="s">
        <v>8293</v>
      </c>
      <c r="S1691" s="7" t="str">
        <f t="shared" si="160"/>
        <v>music</v>
      </c>
      <c r="T1691" s="7" t="str">
        <f t="shared" si="161"/>
        <v>faith</v>
      </c>
    </row>
    <row r="1692" spans="1:20" ht="80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17">
        <f t="shared" si="156"/>
        <v>42801.43104166667</v>
      </c>
      <c r="L1692" s="17">
        <f t="shared" si="157"/>
        <v>42831.389374999999</v>
      </c>
      <c r="M1692" s="2" t="b">
        <v>0</v>
      </c>
      <c r="N1692" s="2">
        <v>11</v>
      </c>
      <c r="O1692" s="2" t="b">
        <v>0</v>
      </c>
      <c r="P1692" s="4">
        <f t="shared" si="158"/>
        <v>25.4</v>
      </c>
      <c r="Q1692" s="5">
        <f t="shared" si="159"/>
        <v>57.727272727272727</v>
      </c>
      <c r="R1692" s="2" t="s">
        <v>8293</v>
      </c>
      <c r="S1692" s="7" t="str">
        <f t="shared" si="160"/>
        <v>music</v>
      </c>
      <c r="T1692" s="7" t="str">
        <f t="shared" si="161"/>
        <v>faith</v>
      </c>
    </row>
    <row r="1693" spans="1:20" ht="80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17">
        <f t="shared" si="156"/>
        <v>42795.701481481476</v>
      </c>
      <c r="L1693" s="17">
        <f t="shared" si="157"/>
        <v>42828.041666666672</v>
      </c>
      <c r="M1693" s="2" t="b">
        <v>0</v>
      </c>
      <c r="N1693" s="2">
        <v>38</v>
      </c>
      <c r="O1693" s="2" t="b">
        <v>0</v>
      </c>
      <c r="P1693" s="4">
        <f t="shared" si="158"/>
        <v>33.473333333333329</v>
      </c>
      <c r="Q1693" s="5">
        <f t="shared" si="159"/>
        <v>264.26315789473682</v>
      </c>
      <c r="R1693" s="2" t="s">
        <v>8293</v>
      </c>
      <c r="S1693" s="7" t="str">
        <f t="shared" si="160"/>
        <v>music</v>
      </c>
      <c r="T1693" s="7" t="str">
        <f t="shared" si="161"/>
        <v>faith</v>
      </c>
    </row>
    <row r="1694" spans="1:20" ht="60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17">
        <f t="shared" si="156"/>
        <v>42788.151238425926</v>
      </c>
      <c r="L1694" s="17">
        <f t="shared" si="157"/>
        <v>42820.999305555553</v>
      </c>
      <c r="M1694" s="2" t="b">
        <v>0</v>
      </c>
      <c r="N1694" s="2">
        <v>15</v>
      </c>
      <c r="O1694" s="2" t="b">
        <v>0</v>
      </c>
      <c r="P1694" s="4">
        <f t="shared" si="158"/>
        <v>47.8</v>
      </c>
      <c r="Q1694" s="5">
        <f t="shared" si="159"/>
        <v>159.33333333333334</v>
      </c>
      <c r="R1694" s="2" t="s">
        <v>8293</v>
      </c>
      <c r="S1694" s="7" t="str">
        <f t="shared" si="160"/>
        <v>music</v>
      </c>
      <c r="T1694" s="7" t="str">
        <f t="shared" si="161"/>
        <v>faith</v>
      </c>
    </row>
    <row r="1695" spans="1:20" ht="80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17">
        <f t="shared" si="156"/>
        <v>42803.920277777783</v>
      </c>
      <c r="L1695" s="17">
        <f t="shared" si="157"/>
        <v>42834.833333333328</v>
      </c>
      <c r="M1695" s="2" t="b">
        <v>0</v>
      </c>
      <c r="N1695" s="2">
        <v>8</v>
      </c>
      <c r="O1695" s="2" t="b">
        <v>0</v>
      </c>
      <c r="P1695" s="4">
        <f t="shared" si="158"/>
        <v>9.3333333333333339</v>
      </c>
      <c r="Q1695" s="5">
        <f t="shared" si="159"/>
        <v>35</v>
      </c>
      <c r="R1695" s="2" t="s">
        <v>8293</v>
      </c>
      <c r="S1695" s="7" t="str">
        <f t="shared" si="160"/>
        <v>music</v>
      </c>
      <c r="T1695" s="7" t="str">
        <f t="shared" si="161"/>
        <v>faith</v>
      </c>
    </row>
    <row r="1696" spans="1:20" ht="80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17">
        <f t="shared" si="156"/>
        <v>42791.669837962967</v>
      </c>
      <c r="L1696" s="17">
        <f t="shared" si="157"/>
        <v>42821.191666666666</v>
      </c>
      <c r="M1696" s="2" t="b">
        <v>0</v>
      </c>
      <c r="N1696" s="2">
        <v>1</v>
      </c>
      <c r="O1696" s="2" t="b">
        <v>0</v>
      </c>
      <c r="P1696" s="4">
        <f t="shared" si="158"/>
        <v>0.05</v>
      </c>
      <c r="Q1696" s="5">
        <f t="shared" si="159"/>
        <v>5</v>
      </c>
      <c r="R1696" s="2" t="s">
        <v>8293</v>
      </c>
      <c r="S1696" s="7" t="str">
        <f t="shared" si="160"/>
        <v>music</v>
      </c>
      <c r="T1696" s="7" t="str">
        <f t="shared" si="161"/>
        <v>faith</v>
      </c>
    </row>
    <row r="1697" spans="1:20" ht="80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17">
        <f t="shared" si="156"/>
        <v>42801.031412037039</v>
      </c>
      <c r="L1697" s="17">
        <f t="shared" si="157"/>
        <v>42835.041666666672</v>
      </c>
      <c r="M1697" s="2" t="b">
        <v>0</v>
      </c>
      <c r="N1697" s="2">
        <v>23</v>
      </c>
      <c r="O1697" s="2" t="b">
        <v>0</v>
      </c>
      <c r="P1697" s="4">
        <f t="shared" si="158"/>
        <v>11.708333333333334</v>
      </c>
      <c r="Q1697" s="5">
        <f t="shared" si="159"/>
        <v>61.086956521739133</v>
      </c>
      <c r="R1697" s="2" t="s">
        <v>8293</v>
      </c>
      <c r="S1697" s="7" t="str">
        <f t="shared" si="160"/>
        <v>music</v>
      </c>
      <c r="T1697" s="7" t="str">
        <f t="shared" si="161"/>
        <v>faith</v>
      </c>
    </row>
    <row r="1698" spans="1:20" ht="80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17">
        <f t="shared" si="156"/>
        <v>42796.069571759261</v>
      </c>
      <c r="L1698" s="17">
        <f t="shared" si="157"/>
        <v>42826.027905092589</v>
      </c>
      <c r="M1698" s="2" t="b">
        <v>0</v>
      </c>
      <c r="N1698" s="2">
        <v>0</v>
      </c>
      <c r="O1698" s="2" t="b">
        <v>0</v>
      </c>
      <c r="P1698" s="4">
        <f t="shared" si="158"/>
        <v>0</v>
      </c>
      <c r="Q1698" s="5" t="e">
        <f t="shared" si="159"/>
        <v>#DIV/0!</v>
      </c>
      <c r="R1698" s="2" t="s">
        <v>8293</v>
      </c>
      <c r="S1698" s="7" t="str">
        <f t="shared" si="160"/>
        <v>music</v>
      </c>
      <c r="T1698" s="7" t="str">
        <f t="shared" si="161"/>
        <v>faith</v>
      </c>
    </row>
    <row r="1699" spans="1:20" ht="80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17">
        <f t="shared" si="156"/>
        <v>42805.032962962956</v>
      </c>
      <c r="L1699" s="17">
        <f t="shared" si="157"/>
        <v>42834.991296296299</v>
      </c>
      <c r="M1699" s="2" t="b">
        <v>0</v>
      </c>
      <c r="N1699" s="2">
        <v>22</v>
      </c>
      <c r="O1699" s="2" t="b">
        <v>0</v>
      </c>
      <c r="P1699" s="4">
        <f t="shared" si="158"/>
        <v>20.208000000000002</v>
      </c>
      <c r="Q1699" s="5">
        <f t="shared" si="159"/>
        <v>114.81818181818181</v>
      </c>
      <c r="R1699" s="2" t="s">
        <v>8293</v>
      </c>
      <c r="S1699" s="7" t="str">
        <f t="shared" si="160"/>
        <v>music</v>
      </c>
      <c r="T1699" s="7" t="str">
        <f t="shared" si="161"/>
        <v>faith</v>
      </c>
    </row>
    <row r="1700" spans="1:20" ht="100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17">
        <f t="shared" si="156"/>
        <v>42796.207870370374</v>
      </c>
      <c r="L1700" s="17">
        <f t="shared" si="157"/>
        <v>42820.147916666669</v>
      </c>
      <c r="M1700" s="2" t="b">
        <v>0</v>
      </c>
      <c r="N1700" s="2">
        <v>0</v>
      </c>
      <c r="O1700" s="2" t="b">
        <v>0</v>
      </c>
      <c r="P1700" s="4">
        <f t="shared" si="158"/>
        <v>0</v>
      </c>
      <c r="Q1700" s="5" t="e">
        <f t="shared" si="159"/>
        <v>#DIV/0!</v>
      </c>
      <c r="R1700" s="2" t="s">
        <v>8293</v>
      </c>
      <c r="S1700" s="7" t="str">
        <f t="shared" si="160"/>
        <v>music</v>
      </c>
      <c r="T1700" s="7" t="str">
        <f t="shared" si="161"/>
        <v>faith</v>
      </c>
    </row>
    <row r="1701" spans="1:20" ht="80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17">
        <f t="shared" si="156"/>
        <v>42806.863946759258</v>
      </c>
      <c r="L1701" s="17">
        <f t="shared" si="157"/>
        <v>42836.863946759258</v>
      </c>
      <c r="M1701" s="2" t="b">
        <v>0</v>
      </c>
      <c r="N1701" s="2">
        <v>4</v>
      </c>
      <c r="O1701" s="2" t="b">
        <v>0</v>
      </c>
      <c r="P1701" s="4">
        <f t="shared" si="158"/>
        <v>4.2311459353574925</v>
      </c>
      <c r="Q1701" s="5">
        <f t="shared" si="159"/>
        <v>54</v>
      </c>
      <c r="R1701" s="2" t="s">
        <v>8293</v>
      </c>
      <c r="S1701" s="7" t="str">
        <f t="shared" si="160"/>
        <v>music</v>
      </c>
      <c r="T1701" s="7" t="str">
        <f t="shared" si="161"/>
        <v>faith</v>
      </c>
    </row>
    <row r="1702" spans="1:20" ht="80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17">
        <f t="shared" si="156"/>
        <v>42796.071643518517</v>
      </c>
      <c r="L1702" s="17">
        <f t="shared" si="157"/>
        <v>42826.166666666672</v>
      </c>
      <c r="M1702" s="2" t="b">
        <v>0</v>
      </c>
      <c r="N1702" s="2">
        <v>79</v>
      </c>
      <c r="O1702" s="2" t="b">
        <v>0</v>
      </c>
      <c r="P1702" s="4">
        <f t="shared" si="158"/>
        <v>26.06</v>
      </c>
      <c r="Q1702" s="5">
        <f t="shared" si="159"/>
        <v>65.974683544303801</v>
      </c>
      <c r="R1702" s="2" t="s">
        <v>8293</v>
      </c>
      <c r="S1702" s="7" t="str">
        <f t="shared" si="160"/>
        <v>music</v>
      </c>
      <c r="T1702" s="7" t="str">
        <f t="shared" si="161"/>
        <v>faith</v>
      </c>
    </row>
    <row r="1703" spans="1:20" ht="80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17">
        <f t="shared" si="156"/>
        <v>41989.664409722223</v>
      </c>
      <c r="L1703" s="17">
        <f t="shared" si="157"/>
        <v>42019.664409722223</v>
      </c>
      <c r="M1703" s="2" t="b">
        <v>0</v>
      </c>
      <c r="N1703" s="2">
        <v>2</v>
      </c>
      <c r="O1703" s="2" t="b">
        <v>0</v>
      </c>
      <c r="P1703" s="4">
        <f t="shared" si="158"/>
        <v>0.19801980198019803</v>
      </c>
      <c r="Q1703" s="5">
        <f t="shared" si="159"/>
        <v>5</v>
      </c>
      <c r="R1703" s="2" t="s">
        <v>8293</v>
      </c>
      <c r="S1703" s="7" t="str">
        <f t="shared" si="160"/>
        <v>music</v>
      </c>
      <c r="T1703" s="7" t="str">
        <f t="shared" si="161"/>
        <v>faith</v>
      </c>
    </row>
    <row r="1704" spans="1:20" ht="40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17">
        <f t="shared" si="156"/>
        <v>42063.869791666672</v>
      </c>
      <c r="L1704" s="17">
        <f t="shared" si="157"/>
        <v>42093.828125</v>
      </c>
      <c r="M1704" s="2" t="b">
        <v>0</v>
      </c>
      <c r="N1704" s="2">
        <v>1</v>
      </c>
      <c r="O1704" s="2" t="b">
        <v>0</v>
      </c>
      <c r="P1704" s="4">
        <f t="shared" si="158"/>
        <v>6.0606060606060606E-3</v>
      </c>
      <c r="Q1704" s="5">
        <f t="shared" si="159"/>
        <v>1</v>
      </c>
      <c r="R1704" s="2" t="s">
        <v>8293</v>
      </c>
      <c r="S1704" s="7" t="str">
        <f t="shared" si="160"/>
        <v>music</v>
      </c>
      <c r="T1704" s="7" t="str">
        <f t="shared" si="161"/>
        <v>faith</v>
      </c>
    </row>
    <row r="1705" spans="1:20" ht="80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17">
        <f t="shared" si="156"/>
        <v>42187.281678240746</v>
      </c>
      <c r="L1705" s="17">
        <f t="shared" si="157"/>
        <v>42247.281678240746</v>
      </c>
      <c r="M1705" s="2" t="b">
        <v>0</v>
      </c>
      <c r="N1705" s="2">
        <v>2</v>
      </c>
      <c r="O1705" s="2" t="b">
        <v>0</v>
      </c>
      <c r="P1705" s="4">
        <f t="shared" si="158"/>
        <v>1.02</v>
      </c>
      <c r="Q1705" s="5">
        <f t="shared" si="159"/>
        <v>25.5</v>
      </c>
      <c r="R1705" s="2" t="s">
        <v>8293</v>
      </c>
      <c r="S1705" s="7" t="str">
        <f t="shared" si="160"/>
        <v>music</v>
      </c>
      <c r="T1705" s="7" t="str">
        <f t="shared" si="161"/>
        <v>faith</v>
      </c>
    </row>
    <row r="1706" spans="1:20" ht="60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17">
        <f t="shared" si="156"/>
        <v>42021.139733796299</v>
      </c>
      <c r="L1706" s="17">
        <f t="shared" si="157"/>
        <v>42051.139733796299</v>
      </c>
      <c r="M1706" s="2" t="b">
        <v>0</v>
      </c>
      <c r="N1706" s="2">
        <v>11</v>
      </c>
      <c r="O1706" s="2" t="b">
        <v>0</v>
      </c>
      <c r="P1706" s="4">
        <f t="shared" si="158"/>
        <v>65.100000000000009</v>
      </c>
      <c r="Q1706" s="5">
        <f t="shared" si="159"/>
        <v>118.36363636363636</v>
      </c>
      <c r="R1706" s="2" t="s">
        <v>8293</v>
      </c>
      <c r="S1706" s="7" t="str">
        <f t="shared" si="160"/>
        <v>music</v>
      </c>
      <c r="T1706" s="7" t="str">
        <f t="shared" si="161"/>
        <v>faith</v>
      </c>
    </row>
    <row r="1707" spans="1:20" ht="60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17">
        <f t="shared" si="156"/>
        <v>42245.016736111109</v>
      </c>
      <c r="L1707" s="17">
        <f t="shared" si="157"/>
        <v>42256.666666666672</v>
      </c>
      <c r="M1707" s="2" t="b">
        <v>0</v>
      </c>
      <c r="N1707" s="2">
        <v>0</v>
      </c>
      <c r="O1707" s="2" t="b">
        <v>0</v>
      </c>
      <c r="P1707" s="4">
        <f t="shared" si="158"/>
        <v>0</v>
      </c>
      <c r="Q1707" s="5" t="e">
        <f t="shared" si="159"/>
        <v>#DIV/0!</v>
      </c>
      <c r="R1707" s="2" t="s">
        <v>8293</v>
      </c>
      <c r="S1707" s="7" t="str">
        <f t="shared" si="160"/>
        <v>music</v>
      </c>
      <c r="T1707" s="7" t="str">
        <f t="shared" si="161"/>
        <v>faith</v>
      </c>
    </row>
    <row r="1708" spans="1:20" ht="80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17">
        <f t="shared" si="156"/>
        <v>42179.306388888886</v>
      </c>
      <c r="L1708" s="17">
        <f t="shared" si="157"/>
        <v>42239.306388888886</v>
      </c>
      <c r="M1708" s="2" t="b">
        <v>0</v>
      </c>
      <c r="N1708" s="2">
        <v>0</v>
      </c>
      <c r="O1708" s="2" t="b">
        <v>0</v>
      </c>
      <c r="P1708" s="4">
        <f t="shared" si="158"/>
        <v>0</v>
      </c>
      <c r="Q1708" s="5" t="e">
        <f t="shared" si="159"/>
        <v>#DIV/0!</v>
      </c>
      <c r="R1708" s="2" t="s">
        <v>8293</v>
      </c>
      <c r="S1708" s="7" t="str">
        <f t="shared" si="160"/>
        <v>music</v>
      </c>
      <c r="T1708" s="7" t="str">
        <f t="shared" si="161"/>
        <v>faith</v>
      </c>
    </row>
    <row r="1709" spans="1:20" ht="80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17">
        <f t="shared" si="156"/>
        <v>42427.721006944441</v>
      </c>
      <c r="L1709" s="17">
        <f t="shared" si="157"/>
        <v>42457.679340277777</v>
      </c>
      <c r="M1709" s="2" t="b">
        <v>0</v>
      </c>
      <c r="N1709" s="2">
        <v>9</v>
      </c>
      <c r="O1709" s="2" t="b">
        <v>0</v>
      </c>
      <c r="P1709" s="4">
        <f t="shared" si="158"/>
        <v>9.74</v>
      </c>
      <c r="Q1709" s="5">
        <f t="shared" si="159"/>
        <v>54.111111111111114</v>
      </c>
      <c r="R1709" s="2" t="s">
        <v>8293</v>
      </c>
      <c r="S1709" s="7" t="str">
        <f t="shared" si="160"/>
        <v>music</v>
      </c>
      <c r="T1709" s="7" t="str">
        <f t="shared" si="161"/>
        <v>faith</v>
      </c>
    </row>
    <row r="1710" spans="1:20" ht="80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17">
        <f t="shared" si="156"/>
        <v>42451.866967592592</v>
      </c>
      <c r="L1710" s="17">
        <f t="shared" si="157"/>
        <v>42491.866967592592</v>
      </c>
      <c r="M1710" s="2" t="b">
        <v>0</v>
      </c>
      <c r="N1710" s="2">
        <v>0</v>
      </c>
      <c r="O1710" s="2" t="b">
        <v>0</v>
      </c>
      <c r="P1710" s="4">
        <f t="shared" si="158"/>
        <v>0</v>
      </c>
      <c r="Q1710" s="5" t="e">
        <f t="shared" si="159"/>
        <v>#DIV/0!</v>
      </c>
      <c r="R1710" s="2" t="s">
        <v>8293</v>
      </c>
      <c r="S1710" s="7" t="str">
        <f t="shared" si="160"/>
        <v>music</v>
      </c>
      <c r="T1710" s="7" t="str">
        <f t="shared" si="161"/>
        <v>faith</v>
      </c>
    </row>
    <row r="1711" spans="1:20" ht="60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17">
        <f t="shared" si="156"/>
        <v>41841.56381944444</v>
      </c>
      <c r="L1711" s="17">
        <f t="shared" si="157"/>
        <v>41882.818749999999</v>
      </c>
      <c r="M1711" s="2" t="b">
        <v>0</v>
      </c>
      <c r="N1711" s="2">
        <v>4</v>
      </c>
      <c r="O1711" s="2" t="b">
        <v>0</v>
      </c>
      <c r="P1711" s="4">
        <f t="shared" si="158"/>
        <v>4.8571428571428568</v>
      </c>
      <c r="Q1711" s="5">
        <f t="shared" si="159"/>
        <v>21.25</v>
      </c>
      <c r="R1711" s="2" t="s">
        <v>8293</v>
      </c>
      <c r="S1711" s="7" t="str">
        <f t="shared" si="160"/>
        <v>music</v>
      </c>
      <c r="T1711" s="7" t="str">
        <f t="shared" si="161"/>
        <v>faith</v>
      </c>
    </row>
    <row r="1712" spans="1:20" ht="40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17">
        <f t="shared" si="156"/>
        <v>42341.59129629629</v>
      </c>
      <c r="L1712" s="17">
        <f t="shared" si="157"/>
        <v>42387.541666666672</v>
      </c>
      <c r="M1712" s="2" t="b">
        <v>0</v>
      </c>
      <c r="N1712" s="2">
        <v>1</v>
      </c>
      <c r="O1712" s="2" t="b">
        <v>0</v>
      </c>
      <c r="P1712" s="4">
        <f t="shared" si="158"/>
        <v>0.67999999999999994</v>
      </c>
      <c r="Q1712" s="5">
        <f t="shared" si="159"/>
        <v>34</v>
      </c>
      <c r="R1712" s="2" t="s">
        <v>8293</v>
      </c>
      <c r="S1712" s="7" t="str">
        <f t="shared" si="160"/>
        <v>music</v>
      </c>
      <c r="T1712" s="7" t="str">
        <f t="shared" si="161"/>
        <v>faith</v>
      </c>
    </row>
    <row r="1713" spans="1:20" ht="80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17">
        <f t="shared" si="156"/>
        <v>41852.646226851852</v>
      </c>
      <c r="L1713" s="17">
        <f t="shared" si="157"/>
        <v>41883.646226851852</v>
      </c>
      <c r="M1713" s="2" t="b">
        <v>0</v>
      </c>
      <c r="N1713" s="2">
        <v>2</v>
      </c>
      <c r="O1713" s="2" t="b">
        <v>0</v>
      </c>
      <c r="P1713" s="4">
        <f t="shared" si="158"/>
        <v>10.5</v>
      </c>
      <c r="Q1713" s="5">
        <f t="shared" si="159"/>
        <v>525</v>
      </c>
      <c r="R1713" s="2" t="s">
        <v>8293</v>
      </c>
      <c r="S1713" s="7" t="str">
        <f t="shared" si="160"/>
        <v>music</v>
      </c>
      <c r="T1713" s="7" t="str">
        <f t="shared" si="161"/>
        <v>faith</v>
      </c>
    </row>
    <row r="1714" spans="1:20" ht="80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17">
        <f t="shared" si="156"/>
        <v>42125.913807870369</v>
      </c>
      <c r="L1714" s="17">
        <f t="shared" si="157"/>
        <v>42185.913807870369</v>
      </c>
      <c r="M1714" s="2" t="b">
        <v>0</v>
      </c>
      <c r="N1714" s="2">
        <v>0</v>
      </c>
      <c r="O1714" s="2" t="b">
        <v>0</v>
      </c>
      <c r="P1714" s="4">
        <f t="shared" si="158"/>
        <v>0</v>
      </c>
      <c r="Q1714" s="5" t="e">
        <f t="shared" si="159"/>
        <v>#DIV/0!</v>
      </c>
      <c r="R1714" s="2" t="s">
        <v>8293</v>
      </c>
      <c r="S1714" s="7" t="str">
        <f t="shared" si="160"/>
        <v>music</v>
      </c>
      <c r="T1714" s="7" t="str">
        <f t="shared" si="161"/>
        <v>faith</v>
      </c>
    </row>
    <row r="1715" spans="1:20" ht="80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17">
        <f t="shared" si="156"/>
        <v>41887.801064814819</v>
      </c>
      <c r="L1715" s="17">
        <f t="shared" si="157"/>
        <v>41917.801064814819</v>
      </c>
      <c r="M1715" s="2" t="b">
        <v>0</v>
      </c>
      <c r="N1715" s="2">
        <v>1</v>
      </c>
      <c r="O1715" s="2" t="b">
        <v>0</v>
      </c>
      <c r="P1715" s="4">
        <f t="shared" si="158"/>
        <v>1.6666666666666667</v>
      </c>
      <c r="Q1715" s="5">
        <f t="shared" si="159"/>
        <v>50</v>
      </c>
      <c r="R1715" s="2" t="s">
        <v>8293</v>
      </c>
      <c r="S1715" s="7" t="str">
        <f t="shared" si="160"/>
        <v>music</v>
      </c>
      <c r="T1715" s="7" t="str">
        <f t="shared" si="161"/>
        <v>faith</v>
      </c>
    </row>
    <row r="1716" spans="1:20" ht="80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17">
        <f t="shared" si="156"/>
        <v>42095.918530092589</v>
      </c>
      <c r="L1716" s="17">
        <f t="shared" si="157"/>
        <v>42125.918530092589</v>
      </c>
      <c r="M1716" s="2" t="b">
        <v>0</v>
      </c>
      <c r="N1716" s="2">
        <v>17</v>
      </c>
      <c r="O1716" s="2" t="b">
        <v>0</v>
      </c>
      <c r="P1716" s="4">
        <f t="shared" si="158"/>
        <v>7.8680000000000003</v>
      </c>
      <c r="Q1716" s="5">
        <f t="shared" si="159"/>
        <v>115.70588235294117</v>
      </c>
      <c r="R1716" s="2" t="s">
        <v>8293</v>
      </c>
      <c r="S1716" s="7" t="str">
        <f t="shared" si="160"/>
        <v>music</v>
      </c>
      <c r="T1716" s="7" t="str">
        <f t="shared" si="161"/>
        <v>faith</v>
      </c>
    </row>
    <row r="1717" spans="1:20" ht="80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17">
        <f t="shared" si="156"/>
        <v>42064.217418981483</v>
      </c>
      <c r="L1717" s="17">
        <f t="shared" si="157"/>
        <v>42094.140277777777</v>
      </c>
      <c r="M1717" s="2" t="b">
        <v>0</v>
      </c>
      <c r="N1717" s="2">
        <v>2</v>
      </c>
      <c r="O1717" s="2" t="b">
        <v>0</v>
      </c>
      <c r="P1717" s="4">
        <f t="shared" si="158"/>
        <v>0.22</v>
      </c>
      <c r="Q1717" s="5">
        <f t="shared" si="159"/>
        <v>5.5</v>
      </c>
      <c r="R1717" s="2" t="s">
        <v>8293</v>
      </c>
      <c r="S1717" s="7" t="str">
        <f t="shared" si="160"/>
        <v>music</v>
      </c>
      <c r="T1717" s="7" t="str">
        <f t="shared" si="161"/>
        <v>faith</v>
      </c>
    </row>
    <row r="1718" spans="1:20" ht="80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17">
        <f t="shared" si="156"/>
        <v>42673.577534722222</v>
      </c>
      <c r="L1718" s="17">
        <f t="shared" si="157"/>
        <v>42713.619201388887</v>
      </c>
      <c r="M1718" s="2" t="b">
        <v>0</v>
      </c>
      <c r="N1718" s="2">
        <v>3</v>
      </c>
      <c r="O1718" s="2" t="b">
        <v>0</v>
      </c>
      <c r="P1718" s="4">
        <f t="shared" si="158"/>
        <v>7.5</v>
      </c>
      <c r="Q1718" s="5">
        <f t="shared" si="159"/>
        <v>50</v>
      </c>
      <c r="R1718" s="2" t="s">
        <v>8293</v>
      </c>
      <c r="S1718" s="7" t="str">
        <f t="shared" si="160"/>
        <v>music</v>
      </c>
      <c r="T1718" s="7" t="str">
        <f t="shared" si="161"/>
        <v>faith</v>
      </c>
    </row>
    <row r="1719" spans="1:20" ht="60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17">
        <f t="shared" si="156"/>
        <v>42460.98192129629</v>
      </c>
      <c r="L1719" s="17">
        <f t="shared" si="157"/>
        <v>42481.166666666672</v>
      </c>
      <c r="M1719" s="2" t="b">
        <v>0</v>
      </c>
      <c r="N1719" s="2">
        <v>41</v>
      </c>
      <c r="O1719" s="2" t="b">
        <v>0</v>
      </c>
      <c r="P1719" s="4">
        <f t="shared" si="158"/>
        <v>42.725880551301685</v>
      </c>
      <c r="Q1719" s="5">
        <f t="shared" si="159"/>
        <v>34.024390243902438</v>
      </c>
      <c r="R1719" s="2" t="s">
        <v>8293</v>
      </c>
      <c r="S1719" s="7" t="str">
        <f t="shared" si="160"/>
        <v>music</v>
      </c>
      <c r="T1719" s="7" t="str">
        <f t="shared" si="161"/>
        <v>faith</v>
      </c>
    </row>
    <row r="1720" spans="1:20" ht="20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17">
        <f t="shared" si="156"/>
        <v>42460.610520833332</v>
      </c>
      <c r="L1720" s="17">
        <f t="shared" si="157"/>
        <v>42504.207638888889</v>
      </c>
      <c r="M1720" s="2" t="b">
        <v>0</v>
      </c>
      <c r="N1720" s="2">
        <v>2</v>
      </c>
      <c r="O1720" s="2" t="b">
        <v>0</v>
      </c>
      <c r="P1720" s="4">
        <f t="shared" si="158"/>
        <v>0.2142857142857143</v>
      </c>
      <c r="Q1720" s="5">
        <f t="shared" si="159"/>
        <v>37.5</v>
      </c>
      <c r="R1720" s="2" t="s">
        <v>8293</v>
      </c>
      <c r="S1720" s="7" t="str">
        <f t="shared" si="160"/>
        <v>music</v>
      </c>
      <c r="T1720" s="7" t="str">
        <f t="shared" si="161"/>
        <v>faith</v>
      </c>
    </row>
    <row r="1721" spans="1:20" ht="80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17">
        <f t="shared" si="156"/>
        <v>41869.534618055557</v>
      </c>
      <c r="L1721" s="17">
        <f t="shared" si="157"/>
        <v>41899.534618055557</v>
      </c>
      <c r="M1721" s="2" t="b">
        <v>0</v>
      </c>
      <c r="N1721" s="2">
        <v>3</v>
      </c>
      <c r="O1721" s="2" t="b">
        <v>0</v>
      </c>
      <c r="P1721" s="4">
        <f t="shared" si="158"/>
        <v>0.87500000000000011</v>
      </c>
      <c r="Q1721" s="5">
        <f t="shared" si="159"/>
        <v>11.666666666666666</v>
      </c>
      <c r="R1721" s="2" t="s">
        <v>8293</v>
      </c>
      <c r="S1721" s="7" t="str">
        <f t="shared" si="160"/>
        <v>music</v>
      </c>
      <c r="T1721" s="7" t="str">
        <f t="shared" si="161"/>
        <v>faith</v>
      </c>
    </row>
    <row r="1722" spans="1:20" ht="80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17">
        <f t="shared" si="156"/>
        <v>41922.783229166671</v>
      </c>
      <c r="L1722" s="17">
        <f t="shared" si="157"/>
        <v>41952.824895833335</v>
      </c>
      <c r="M1722" s="2" t="b">
        <v>0</v>
      </c>
      <c r="N1722" s="2">
        <v>8</v>
      </c>
      <c r="O1722" s="2" t="b">
        <v>0</v>
      </c>
      <c r="P1722" s="4">
        <f t="shared" si="158"/>
        <v>5.625</v>
      </c>
      <c r="Q1722" s="5">
        <f t="shared" si="159"/>
        <v>28.125</v>
      </c>
      <c r="R1722" s="2" t="s">
        <v>8293</v>
      </c>
      <c r="S1722" s="7" t="str">
        <f t="shared" si="160"/>
        <v>music</v>
      </c>
      <c r="T1722" s="7" t="str">
        <f t="shared" si="161"/>
        <v>faith</v>
      </c>
    </row>
    <row r="1723" spans="1:20" ht="80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17">
        <f t="shared" si="156"/>
        <v>42319.461377314816</v>
      </c>
      <c r="L1723" s="17">
        <f t="shared" si="157"/>
        <v>42349.461377314816</v>
      </c>
      <c r="M1723" s="2" t="b">
        <v>0</v>
      </c>
      <c r="N1723" s="2">
        <v>0</v>
      </c>
      <c r="O1723" s="2" t="b">
        <v>0</v>
      </c>
      <c r="P1723" s="4">
        <f t="shared" si="158"/>
        <v>0</v>
      </c>
      <c r="Q1723" s="5" t="e">
        <f t="shared" si="159"/>
        <v>#DIV/0!</v>
      </c>
      <c r="R1723" s="2" t="s">
        <v>8293</v>
      </c>
      <c r="S1723" s="7" t="str">
        <f t="shared" si="160"/>
        <v>music</v>
      </c>
      <c r="T1723" s="7" t="str">
        <f t="shared" si="161"/>
        <v>faith</v>
      </c>
    </row>
    <row r="1724" spans="1:20" ht="60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17">
        <f t="shared" si="156"/>
        <v>42425.960983796293</v>
      </c>
      <c r="L1724" s="17">
        <f t="shared" si="157"/>
        <v>42463.006944444445</v>
      </c>
      <c r="M1724" s="2" t="b">
        <v>0</v>
      </c>
      <c r="N1724" s="2">
        <v>1</v>
      </c>
      <c r="O1724" s="2" t="b">
        <v>0</v>
      </c>
      <c r="P1724" s="4">
        <f t="shared" si="158"/>
        <v>3.4722222222222224E-2</v>
      </c>
      <c r="Q1724" s="5">
        <f t="shared" si="159"/>
        <v>1</v>
      </c>
      <c r="R1724" s="2" t="s">
        <v>8293</v>
      </c>
      <c r="S1724" s="7" t="str">
        <f t="shared" si="160"/>
        <v>music</v>
      </c>
      <c r="T1724" s="7" t="str">
        <f t="shared" si="161"/>
        <v>faith</v>
      </c>
    </row>
    <row r="1725" spans="1:20" ht="80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17">
        <f t="shared" si="156"/>
        <v>42129.82540509259</v>
      </c>
      <c r="L1725" s="17">
        <f t="shared" si="157"/>
        <v>42186.25</v>
      </c>
      <c r="M1725" s="2" t="b">
        <v>0</v>
      </c>
      <c r="N1725" s="2">
        <v>3</v>
      </c>
      <c r="O1725" s="2" t="b">
        <v>0</v>
      </c>
      <c r="P1725" s="4">
        <f t="shared" si="158"/>
        <v>6.5</v>
      </c>
      <c r="Q1725" s="5">
        <f t="shared" si="159"/>
        <v>216.66666666666666</v>
      </c>
      <c r="R1725" s="2" t="s">
        <v>8293</v>
      </c>
      <c r="S1725" s="7" t="str">
        <f t="shared" si="160"/>
        <v>music</v>
      </c>
      <c r="T1725" s="7" t="str">
        <f t="shared" si="161"/>
        <v>faith</v>
      </c>
    </row>
    <row r="1726" spans="1:20" ht="80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17">
        <f t="shared" si="156"/>
        <v>41912.932430555556</v>
      </c>
      <c r="L1726" s="17">
        <f t="shared" si="157"/>
        <v>41942.932430555556</v>
      </c>
      <c r="M1726" s="2" t="b">
        <v>0</v>
      </c>
      <c r="N1726" s="2">
        <v>4</v>
      </c>
      <c r="O1726" s="2" t="b">
        <v>0</v>
      </c>
      <c r="P1726" s="4">
        <f t="shared" si="158"/>
        <v>0.58333333333333337</v>
      </c>
      <c r="Q1726" s="5">
        <f t="shared" si="159"/>
        <v>8.75</v>
      </c>
      <c r="R1726" s="2" t="s">
        <v>8293</v>
      </c>
      <c r="S1726" s="7" t="str">
        <f t="shared" si="160"/>
        <v>music</v>
      </c>
      <c r="T1726" s="7" t="str">
        <f t="shared" si="161"/>
        <v>faith</v>
      </c>
    </row>
    <row r="1727" spans="1:20" ht="80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17">
        <f t="shared" si="156"/>
        <v>41845.968159722222</v>
      </c>
      <c r="L1727" s="17">
        <f t="shared" si="157"/>
        <v>41875.968159722222</v>
      </c>
      <c r="M1727" s="2" t="b">
        <v>0</v>
      </c>
      <c r="N1727" s="2">
        <v>9</v>
      </c>
      <c r="O1727" s="2" t="b">
        <v>0</v>
      </c>
      <c r="P1727" s="4">
        <f t="shared" si="158"/>
        <v>10.181818181818182</v>
      </c>
      <c r="Q1727" s="5">
        <f t="shared" si="159"/>
        <v>62.222222222222221</v>
      </c>
      <c r="R1727" s="2" t="s">
        <v>8293</v>
      </c>
      <c r="S1727" s="7" t="str">
        <f t="shared" si="160"/>
        <v>music</v>
      </c>
      <c r="T1727" s="7" t="str">
        <f t="shared" si="161"/>
        <v>faith</v>
      </c>
    </row>
    <row r="1728" spans="1:20" ht="60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17">
        <f t="shared" si="156"/>
        <v>41788.919722222221</v>
      </c>
      <c r="L1728" s="17">
        <f t="shared" si="157"/>
        <v>41817.919722222221</v>
      </c>
      <c r="M1728" s="2" t="b">
        <v>0</v>
      </c>
      <c r="N1728" s="2">
        <v>16</v>
      </c>
      <c r="O1728" s="2" t="b">
        <v>0</v>
      </c>
      <c r="P1728" s="4">
        <f t="shared" si="158"/>
        <v>33.784615384615385</v>
      </c>
      <c r="Q1728" s="5">
        <f t="shared" si="159"/>
        <v>137.25</v>
      </c>
      <c r="R1728" s="2" t="s">
        <v>8293</v>
      </c>
      <c r="S1728" s="7" t="str">
        <f t="shared" si="160"/>
        <v>music</v>
      </c>
      <c r="T1728" s="7" t="str">
        <f t="shared" si="161"/>
        <v>faith</v>
      </c>
    </row>
    <row r="1729" spans="1:20" ht="80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17">
        <f t="shared" si="156"/>
        <v>42044.927974537044</v>
      </c>
      <c r="L1729" s="17">
        <f t="shared" si="157"/>
        <v>42099.458333333328</v>
      </c>
      <c r="M1729" s="2" t="b">
        <v>0</v>
      </c>
      <c r="N1729" s="2">
        <v>1</v>
      </c>
      <c r="O1729" s="2" t="b">
        <v>0</v>
      </c>
      <c r="P1729" s="4">
        <f t="shared" si="158"/>
        <v>3.3333333333333333E-2</v>
      </c>
      <c r="Q1729" s="5">
        <f t="shared" si="159"/>
        <v>1</v>
      </c>
      <c r="R1729" s="2" t="s">
        <v>8293</v>
      </c>
      <c r="S1729" s="7" t="str">
        <f t="shared" si="160"/>
        <v>music</v>
      </c>
      <c r="T1729" s="7" t="str">
        <f t="shared" si="161"/>
        <v>faith</v>
      </c>
    </row>
    <row r="1730" spans="1:20" ht="80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17">
        <f t="shared" si="156"/>
        <v>42268.625856481478</v>
      </c>
      <c r="L1730" s="17">
        <f t="shared" si="157"/>
        <v>42298.625856481478</v>
      </c>
      <c r="M1730" s="2" t="b">
        <v>0</v>
      </c>
      <c r="N1730" s="2">
        <v>7</v>
      </c>
      <c r="O1730" s="2" t="b">
        <v>0</v>
      </c>
      <c r="P1730" s="4">
        <f t="shared" si="158"/>
        <v>68.400000000000006</v>
      </c>
      <c r="Q1730" s="5">
        <f t="shared" si="159"/>
        <v>122.14285714285714</v>
      </c>
      <c r="R1730" s="2" t="s">
        <v>8293</v>
      </c>
      <c r="S1730" s="7" t="str">
        <f t="shared" si="160"/>
        <v>music</v>
      </c>
      <c r="T1730" s="7" t="str">
        <f t="shared" si="161"/>
        <v>faith</v>
      </c>
    </row>
    <row r="1731" spans="1:20" ht="80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17">
        <f t="shared" ref="K1731:K1794" si="162">(((J1731/60)/60)/24)+DATE(1970,1,1)</f>
        <v>42471.052152777775</v>
      </c>
      <c r="L1731" s="17">
        <f t="shared" ref="L1731:L1794" si="163">(((I1731/60)/60)/24)+DATE(1970,1,1)</f>
        <v>42531.052152777775</v>
      </c>
      <c r="M1731" s="2" t="b">
        <v>0</v>
      </c>
      <c r="N1731" s="2">
        <v>0</v>
      </c>
      <c r="O1731" s="2" t="b">
        <v>0</v>
      </c>
      <c r="P1731" s="4">
        <f t="shared" ref="P1731:P1794" si="164">E1731/D1731*100</f>
        <v>0</v>
      </c>
      <c r="Q1731" s="5" t="e">
        <f t="shared" ref="Q1731:Q1794" si="165">E1731/N1731</f>
        <v>#DIV/0!</v>
      </c>
      <c r="R1731" s="2" t="s">
        <v>8293</v>
      </c>
      <c r="S1731" s="7" t="str">
        <f t="shared" ref="S1731:S1794" si="166">LEFT(R1731, SEARCH("/",R1731, 1)-1)</f>
        <v>music</v>
      </c>
      <c r="T1731" s="7" t="str">
        <f t="shared" ref="T1731:T1794" si="167">RIGHT(R1731,LEN(R1731)-SEARCH("/",R1731,1))</f>
        <v>faith</v>
      </c>
    </row>
    <row r="1732" spans="1:20" ht="80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17">
        <f t="shared" si="162"/>
        <v>42272.087766203709</v>
      </c>
      <c r="L1732" s="17">
        <f t="shared" si="163"/>
        <v>42302.087766203709</v>
      </c>
      <c r="M1732" s="2" t="b">
        <v>0</v>
      </c>
      <c r="N1732" s="2">
        <v>0</v>
      </c>
      <c r="O1732" s="2" t="b">
        <v>0</v>
      </c>
      <c r="P1732" s="4">
        <f t="shared" si="164"/>
        <v>0</v>
      </c>
      <c r="Q1732" s="5" t="e">
        <f t="shared" si="165"/>
        <v>#DIV/0!</v>
      </c>
      <c r="R1732" s="2" t="s">
        <v>8293</v>
      </c>
      <c r="S1732" s="7" t="str">
        <f t="shared" si="166"/>
        <v>music</v>
      </c>
      <c r="T1732" s="7" t="str">
        <f t="shared" si="167"/>
        <v>faith</v>
      </c>
    </row>
    <row r="1733" spans="1:20" ht="40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17">
        <f t="shared" si="162"/>
        <v>42152.906851851847</v>
      </c>
      <c r="L1733" s="17">
        <f t="shared" si="163"/>
        <v>42166.625</v>
      </c>
      <c r="M1733" s="2" t="b">
        <v>0</v>
      </c>
      <c r="N1733" s="2">
        <v>0</v>
      </c>
      <c r="O1733" s="2" t="b">
        <v>0</v>
      </c>
      <c r="P1733" s="4">
        <f t="shared" si="164"/>
        <v>0</v>
      </c>
      <c r="Q1733" s="5" t="e">
        <f t="shared" si="165"/>
        <v>#DIV/0!</v>
      </c>
      <c r="R1733" s="2" t="s">
        <v>8293</v>
      </c>
      <c r="S1733" s="7" t="str">
        <f t="shared" si="166"/>
        <v>music</v>
      </c>
      <c r="T1733" s="7" t="str">
        <f t="shared" si="167"/>
        <v>faith</v>
      </c>
    </row>
    <row r="1734" spans="1:20" ht="80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17">
        <f t="shared" si="162"/>
        <v>42325.683807870373</v>
      </c>
      <c r="L1734" s="17">
        <f t="shared" si="163"/>
        <v>42385.208333333328</v>
      </c>
      <c r="M1734" s="2" t="b">
        <v>0</v>
      </c>
      <c r="N1734" s="2">
        <v>0</v>
      </c>
      <c r="O1734" s="2" t="b">
        <v>0</v>
      </c>
      <c r="P1734" s="4">
        <f t="shared" si="164"/>
        <v>0</v>
      </c>
      <c r="Q1734" s="5" t="e">
        <f t="shared" si="165"/>
        <v>#DIV/0!</v>
      </c>
      <c r="R1734" s="2" t="s">
        <v>8293</v>
      </c>
      <c r="S1734" s="7" t="str">
        <f t="shared" si="166"/>
        <v>music</v>
      </c>
      <c r="T1734" s="7" t="str">
        <f t="shared" si="167"/>
        <v>faith</v>
      </c>
    </row>
    <row r="1735" spans="1:20" ht="80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17">
        <f t="shared" si="162"/>
        <v>42614.675625000003</v>
      </c>
      <c r="L1735" s="17">
        <f t="shared" si="163"/>
        <v>42626.895833333328</v>
      </c>
      <c r="M1735" s="2" t="b">
        <v>0</v>
      </c>
      <c r="N1735" s="2">
        <v>0</v>
      </c>
      <c r="O1735" s="2" t="b">
        <v>0</v>
      </c>
      <c r="P1735" s="4">
        <f t="shared" si="164"/>
        <v>0</v>
      </c>
      <c r="Q1735" s="5" t="e">
        <f t="shared" si="165"/>
        <v>#DIV/0!</v>
      </c>
      <c r="R1735" s="2" t="s">
        <v>8293</v>
      </c>
      <c r="S1735" s="7" t="str">
        <f t="shared" si="166"/>
        <v>music</v>
      </c>
      <c r="T1735" s="7" t="str">
        <f t="shared" si="167"/>
        <v>faith</v>
      </c>
    </row>
    <row r="1736" spans="1:20" ht="60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17">
        <f t="shared" si="162"/>
        <v>42102.036527777775</v>
      </c>
      <c r="L1736" s="17">
        <f t="shared" si="163"/>
        <v>42132.036527777775</v>
      </c>
      <c r="M1736" s="2" t="b">
        <v>0</v>
      </c>
      <c r="N1736" s="2">
        <v>1</v>
      </c>
      <c r="O1736" s="2" t="b">
        <v>0</v>
      </c>
      <c r="P1736" s="4">
        <f t="shared" si="164"/>
        <v>2.2222222222222223E-2</v>
      </c>
      <c r="Q1736" s="5">
        <f t="shared" si="165"/>
        <v>1</v>
      </c>
      <c r="R1736" s="2" t="s">
        <v>8293</v>
      </c>
      <c r="S1736" s="7" t="str">
        <f t="shared" si="166"/>
        <v>music</v>
      </c>
      <c r="T1736" s="7" t="str">
        <f t="shared" si="167"/>
        <v>faith</v>
      </c>
    </row>
    <row r="1737" spans="1:20" ht="60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17">
        <f t="shared" si="162"/>
        <v>42559.814178240747</v>
      </c>
      <c r="L1737" s="17">
        <f t="shared" si="163"/>
        <v>42589.814178240747</v>
      </c>
      <c r="M1737" s="2" t="b">
        <v>0</v>
      </c>
      <c r="N1737" s="2">
        <v>2</v>
      </c>
      <c r="O1737" s="2" t="b">
        <v>0</v>
      </c>
      <c r="P1737" s="4">
        <f t="shared" si="164"/>
        <v>11</v>
      </c>
      <c r="Q1737" s="5">
        <f t="shared" si="165"/>
        <v>55</v>
      </c>
      <c r="R1737" s="2" t="s">
        <v>8293</v>
      </c>
      <c r="S1737" s="7" t="str">
        <f t="shared" si="166"/>
        <v>music</v>
      </c>
      <c r="T1737" s="7" t="str">
        <f t="shared" si="167"/>
        <v>faith</v>
      </c>
    </row>
    <row r="1738" spans="1:20" ht="60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17">
        <f t="shared" si="162"/>
        <v>42286.861493055556</v>
      </c>
      <c r="L1738" s="17">
        <f t="shared" si="163"/>
        <v>42316.90315972222</v>
      </c>
      <c r="M1738" s="2" t="b">
        <v>0</v>
      </c>
      <c r="N1738" s="2">
        <v>1</v>
      </c>
      <c r="O1738" s="2" t="b">
        <v>0</v>
      </c>
      <c r="P1738" s="4">
        <f t="shared" si="164"/>
        <v>0.73333333333333328</v>
      </c>
      <c r="Q1738" s="5">
        <f t="shared" si="165"/>
        <v>22</v>
      </c>
      <c r="R1738" s="2" t="s">
        <v>8293</v>
      </c>
      <c r="S1738" s="7" t="str">
        <f t="shared" si="166"/>
        <v>music</v>
      </c>
      <c r="T1738" s="7" t="str">
        <f t="shared" si="167"/>
        <v>faith</v>
      </c>
    </row>
    <row r="1739" spans="1:20" ht="80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17">
        <f t="shared" si="162"/>
        <v>42175.948981481488</v>
      </c>
      <c r="L1739" s="17">
        <f t="shared" si="163"/>
        <v>42205.948981481488</v>
      </c>
      <c r="M1739" s="2" t="b">
        <v>0</v>
      </c>
      <c r="N1739" s="2">
        <v>15</v>
      </c>
      <c r="O1739" s="2" t="b">
        <v>0</v>
      </c>
      <c r="P1739" s="4">
        <f t="shared" si="164"/>
        <v>21.25</v>
      </c>
      <c r="Q1739" s="5">
        <f t="shared" si="165"/>
        <v>56.666666666666664</v>
      </c>
      <c r="R1739" s="2" t="s">
        <v>8293</v>
      </c>
      <c r="S1739" s="7" t="str">
        <f t="shared" si="166"/>
        <v>music</v>
      </c>
      <c r="T1739" s="7" t="str">
        <f t="shared" si="167"/>
        <v>faith</v>
      </c>
    </row>
    <row r="1740" spans="1:20" ht="60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17">
        <f t="shared" si="162"/>
        <v>41884.874328703707</v>
      </c>
      <c r="L1740" s="17">
        <f t="shared" si="163"/>
        <v>41914.874328703707</v>
      </c>
      <c r="M1740" s="2" t="b">
        <v>0</v>
      </c>
      <c r="N1740" s="2">
        <v>1</v>
      </c>
      <c r="O1740" s="2" t="b">
        <v>0</v>
      </c>
      <c r="P1740" s="4">
        <f t="shared" si="164"/>
        <v>0.4</v>
      </c>
      <c r="Q1740" s="5">
        <f t="shared" si="165"/>
        <v>20</v>
      </c>
      <c r="R1740" s="2" t="s">
        <v>8293</v>
      </c>
      <c r="S1740" s="7" t="str">
        <f t="shared" si="166"/>
        <v>music</v>
      </c>
      <c r="T1740" s="7" t="str">
        <f t="shared" si="167"/>
        <v>faith</v>
      </c>
    </row>
    <row r="1741" spans="1:20" ht="80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17">
        <f t="shared" si="162"/>
        <v>42435.874212962968</v>
      </c>
      <c r="L1741" s="17">
        <f t="shared" si="163"/>
        <v>42494.832546296297</v>
      </c>
      <c r="M1741" s="2" t="b">
        <v>0</v>
      </c>
      <c r="N1741" s="2">
        <v>1</v>
      </c>
      <c r="O1741" s="2" t="b">
        <v>0</v>
      </c>
      <c r="P1741" s="4">
        <f t="shared" si="164"/>
        <v>0.1</v>
      </c>
      <c r="Q1741" s="5">
        <f t="shared" si="165"/>
        <v>1</v>
      </c>
      <c r="R1741" s="2" t="s">
        <v>8293</v>
      </c>
      <c r="S1741" s="7" t="str">
        <f t="shared" si="166"/>
        <v>music</v>
      </c>
      <c r="T1741" s="7" t="str">
        <f t="shared" si="167"/>
        <v>faith</v>
      </c>
    </row>
    <row r="1742" spans="1:20" ht="80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17">
        <f t="shared" si="162"/>
        <v>42171.817384259266</v>
      </c>
      <c r="L1742" s="17">
        <f t="shared" si="163"/>
        <v>42201.817384259266</v>
      </c>
      <c r="M1742" s="2" t="b">
        <v>0</v>
      </c>
      <c r="N1742" s="2">
        <v>0</v>
      </c>
      <c r="O1742" s="2" t="b">
        <v>0</v>
      </c>
      <c r="P1742" s="4">
        <f t="shared" si="164"/>
        <v>0</v>
      </c>
      <c r="Q1742" s="5" t="e">
        <f t="shared" si="165"/>
        <v>#DIV/0!</v>
      </c>
      <c r="R1742" s="2" t="s">
        <v>8293</v>
      </c>
      <c r="S1742" s="7" t="str">
        <f t="shared" si="166"/>
        <v>music</v>
      </c>
      <c r="T1742" s="7" t="str">
        <f t="shared" si="167"/>
        <v>faith</v>
      </c>
    </row>
    <row r="1743" spans="1:20" ht="60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17">
        <f t="shared" si="162"/>
        <v>42120.628136574072</v>
      </c>
      <c r="L1743" s="17">
        <f t="shared" si="163"/>
        <v>42165.628136574072</v>
      </c>
      <c r="M1743" s="2" t="b">
        <v>0</v>
      </c>
      <c r="N1743" s="2">
        <v>52</v>
      </c>
      <c r="O1743" s="2" t="b">
        <v>1</v>
      </c>
      <c r="P1743" s="4">
        <f t="shared" si="164"/>
        <v>110.83333333333334</v>
      </c>
      <c r="Q1743" s="5">
        <f t="shared" si="165"/>
        <v>25.576923076923077</v>
      </c>
      <c r="R1743" s="2" t="s">
        <v>8285</v>
      </c>
      <c r="S1743" s="7" t="str">
        <f t="shared" si="166"/>
        <v>photography</v>
      </c>
      <c r="T1743" s="7" t="str">
        <f t="shared" si="167"/>
        <v>photobooks</v>
      </c>
    </row>
    <row r="1744" spans="1:20" ht="80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17">
        <f t="shared" si="162"/>
        <v>42710.876967592587</v>
      </c>
      <c r="L1744" s="17">
        <f t="shared" si="163"/>
        <v>42742.875</v>
      </c>
      <c r="M1744" s="2" t="b">
        <v>0</v>
      </c>
      <c r="N1744" s="2">
        <v>34</v>
      </c>
      <c r="O1744" s="2" t="b">
        <v>1</v>
      </c>
      <c r="P1744" s="4">
        <f t="shared" si="164"/>
        <v>108.74999999999999</v>
      </c>
      <c r="Q1744" s="5">
        <f t="shared" si="165"/>
        <v>63.970588235294116</v>
      </c>
      <c r="R1744" s="2" t="s">
        <v>8285</v>
      </c>
      <c r="S1744" s="7" t="str">
        <f t="shared" si="166"/>
        <v>photography</v>
      </c>
      <c r="T1744" s="7" t="str">
        <f t="shared" si="167"/>
        <v>photobooks</v>
      </c>
    </row>
    <row r="1745" spans="1:20" ht="80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17">
        <f t="shared" si="162"/>
        <v>42586.925636574073</v>
      </c>
      <c r="L1745" s="17">
        <f t="shared" si="163"/>
        <v>42609.165972222225</v>
      </c>
      <c r="M1745" s="2" t="b">
        <v>0</v>
      </c>
      <c r="N1745" s="2">
        <v>67</v>
      </c>
      <c r="O1745" s="2" t="b">
        <v>1</v>
      </c>
      <c r="P1745" s="4">
        <f t="shared" si="164"/>
        <v>100.41666666666667</v>
      </c>
      <c r="Q1745" s="5">
        <f t="shared" si="165"/>
        <v>89.925373134328353</v>
      </c>
      <c r="R1745" s="2" t="s">
        <v>8285</v>
      </c>
      <c r="S1745" s="7" t="str">
        <f t="shared" si="166"/>
        <v>photography</v>
      </c>
      <c r="T1745" s="7" t="str">
        <f t="shared" si="167"/>
        <v>photobooks</v>
      </c>
    </row>
    <row r="1746" spans="1:20" ht="80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17">
        <f t="shared" si="162"/>
        <v>42026.605057870373</v>
      </c>
      <c r="L1746" s="17">
        <f t="shared" si="163"/>
        <v>42071.563391203701</v>
      </c>
      <c r="M1746" s="2" t="b">
        <v>0</v>
      </c>
      <c r="N1746" s="2">
        <v>70</v>
      </c>
      <c r="O1746" s="2" t="b">
        <v>1</v>
      </c>
      <c r="P1746" s="4">
        <f t="shared" si="164"/>
        <v>118.45454545454545</v>
      </c>
      <c r="Q1746" s="5">
        <f t="shared" si="165"/>
        <v>93.071428571428569</v>
      </c>
      <c r="R1746" s="2" t="s">
        <v>8285</v>
      </c>
      <c r="S1746" s="7" t="str">
        <f t="shared" si="166"/>
        <v>photography</v>
      </c>
      <c r="T1746" s="7" t="str">
        <f t="shared" si="167"/>
        <v>photobooks</v>
      </c>
    </row>
    <row r="1747" spans="1:20" ht="80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17">
        <f t="shared" si="162"/>
        <v>42690.259699074071</v>
      </c>
      <c r="L1747" s="17">
        <f t="shared" si="163"/>
        <v>42726.083333333328</v>
      </c>
      <c r="M1747" s="2" t="b">
        <v>0</v>
      </c>
      <c r="N1747" s="2">
        <v>89</v>
      </c>
      <c r="O1747" s="2" t="b">
        <v>1</v>
      </c>
      <c r="P1747" s="4">
        <f t="shared" si="164"/>
        <v>114.01428571428571</v>
      </c>
      <c r="Q1747" s="5">
        <f t="shared" si="165"/>
        <v>89.674157303370791</v>
      </c>
      <c r="R1747" s="2" t="s">
        <v>8285</v>
      </c>
      <c r="S1747" s="7" t="str">
        <f t="shared" si="166"/>
        <v>photography</v>
      </c>
      <c r="T1747" s="7" t="str">
        <f t="shared" si="167"/>
        <v>photobooks</v>
      </c>
    </row>
    <row r="1748" spans="1:20" ht="80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17">
        <f t="shared" si="162"/>
        <v>42668.176701388889</v>
      </c>
      <c r="L1748" s="17">
        <f t="shared" si="163"/>
        <v>42698.083333333328</v>
      </c>
      <c r="M1748" s="2" t="b">
        <v>0</v>
      </c>
      <c r="N1748" s="2">
        <v>107</v>
      </c>
      <c r="O1748" s="2" t="b">
        <v>1</v>
      </c>
      <c r="P1748" s="4">
        <f t="shared" si="164"/>
        <v>148.10000000000002</v>
      </c>
      <c r="Q1748" s="5">
        <f t="shared" si="165"/>
        <v>207.61682242990653</v>
      </c>
      <c r="R1748" s="2" t="s">
        <v>8285</v>
      </c>
      <c r="S1748" s="7" t="str">
        <f t="shared" si="166"/>
        <v>photography</v>
      </c>
      <c r="T1748" s="7" t="str">
        <f t="shared" si="167"/>
        <v>photobooks</v>
      </c>
    </row>
    <row r="1749" spans="1:20" ht="80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17">
        <f t="shared" si="162"/>
        <v>42292.435532407413</v>
      </c>
      <c r="L1749" s="17">
        <f t="shared" si="163"/>
        <v>42321.625</v>
      </c>
      <c r="M1749" s="2" t="b">
        <v>0</v>
      </c>
      <c r="N1749" s="2">
        <v>159</v>
      </c>
      <c r="O1749" s="2" t="b">
        <v>1</v>
      </c>
      <c r="P1749" s="4">
        <f t="shared" si="164"/>
        <v>104.95555555555556</v>
      </c>
      <c r="Q1749" s="5">
        <f t="shared" si="165"/>
        <v>59.408805031446541</v>
      </c>
      <c r="R1749" s="2" t="s">
        <v>8285</v>
      </c>
      <c r="S1749" s="7" t="str">
        <f t="shared" si="166"/>
        <v>photography</v>
      </c>
      <c r="T1749" s="7" t="str">
        <f t="shared" si="167"/>
        <v>photobooks</v>
      </c>
    </row>
    <row r="1750" spans="1:20" ht="60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17">
        <f t="shared" si="162"/>
        <v>42219.950729166667</v>
      </c>
      <c r="L1750" s="17">
        <f t="shared" si="163"/>
        <v>42249.950729166667</v>
      </c>
      <c r="M1750" s="2" t="b">
        <v>0</v>
      </c>
      <c r="N1750" s="2">
        <v>181</v>
      </c>
      <c r="O1750" s="2" t="b">
        <v>1</v>
      </c>
      <c r="P1750" s="4">
        <f t="shared" si="164"/>
        <v>129.94800000000001</v>
      </c>
      <c r="Q1750" s="5">
        <f t="shared" si="165"/>
        <v>358.97237569060775</v>
      </c>
      <c r="R1750" s="2" t="s">
        <v>8285</v>
      </c>
      <c r="S1750" s="7" t="str">
        <f t="shared" si="166"/>
        <v>photography</v>
      </c>
      <c r="T1750" s="7" t="str">
        <f t="shared" si="167"/>
        <v>photobooks</v>
      </c>
    </row>
    <row r="1751" spans="1:20" ht="60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17">
        <f t="shared" si="162"/>
        <v>42758.975937499999</v>
      </c>
      <c r="L1751" s="17">
        <f t="shared" si="163"/>
        <v>42795.791666666672</v>
      </c>
      <c r="M1751" s="2" t="b">
        <v>0</v>
      </c>
      <c r="N1751" s="2">
        <v>131</v>
      </c>
      <c r="O1751" s="2" t="b">
        <v>1</v>
      </c>
      <c r="P1751" s="4">
        <f t="shared" si="164"/>
        <v>123.48756218905473</v>
      </c>
      <c r="Q1751" s="5">
        <f t="shared" si="165"/>
        <v>94.736641221374043</v>
      </c>
      <c r="R1751" s="2" t="s">
        <v>8285</v>
      </c>
      <c r="S1751" s="7" t="str">
        <f t="shared" si="166"/>
        <v>photography</v>
      </c>
      <c r="T1751" s="7" t="str">
        <f t="shared" si="167"/>
        <v>photobooks</v>
      </c>
    </row>
    <row r="1752" spans="1:20" ht="80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17">
        <f t="shared" si="162"/>
        <v>42454.836851851855</v>
      </c>
      <c r="L1752" s="17">
        <f t="shared" si="163"/>
        <v>42479.836851851855</v>
      </c>
      <c r="M1752" s="2" t="b">
        <v>0</v>
      </c>
      <c r="N1752" s="2">
        <v>125</v>
      </c>
      <c r="O1752" s="2" t="b">
        <v>1</v>
      </c>
      <c r="P1752" s="4">
        <f t="shared" si="164"/>
        <v>201.62</v>
      </c>
      <c r="Q1752" s="5">
        <f t="shared" si="165"/>
        <v>80.647999999999996</v>
      </c>
      <c r="R1752" s="2" t="s">
        <v>8285</v>
      </c>
      <c r="S1752" s="7" t="str">
        <f t="shared" si="166"/>
        <v>photography</v>
      </c>
      <c r="T1752" s="7" t="str">
        <f t="shared" si="167"/>
        <v>photobooks</v>
      </c>
    </row>
    <row r="1753" spans="1:20" ht="40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17">
        <f t="shared" si="162"/>
        <v>42052.7815162037</v>
      </c>
      <c r="L1753" s="17">
        <f t="shared" si="163"/>
        <v>42082.739849537036</v>
      </c>
      <c r="M1753" s="2" t="b">
        <v>0</v>
      </c>
      <c r="N1753" s="2">
        <v>61</v>
      </c>
      <c r="O1753" s="2" t="b">
        <v>1</v>
      </c>
      <c r="P1753" s="4">
        <f t="shared" si="164"/>
        <v>102.89999999999999</v>
      </c>
      <c r="Q1753" s="5">
        <f t="shared" si="165"/>
        <v>168.68852459016392</v>
      </c>
      <c r="R1753" s="2" t="s">
        <v>8285</v>
      </c>
      <c r="S1753" s="7" t="str">
        <f t="shared" si="166"/>
        <v>photography</v>
      </c>
      <c r="T1753" s="7" t="str">
        <f t="shared" si="167"/>
        <v>photobooks</v>
      </c>
    </row>
    <row r="1754" spans="1:20" ht="60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17">
        <f t="shared" si="162"/>
        <v>42627.253263888888</v>
      </c>
      <c r="L1754" s="17">
        <f t="shared" si="163"/>
        <v>42657.253263888888</v>
      </c>
      <c r="M1754" s="2" t="b">
        <v>0</v>
      </c>
      <c r="N1754" s="2">
        <v>90</v>
      </c>
      <c r="O1754" s="2" t="b">
        <v>1</v>
      </c>
      <c r="P1754" s="4">
        <f t="shared" si="164"/>
        <v>260.16666666666663</v>
      </c>
      <c r="Q1754" s="5">
        <f t="shared" si="165"/>
        <v>34.68888888888889</v>
      </c>
      <c r="R1754" s="2" t="s">
        <v>8285</v>
      </c>
      <c r="S1754" s="7" t="str">
        <f t="shared" si="166"/>
        <v>photography</v>
      </c>
      <c r="T1754" s="7" t="str">
        <f t="shared" si="167"/>
        <v>photobooks</v>
      </c>
    </row>
    <row r="1755" spans="1:20" ht="80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17">
        <f t="shared" si="162"/>
        <v>42420.74962962963</v>
      </c>
      <c r="L1755" s="17">
        <f t="shared" si="163"/>
        <v>42450.707962962959</v>
      </c>
      <c r="M1755" s="2" t="b">
        <v>0</v>
      </c>
      <c r="N1755" s="2">
        <v>35</v>
      </c>
      <c r="O1755" s="2" t="b">
        <v>1</v>
      </c>
      <c r="P1755" s="4">
        <f t="shared" si="164"/>
        <v>108</v>
      </c>
      <c r="Q1755" s="5">
        <f t="shared" si="165"/>
        <v>462.85714285714283</v>
      </c>
      <c r="R1755" s="2" t="s">
        <v>8285</v>
      </c>
      <c r="S1755" s="7" t="str">
        <f t="shared" si="166"/>
        <v>photography</v>
      </c>
      <c r="T1755" s="7" t="str">
        <f t="shared" si="167"/>
        <v>photobooks</v>
      </c>
    </row>
    <row r="1756" spans="1:20" ht="80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17">
        <f t="shared" si="162"/>
        <v>42067.876770833333</v>
      </c>
      <c r="L1756" s="17">
        <f t="shared" si="163"/>
        <v>42097.835104166668</v>
      </c>
      <c r="M1756" s="2" t="b">
        <v>0</v>
      </c>
      <c r="N1756" s="2">
        <v>90</v>
      </c>
      <c r="O1756" s="2" t="b">
        <v>1</v>
      </c>
      <c r="P1756" s="4">
        <f t="shared" si="164"/>
        <v>110.52941176470587</v>
      </c>
      <c r="Q1756" s="5">
        <f t="shared" si="165"/>
        <v>104.38888888888889</v>
      </c>
      <c r="R1756" s="2" t="s">
        <v>8285</v>
      </c>
      <c r="S1756" s="7" t="str">
        <f t="shared" si="166"/>
        <v>photography</v>
      </c>
      <c r="T1756" s="7" t="str">
        <f t="shared" si="167"/>
        <v>photobooks</v>
      </c>
    </row>
    <row r="1757" spans="1:20" ht="80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17">
        <f t="shared" si="162"/>
        <v>42252.788900462961</v>
      </c>
      <c r="L1757" s="17">
        <f t="shared" si="163"/>
        <v>42282.788900462961</v>
      </c>
      <c r="M1757" s="2" t="b">
        <v>0</v>
      </c>
      <c r="N1757" s="2">
        <v>4</v>
      </c>
      <c r="O1757" s="2" t="b">
        <v>1</v>
      </c>
      <c r="P1757" s="4">
        <f t="shared" si="164"/>
        <v>120</v>
      </c>
      <c r="Q1757" s="5">
        <f t="shared" si="165"/>
        <v>7.5</v>
      </c>
      <c r="R1757" s="2" t="s">
        <v>8285</v>
      </c>
      <c r="S1757" s="7" t="str">
        <f t="shared" si="166"/>
        <v>photography</v>
      </c>
      <c r="T1757" s="7" t="str">
        <f t="shared" si="167"/>
        <v>photobooks</v>
      </c>
    </row>
    <row r="1758" spans="1:20" ht="80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17">
        <f t="shared" si="162"/>
        <v>42571.167465277773</v>
      </c>
      <c r="L1758" s="17">
        <f t="shared" si="163"/>
        <v>42611.167465277773</v>
      </c>
      <c r="M1758" s="2" t="b">
        <v>0</v>
      </c>
      <c r="N1758" s="2">
        <v>120</v>
      </c>
      <c r="O1758" s="2" t="b">
        <v>1</v>
      </c>
      <c r="P1758" s="4">
        <f t="shared" si="164"/>
        <v>102.82909090909091</v>
      </c>
      <c r="Q1758" s="5">
        <f t="shared" si="165"/>
        <v>47.13</v>
      </c>
      <c r="R1758" s="2" t="s">
        <v>8285</v>
      </c>
      <c r="S1758" s="7" t="str">
        <f t="shared" si="166"/>
        <v>photography</v>
      </c>
      <c r="T1758" s="7" t="str">
        <f t="shared" si="167"/>
        <v>photobooks</v>
      </c>
    </row>
    <row r="1759" spans="1:20" ht="60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17">
        <f t="shared" si="162"/>
        <v>42733.827349537038</v>
      </c>
      <c r="L1759" s="17">
        <f t="shared" si="163"/>
        <v>42763.811805555553</v>
      </c>
      <c r="M1759" s="2" t="b">
        <v>0</v>
      </c>
      <c r="N1759" s="2">
        <v>14</v>
      </c>
      <c r="O1759" s="2" t="b">
        <v>1</v>
      </c>
      <c r="P1759" s="4">
        <f t="shared" si="164"/>
        <v>115.99999999999999</v>
      </c>
      <c r="Q1759" s="5">
        <f t="shared" si="165"/>
        <v>414.28571428571428</v>
      </c>
      <c r="R1759" s="2" t="s">
        <v>8285</v>
      </c>
      <c r="S1759" s="7" t="str">
        <f t="shared" si="166"/>
        <v>photography</v>
      </c>
      <c r="T1759" s="7" t="str">
        <f t="shared" si="167"/>
        <v>photobooks</v>
      </c>
    </row>
    <row r="1760" spans="1:20" ht="80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17">
        <f t="shared" si="162"/>
        <v>42505.955925925926</v>
      </c>
      <c r="L1760" s="17">
        <f t="shared" si="163"/>
        <v>42565.955925925926</v>
      </c>
      <c r="M1760" s="2" t="b">
        <v>0</v>
      </c>
      <c r="N1760" s="2">
        <v>27</v>
      </c>
      <c r="O1760" s="2" t="b">
        <v>1</v>
      </c>
      <c r="P1760" s="4">
        <f t="shared" si="164"/>
        <v>114.7</v>
      </c>
      <c r="Q1760" s="5">
        <f t="shared" si="165"/>
        <v>42.481481481481481</v>
      </c>
      <c r="R1760" s="2" t="s">
        <v>8285</v>
      </c>
      <c r="S1760" s="7" t="str">
        <f t="shared" si="166"/>
        <v>photography</v>
      </c>
      <c r="T1760" s="7" t="str">
        <f t="shared" si="167"/>
        <v>photobooks</v>
      </c>
    </row>
    <row r="1761" spans="1:20" ht="40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17">
        <f t="shared" si="162"/>
        <v>42068.829039351855</v>
      </c>
      <c r="L1761" s="17">
        <f t="shared" si="163"/>
        <v>42088.787372685183</v>
      </c>
      <c r="M1761" s="2" t="b">
        <v>0</v>
      </c>
      <c r="N1761" s="2">
        <v>49</v>
      </c>
      <c r="O1761" s="2" t="b">
        <v>1</v>
      </c>
      <c r="P1761" s="4">
        <f t="shared" si="164"/>
        <v>106.60000000000001</v>
      </c>
      <c r="Q1761" s="5">
        <f t="shared" si="165"/>
        <v>108.77551020408163</v>
      </c>
      <c r="R1761" s="2" t="s">
        <v>8285</v>
      </c>
      <c r="S1761" s="7" t="str">
        <f t="shared" si="166"/>
        <v>photography</v>
      </c>
      <c r="T1761" s="7" t="str">
        <f t="shared" si="167"/>
        <v>photobooks</v>
      </c>
    </row>
    <row r="1762" spans="1:20" ht="80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17">
        <f t="shared" si="162"/>
        <v>42405.67260416667</v>
      </c>
      <c r="L1762" s="17">
        <f t="shared" si="163"/>
        <v>42425.67260416667</v>
      </c>
      <c r="M1762" s="2" t="b">
        <v>0</v>
      </c>
      <c r="N1762" s="2">
        <v>102</v>
      </c>
      <c r="O1762" s="2" t="b">
        <v>1</v>
      </c>
      <c r="P1762" s="4">
        <f t="shared" si="164"/>
        <v>165.44</v>
      </c>
      <c r="Q1762" s="5">
        <f t="shared" si="165"/>
        <v>81.098039215686271</v>
      </c>
      <c r="R1762" s="2" t="s">
        <v>8285</v>
      </c>
      <c r="S1762" s="7" t="str">
        <f t="shared" si="166"/>
        <v>photography</v>
      </c>
      <c r="T1762" s="7" t="str">
        <f t="shared" si="167"/>
        <v>photobooks</v>
      </c>
    </row>
    <row r="1763" spans="1:20" ht="60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17">
        <f t="shared" si="162"/>
        <v>42209.567824074074</v>
      </c>
      <c r="L1763" s="17">
        <f t="shared" si="163"/>
        <v>42259.567824074074</v>
      </c>
      <c r="M1763" s="2" t="b">
        <v>0</v>
      </c>
      <c r="N1763" s="2">
        <v>3</v>
      </c>
      <c r="O1763" s="2" t="b">
        <v>1</v>
      </c>
      <c r="P1763" s="4">
        <f t="shared" si="164"/>
        <v>155</v>
      </c>
      <c r="Q1763" s="5">
        <f t="shared" si="165"/>
        <v>51.666666666666664</v>
      </c>
      <c r="R1763" s="2" t="s">
        <v>8285</v>
      </c>
      <c r="S1763" s="7" t="str">
        <f t="shared" si="166"/>
        <v>photography</v>
      </c>
      <c r="T1763" s="7" t="str">
        <f t="shared" si="167"/>
        <v>photobooks</v>
      </c>
    </row>
    <row r="1764" spans="1:20" ht="40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17">
        <f t="shared" si="162"/>
        <v>42410.982002314813</v>
      </c>
      <c r="L1764" s="17">
        <f t="shared" si="163"/>
        <v>42440.982002314813</v>
      </c>
      <c r="M1764" s="2" t="b">
        <v>0</v>
      </c>
      <c r="N1764" s="2">
        <v>25</v>
      </c>
      <c r="O1764" s="2" t="b">
        <v>1</v>
      </c>
      <c r="P1764" s="4">
        <f t="shared" si="164"/>
        <v>885</v>
      </c>
      <c r="Q1764" s="5">
        <f t="shared" si="165"/>
        <v>35.4</v>
      </c>
      <c r="R1764" s="2" t="s">
        <v>8285</v>
      </c>
      <c r="S1764" s="7" t="str">
        <f t="shared" si="166"/>
        <v>photography</v>
      </c>
      <c r="T1764" s="7" t="str">
        <f t="shared" si="167"/>
        <v>photobooks</v>
      </c>
    </row>
    <row r="1765" spans="1:20" ht="80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17">
        <f t="shared" si="162"/>
        <v>42636.868518518517</v>
      </c>
      <c r="L1765" s="17">
        <f t="shared" si="163"/>
        <v>42666.868518518517</v>
      </c>
      <c r="M1765" s="2" t="b">
        <v>0</v>
      </c>
      <c r="N1765" s="2">
        <v>118</v>
      </c>
      <c r="O1765" s="2" t="b">
        <v>1</v>
      </c>
      <c r="P1765" s="4">
        <f t="shared" si="164"/>
        <v>101.90833333333333</v>
      </c>
      <c r="Q1765" s="5">
        <f t="shared" si="165"/>
        <v>103.63559322033899</v>
      </c>
      <c r="R1765" s="2" t="s">
        <v>8285</v>
      </c>
      <c r="S1765" s="7" t="str">
        <f t="shared" si="166"/>
        <v>photography</v>
      </c>
      <c r="T1765" s="7" t="str">
        <f t="shared" si="167"/>
        <v>photobooks</v>
      </c>
    </row>
    <row r="1766" spans="1:20" ht="80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17">
        <f t="shared" si="162"/>
        <v>41825.485868055555</v>
      </c>
      <c r="L1766" s="17">
        <f t="shared" si="163"/>
        <v>41854.485868055555</v>
      </c>
      <c r="M1766" s="2" t="b">
        <v>1</v>
      </c>
      <c r="N1766" s="2">
        <v>39</v>
      </c>
      <c r="O1766" s="2" t="b">
        <v>0</v>
      </c>
      <c r="P1766" s="4">
        <f t="shared" si="164"/>
        <v>19.600000000000001</v>
      </c>
      <c r="Q1766" s="5">
        <f t="shared" si="165"/>
        <v>55.282051282051285</v>
      </c>
      <c r="R1766" s="2" t="s">
        <v>8285</v>
      </c>
      <c r="S1766" s="7" t="str">
        <f t="shared" si="166"/>
        <v>photography</v>
      </c>
      <c r="T1766" s="7" t="str">
        <f t="shared" si="167"/>
        <v>photobooks</v>
      </c>
    </row>
    <row r="1767" spans="1:20" ht="80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17">
        <f t="shared" si="162"/>
        <v>41834.980462962965</v>
      </c>
      <c r="L1767" s="17">
        <f t="shared" si="163"/>
        <v>41864.980462962965</v>
      </c>
      <c r="M1767" s="2" t="b">
        <v>1</v>
      </c>
      <c r="N1767" s="2">
        <v>103</v>
      </c>
      <c r="O1767" s="2" t="b">
        <v>0</v>
      </c>
      <c r="P1767" s="4">
        <f t="shared" si="164"/>
        <v>59.467839999999995</v>
      </c>
      <c r="Q1767" s="5">
        <f t="shared" si="165"/>
        <v>72.16970873786407</v>
      </c>
      <c r="R1767" s="2" t="s">
        <v>8285</v>
      </c>
      <c r="S1767" s="7" t="str">
        <f t="shared" si="166"/>
        <v>photography</v>
      </c>
      <c r="T1767" s="7" t="str">
        <f t="shared" si="167"/>
        <v>photobooks</v>
      </c>
    </row>
    <row r="1768" spans="1:20" ht="40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17">
        <f t="shared" si="162"/>
        <v>41855.859814814816</v>
      </c>
      <c r="L1768" s="17">
        <f t="shared" si="163"/>
        <v>41876.859814814816</v>
      </c>
      <c r="M1768" s="2" t="b">
        <v>1</v>
      </c>
      <c r="N1768" s="2">
        <v>0</v>
      </c>
      <c r="O1768" s="2" t="b">
        <v>0</v>
      </c>
      <c r="P1768" s="4">
        <f t="shared" si="164"/>
        <v>0</v>
      </c>
      <c r="Q1768" s="5" t="e">
        <f t="shared" si="165"/>
        <v>#DIV/0!</v>
      </c>
      <c r="R1768" s="2" t="s">
        <v>8285</v>
      </c>
      <c r="S1768" s="7" t="str">
        <f t="shared" si="166"/>
        <v>photography</v>
      </c>
      <c r="T1768" s="7" t="str">
        <f t="shared" si="167"/>
        <v>photobooks</v>
      </c>
    </row>
    <row r="1769" spans="1:20" ht="60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17">
        <f t="shared" si="162"/>
        <v>41824.658379629633</v>
      </c>
      <c r="L1769" s="17">
        <f t="shared" si="163"/>
        <v>41854.658379629633</v>
      </c>
      <c r="M1769" s="2" t="b">
        <v>1</v>
      </c>
      <c r="N1769" s="2">
        <v>39</v>
      </c>
      <c r="O1769" s="2" t="b">
        <v>0</v>
      </c>
      <c r="P1769" s="4">
        <f t="shared" si="164"/>
        <v>45.72</v>
      </c>
      <c r="Q1769" s="5">
        <f t="shared" si="165"/>
        <v>58.615384615384613</v>
      </c>
      <c r="R1769" s="2" t="s">
        <v>8285</v>
      </c>
      <c r="S1769" s="7" t="str">
        <f t="shared" si="166"/>
        <v>photography</v>
      </c>
      <c r="T1769" s="7" t="str">
        <f t="shared" si="167"/>
        <v>photobooks</v>
      </c>
    </row>
    <row r="1770" spans="1:20" ht="60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17">
        <f t="shared" si="162"/>
        <v>41849.560694444444</v>
      </c>
      <c r="L1770" s="17">
        <f t="shared" si="163"/>
        <v>41909.560694444444</v>
      </c>
      <c r="M1770" s="2" t="b">
        <v>1</v>
      </c>
      <c r="N1770" s="2">
        <v>15</v>
      </c>
      <c r="O1770" s="2" t="b">
        <v>0</v>
      </c>
      <c r="P1770" s="4">
        <f t="shared" si="164"/>
        <v>3.74</v>
      </c>
      <c r="Q1770" s="5">
        <f t="shared" si="165"/>
        <v>12.466666666666667</v>
      </c>
      <c r="R1770" s="2" t="s">
        <v>8285</v>
      </c>
      <c r="S1770" s="7" t="str">
        <f t="shared" si="166"/>
        <v>photography</v>
      </c>
      <c r="T1770" s="7" t="str">
        <f t="shared" si="167"/>
        <v>photobooks</v>
      </c>
    </row>
    <row r="1771" spans="1:20" ht="80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17">
        <f t="shared" si="162"/>
        <v>41987.818969907406</v>
      </c>
      <c r="L1771" s="17">
        <f t="shared" si="163"/>
        <v>42017.818969907406</v>
      </c>
      <c r="M1771" s="2" t="b">
        <v>1</v>
      </c>
      <c r="N1771" s="2">
        <v>22</v>
      </c>
      <c r="O1771" s="2" t="b">
        <v>0</v>
      </c>
      <c r="P1771" s="4">
        <f t="shared" si="164"/>
        <v>2.7025000000000001</v>
      </c>
      <c r="Q1771" s="5">
        <f t="shared" si="165"/>
        <v>49.136363636363633</v>
      </c>
      <c r="R1771" s="2" t="s">
        <v>8285</v>
      </c>
      <c r="S1771" s="7" t="str">
        <f t="shared" si="166"/>
        <v>photography</v>
      </c>
      <c r="T1771" s="7" t="str">
        <f t="shared" si="167"/>
        <v>photobooks</v>
      </c>
    </row>
    <row r="1772" spans="1:20" ht="80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17">
        <f t="shared" si="162"/>
        <v>41891.780023148152</v>
      </c>
      <c r="L1772" s="17">
        <f t="shared" si="163"/>
        <v>41926.780023148152</v>
      </c>
      <c r="M1772" s="2" t="b">
        <v>1</v>
      </c>
      <c r="N1772" s="2">
        <v>92</v>
      </c>
      <c r="O1772" s="2" t="b">
        <v>0</v>
      </c>
      <c r="P1772" s="4">
        <f t="shared" si="164"/>
        <v>56.51428571428572</v>
      </c>
      <c r="Q1772" s="5">
        <f t="shared" si="165"/>
        <v>150.5</v>
      </c>
      <c r="R1772" s="2" t="s">
        <v>8285</v>
      </c>
      <c r="S1772" s="7" t="str">
        <f t="shared" si="166"/>
        <v>photography</v>
      </c>
      <c r="T1772" s="7" t="str">
        <f t="shared" si="167"/>
        <v>photobooks</v>
      </c>
    </row>
    <row r="1773" spans="1:20" ht="80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17">
        <f t="shared" si="162"/>
        <v>41905.979629629634</v>
      </c>
      <c r="L1773" s="17">
        <f t="shared" si="163"/>
        <v>41935.979629629634</v>
      </c>
      <c r="M1773" s="2" t="b">
        <v>1</v>
      </c>
      <c r="N1773" s="2">
        <v>25</v>
      </c>
      <c r="O1773" s="2" t="b">
        <v>0</v>
      </c>
      <c r="P1773" s="4">
        <f t="shared" si="164"/>
        <v>21.30952380952381</v>
      </c>
      <c r="Q1773" s="5">
        <f t="shared" si="165"/>
        <v>35.799999999999997</v>
      </c>
      <c r="R1773" s="2" t="s">
        <v>8285</v>
      </c>
      <c r="S1773" s="7" t="str">
        <f t="shared" si="166"/>
        <v>photography</v>
      </c>
      <c r="T1773" s="7" t="str">
        <f t="shared" si="167"/>
        <v>photobooks</v>
      </c>
    </row>
    <row r="1774" spans="1:20" ht="60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17">
        <f t="shared" si="162"/>
        <v>41766.718009259261</v>
      </c>
      <c r="L1774" s="17">
        <f t="shared" si="163"/>
        <v>41826.718009259261</v>
      </c>
      <c r="M1774" s="2" t="b">
        <v>1</v>
      </c>
      <c r="N1774" s="2">
        <v>19</v>
      </c>
      <c r="O1774" s="2" t="b">
        <v>0</v>
      </c>
      <c r="P1774" s="4">
        <f t="shared" si="164"/>
        <v>15.6</v>
      </c>
      <c r="Q1774" s="5">
        <f t="shared" si="165"/>
        <v>45.157894736842103</v>
      </c>
      <c r="R1774" s="2" t="s">
        <v>8285</v>
      </c>
      <c r="S1774" s="7" t="str">
        <f t="shared" si="166"/>
        <v>photography</v>
      </c>
      <c r="T1774" s="7" t="str">
        <f t="shared" si="167"/>
        <v>photobooks</v>
      </c>
    </row>
    <row r="1775" spans="1:20" ht="80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17">
        <f t="shared" si="162"/>
        <v>41978.760393518518</v>
      </c>
      <c r="L1775" s="17">
        <f t="shared" si="163"/>
        <v>42023.760393518518</v>
      </c>
      <c r="M1775" s="2" t="b">
        <v>1</v>
      </c>
      <c r="N1775" s="2">
        <v>19</v>
      </c>
      <c r="O1775" s="2" t="b">
        <v>0</v>
      </c>
      <c r="P1775" s="4">
        <f t="shared" si="164"/>
        <v>6.2566666666666677</v>
      </c>
      <c r="Q1775" s="5">
        <f t="shared" si="165"/>
        <v>98.78947368421052</v>
      </c>
      <c r="R1775" s="2" t="s">
        <v>8285</v>
      </c>
      <c r="S1775" s="7" t="str">
        <f t="shared" si="166"/>
        <v>photography</v>
      </c>
      <c r="T1775" s="7" t="str">
        <f t="shared" si="167"/>
        <v>photobooks</v>
      </c>
    </row>
    <row r="1776" spans="1:20" ht="80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17">
        <f t="shared" si="162"/>
        <v>41930.218657407408</v>
      </c>
      <c r="L1776" s="17">
        <f t="shared" si="163"/>
        <v>41972.624305555553</v>
      </c>
      <c r="M1776" s="2" t="b">
        <v>1</v>
      </c>
      <c r="N1776" s="2">
        <v>13</v>
      </c>
      <c r="O1776" s="2" t="b">
        <v>0</v>
      </c>
      <c r="P1776" s="4">
        <f t="shared" si="164"/>
        <v>45.92</v>
      </c>
      <c r="Q1776" s="5">
        <f t="shared" si="165"/>
        <v>88.307692307692307</v>
      </c>
      <c r="R1776" s="2" t="s">
        <v>8285</v>
      </c>
      <c r="S1776" s="7" t="str">
        <f t="shared" si="166"/>
        <v>photography</v>
      </c>
      <c r="T1776" s="7" t="str">
        <f t="shared" si="167"/>
        <v>photobooks</v>
      </c>
    </row>
    <row r="1777" spans="1:20" ht="80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17">
        <f t="shared" si="162"/>
        <v>41891.976388888892</v>
      </c>
      <c r="L1777" s="17">
        <f t="shared" si="163"/>
        <v>41936.976388888892</v>
      </c>
      <c r="M1777" s="2" t="b">
        <v>1</v>
      </c>
      <c r="N1777" s="2">
        <v>124</v>
      </c>
      <c r="O1777" s="2" t="b">
        <v>0</v>
      </c>
      <c r="P1777" s="4">
        <f t="shared" si="164"/>
        <v>65.101538461538468</v>
      </c>
      <c r="Q1777" s="5">
        <f t="shared" si="165"/>
        <v>170.62903225806451</v>
      </c>
      <c r="R1777" s="2" t="s">
        <v>8285</v>
      </c>
      <c r="S1777" s="7" t="str">
        <f t="shared" si="166"/>
        <v>photography</v>
      </c>
      <c r="T1777" s="7" t="str">
        <f t="shared" si="167"/>
        <v>photobooks</v>
      </c>
    </row>
    <row r="1778" spans="1:20" ht="80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17">
        <f t="shared" si="162"/>
        <v>41905.95684027778</v>
      </c>
      <c r="L1778" s="17">
        <f t="shared" si="163"/>
        <v>41941.95684027778</v>
      </c>
      <c r="M1778" s="2" t="b">
        <v>1</v>
      </c>
      <c r="N1778" s="2">
        <v>4</v>
      </c>
      <c r="O1778" s="2" t="b">
        <v>0</v>
      </c>
      <c r="P1778" s="4">
        <f t="shared" si="164"/>
        <v>6.7</v>
      </c>
      <c r="Q1778" s="5">
        <f t="shared" si="165"/>
        <v>83.75</v>
      </c>
      <c r="R1778" s="2" t="s">
        <v>8285</v>
      </c>
      <c r="S1778" s="7" t="str">
        <f t="shared" si="166"/>
        <v>photography</v>
      </c>
      <c r="T1778" s="7" t="str">
        <f t="shared" si="167"/>
        <v>photobooks</v>
      </c>
    </row>
    <row r="1779" spans="1:20" ht="80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17">
        <f t="shared" si="162"/>
        <v>42025.357094907406</v>
      </c>
      <c r="L1779" s="17">
        <f t="shared" si="163"/>
        <v>42055.357094907406</v>
      </c>
      <c r="M1779" s="2" t="b">
        <v>1</v>
      </c>
      <c r="N1779" s="2">
        <v>10</v>
      </c>
      <c r="O1779" s="2" t="b">
        <v>0</v>
      </c>
      <c r="P1779" s="4">
        <f t="shared" si="164"/>
        <v>13.5625</v>
      </c>
      <c r="Q1779" s="5">
        <f t="shared" si="165"/>
        <v>65.099999999999994</v>
      </c>
      <c r="R1779" s="2" t="s">
        <v>8285</v>
      </c>
      <c r="S1779" s="7" t="str">
        <f t="shared" si="166"/>
        <v>photography</v>
      </c>
      <c r="T1779" s="7" t="str">
        <f t="shared" si="167"/>
        <v>photobooks</v>
      </c>
    </row>
    <row r="1780" spans="1:20" ht="80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17">
        <f t="shared" si="162"/>
        <v>42045.86336805555</v>
      </c>
      <c r="L1780" s="17">
        <f t="shared" si="163"/>
        <v>42090.821701388893</v>
      </c>
      <c r="M1780" s="2" t="b">
        <v>1</v>
      </c>
      <c r="N1780" s="2">
        <v>15</v>
      </c>
      <c r="O1780" s="2" t="b">
        <v>0</v>
      </c>
      <c r="P1780" s="4">
        <f t="shared" si="164"/>
        <v>1.9900000000000002</v>
      </c>
      <c r="Q1780" s="5">
        <f t="shared" si="165"/>
        <v>66.333333333333329</v>
      </c>
      <c r="R1780" s="2" t="s">
        <v>8285</v>
      </c>
      <c r="S1780" s="7" t="str">
        <f t="shared" si="166"/>
        <v>photography</v>
      </c>
      <c r="T1780" s="7" t="str">
        <f t="shared" si="167"/>
        <v>photobooks</v>
      </c>
    </row>
    <row r="1781" spans="1:20" ht="80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17">
        <f t="shared" si="162"/>
        <v>42585.691898148143</v>
      </c>
      <c r="L1781" s="17">
        <f t="shared" si="163"/>
        <v>42615.691898148143</v>
      </c>
      <c r="M1781" s="2" t="b">
        <v>1</v>
      </c>
      <c r="N1781" s="2">
        <v>38</v>
      </c>
      <c r="O1781" s="2" t="b">
        <v>0</v>
      </c>
      <c r="P1781" s="4">
        <f t="shared" si="164"/>
        <v>36.236363636363642</v>
      </c>
      <c r="Q1781" s="5">
        <f t="shared" si="165"/>
        <v>104.89473684210526</v>
      </c>
      <c r="R1781" s="2" t="s">
        <v>8285</v>
      </c>
      <c r="S1781" s="7" t="str">
        <f t="shared" si="166"/>
        <v>photography</v>
      </c>
      <c r="T1781" s="7" t="str">
        <f t="shared" si="167"/>
        <v>photobooks</v>
      </c>
    </row>
    <row r="1782" spans="1:20" ht="80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17">
        <f t="shared" si="162"/>
        <v>42493.600810185191</v>
      </c>
      <c r="L1782" s="17">
        <f t="shared" si="163"/>
        <v>42553.600810185191</v>
      </c>
      <c r="M1782" s="2" t="b">
        <v>1</v>
      </c>
      <c r="N1782" s="2">
        <v>152</v>
      </c>
      <c r="O1782" s="2" t="b">
        <v>0</v>
      </c>
      <c r="P1782" s="4">
        <f t="shared" si="164"/>
        <v>39.743333333333339</v>
      </c>
      <c r="Q1782" s="5">
        <f t="shared" si="165"/>
        <v>78.440789473684205</v>
      </c>
      <c r="R1782" s="2" t="s">
        <v>8285</v>
      </c>
      <c r="S1782" s="7" t="str">
        <f t="shared" si="166"/>
        <v>photography</v>
      </c>
      <c r="T1782" s="7" t="str">
        <f t="shared" si="167"/>
        <v>photobooks</v>
      </c>
    </row>
    <row r="1783" spans="1:20" ht="80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17">
        <f t="shared" si="162"/>
        <v>42597.617418981477</v>
      </c>
      <c r="L1783" s="17">
        <f t="shared" si="163"/>
        <v>42628.617418981477</v>
      </c>
      <c r="M1783" s="2" t="b">
        <v>1</v>
      </c>
      <c r="N1783" s="2">
        <v>24</v>
      </c>
      <c r="O1783" s="2" t="b">
        <v>0</v>
      </c>
      <c r="P1783" s="4">
        <f t="shared" si="164"/>
        <v>25.763636363636365</v>
      </c>
      <c r="Q1783" s="5">
        <f t="shared" si="165"/>
        <v>59.041666666666664</v>
      </c>
      <c r="R1783" s="2" t="s">
        <v>8285</v>
      </c>
      <c r="S1783" s="7" t="str">
        <f t="shared" si="166"/>
        <v>photography</v>
      </c>
      <c r="T1783" s="7" t="str">
        <f t="shared" si="167"/>
        <v>photobooks</v>
      </c>
    </row>
    <row r="1784" spans="1:20" ht="80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17">
        <f t="shared" si="162"/>
        <v>42388.575104166666</v>
      </c>
      <c r="L1784" s="17">
        <f t="shared" si="163"/>
        <v>42421.575104166666</v>
      </c>
      <c r="M1784" s="2" t="b">
        <v>1</v>
      </c>
      <c r="N1784" s="2">
        <v>76</v>
      </c>
      <c r="O1784" s="2" t="b">
        <v>0</v>
      </c>
      <c r="P1784" s="4">
        <f t="shared" si="164"/>
        <v>15.491428571428573</v>
      </c>
      <c r="Q1784" s="5">
        <f t="shared" si="165"/>
        <v>71.34210526315789</v>
      </c>
      <c r="R1784" s="2" t="s">
        <v>8285</v>
      </c>
      <c r="S1784" s="7" t="str">
        <f t="shared" si="166"/>
        <v>photography</v>
      </c>
      <c r="T1784" s="7" t="str">
        <f t="shared" si="167"/>
        <v>photobooks</v>
      </c>
    </row>
    <row r="1785" spans="1:20" ht="80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17">
        <f t="shared" si="162"/>
        <v>42115.949976851851</v>
      </c>
      <c r="L1785" s="17">
        <f t="shared" si="163"/>
        <v>42145.949976851851</v>
      </c>
      <c r="M1785" s="2" t="b">
        <v>1</v>
      </c>
      <c r="N1785" s="2">
        <v>185</v>
      </c>
      <c r="O1785" s="2" t="b">
        <v>0</v>
      </c>
      <c r="P1785" s="4">
        <f t="shared" si="164"/>
        <v>23.692499999999999</v>
      </c>
      <c r="Q1785" s="5">
        <f t="shared" si="165"/>
        <v>51.227027027027027</v>
      </c>
      <c r="R1785" s="2" t="s">
        <v>8285</v>
      </c>
      <c r="S1785" s="7" t="str">
        <f t="shared" si="166"/>
        <v>photography</v>
      </c>
      <c r="T1785" s="7" t="str">
        <f t="shared" si="167"/>
        <v>photobooks</v>
      </c>
    </row>
    <row r="1786" spans="1:20" ht="80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17">
        <f t="shared" si="162"/>
        <v>42003.655555555553</v>
      </c>
      <c r="L1786" s="17">
        <f t="shared" si="163"/>
        <v>42035.142361111109</v>
      </c>
      <c r="M1786" s="2" t="b">
        <v>1</v>
      </c>
      <c r="N1786" s="2">
        <v>33</v>
      </c>
      <c r="O1786" s="2" t="b">
        <v>0</v>
      </c>
      <c r="P1786" s="4">
        <f t="shared" si="164"/>
        <v>39.76</v>
      </c>
      <c r="Q1786" s="5">
        <f t="shared" si="165"/>
        <v>60.242424242424242</v>
      </c>
      <c r="R1786" s="2" t="s">
        <v>8285</v>
      </c>
      <c r="S1786" s="7" t="str">
        <f t="shared" si="166"/>
        <v>photography</v>
      </c>
      <c r="T1786" s="7" t="str">
        <f t="shared" si="167"/>
        <v>photobooks</v>
      </c>
    </row>
    <row r="1787" spans="1:20" ht="60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17">
        <f t="shared" si="162"/>
        <v>41897.134895833333</v>
      </c>
      <c r="L1787" s="17">
        <f t="shared" si="163"/>
        <v>41928</v>
      </c>
      <c r="M1787" s="2" t="b">
        <v>1</v>
      </c>
      <c r="N1787" s="2">
        <v>108</v>
      </c>
      <c r="O1787" s="2" t="b">
        <v>0</v>
      </c>
      <c r="P1787" s="4">
        <f t="shared" si="164"/>
        <v>20.220833333333331</v>
      </c>
      <c r="Q1787" s="5">
        <f t="shared" si="165"/>
        <v>44.935185185185183</v>
      </c>
      <c r="R1787" s="2" t="s">
        <v>8285</v>
      </c>
      <c r="S1787" s="7" t="str">
        <f t="shared" si="166"/>
        <v>photography</v>
      </c>
      <c r="T1787" s="7" t="str">
        <f t="shared" si="167"/>
        <v>photobooks</v>
      </c>
    </row>
    <row r="1788" spans="1:20" ht="80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17">
        <f t="shared" si="162"/>
        <v>41958.550659722227</v>
      </c>
      <c r="L1788" s="17">
        <f t="shared" si="163"/>
        <v>41988.550659722227</v>
      </c>
      <c r="M1788" s="2" t="b">
        <v>1</v>
      </c>
      <c r="N1788" s="2">
        <v>29</v>
      </c>
      <c r="O1788" s="2" t="b">
        <v>0</v>
      </c>
      <c r="P1788" s="4">
        <f t="shared" si="164"/>
        <v>47.631578947368418</v>
      </c>
      <c r="Q1788" s="5">
        <f t="shared" si="165"/>
        <v>31.206896551724139</v>
      </c>
      <c r="R1788" s="2" t="s">
        <v>8285</v>
      </c>
      <c r="S1788" s="7" t="str">
        <f t="shared" si="166"/>
        <v>photography</v>
      </c>
      <c r="T1788" s="7" t="str">
        <f t="shared" si="167"/>
        <v>photobooks</v>
      </c>
    </row>
    <row r="1789" spans="1:20" ht="60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17">
        <f t="shared" si="162"/>
        <v>42068.65552083333</v>
      </c>
      <c r="L1789" s="17">
        <f t="shared" si="163"/>
        <v>42098.613854166666</v>
      </c>
      <c r="M1789" s="2" t="b">
        <v>1</v>
      </c>
      <c r="N1789" s="2">
        <v>24</v>
      </c>
      <c r="O1789" s="2" t="b">
        <v>0</v>
      </c>
      <c r="P1789" s="4">
        <f t="shared" si="164"/>
        <v>15.329999999999998</v>
      </c>
      <c r="Q1789" s="5">
        <f t="shared" si="165"/>
        <v>63.875</v>
      </c>
      <c r="R1789" s="2" t="s">
        <v>8285</v>
      </c>
      <c r="S1789" s="7" t="str">
        <f t="shared" si="166"/>
        <v>photography</v>
      </c>
      <c r="T1789" s="7" t="str">
        <f t="shared" si="167"/>
        <v>photobooks</v>
      </c>
    </row>
    <row r="1790" spans="1:20" ht="60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17">
        <f t="shared" si="162"/>
        <v>41913.94840277778</v>
      </c>
      <c r="L1790" s="17">
        <f t="shared" si="163"/>
        <v>41943.94840277778</v>
      </c>
      <c r="M1790" s="2" t="b">
        <v>1</v>
      </c>
      <c r="N1790" s="2">
        <v>4</v>
      </c>
      <c r="O1790" s="2" t="b">
        <v>0</v>
      </c>
      <c r="P1790" s="4">
        <f t="shared" si="164"/>
        <v>1.3818181818181818</v>
      </c>
      <c r="Q1790" s="5">
        <f t="shared" si="165"/>
        <v>19</v>
      </c>
      <c r="R1790" s="2" t="s">
        <v>8285</v>
      </c>
      <c r="S1790" s="7" t="str">
        <f t="shared" si="166"/>
        <v>photography</v>
      </c>
      <c r="T1790" s="7" t="str">
        <f t="shared" si="167"/>
        <v>photobooks</v>
      </c>
    </row>
    <row r="1791" spans="1:20" ht="80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17">
        <f t="shared" si="162"/>
        <v>41956.250034722223</v>
      </c>
      <c r="L1791" s="17">
        <f t="shared" si="163"/>
        <v>42016.250034722223</v>
      </c>
      <c r="M1791" s="2" t="b">
        <v>1</v>
      </c>
      <c r="N1791" s="2">
        <v>4</v>
      </c>
      <c r="O1791" s="2" t="b">
        <v>0</v>
      </c>
      <c r="P1791" s="4">
        <f t="shared" si="164"/>
        <v>0.5</v>
      </c>
      <c r="Q1791" s="5">
        <f t="shared" si="165"/>
        <v>10</v>
      </c>
      <c r="R1791" s="2" t="s">
        <v>8285</v>
      </c>
      <c r="S1791" s="7" t="str">
        <f t="shared" si="166"/>
        <v>photography</v>
      </c>
      <c r="T1791" s="7" t="str">
        <f t="shared" si="167"/>
        <v>photobooks</v>
      </c>
    </row>
    <row r="1792" spans="1:20" ht="60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17">
        <f t="shared" si="162"/>
        <v>42010.674513888895</v>
      </c>
      <c r="L1792" s="17">
        <f t="shared" si="163"/>
        <v>42040.674513888895</v>
      </c>
      <c r="M1792" s="2" t="b">
        <v>1</v>
      </c>
      <c r="N1792" s="2">
        <v>15</v>
      </c>
      <c r="O1792" s="2" t="b">
        <v>0</v>
      </c>
      <c r="P1792" s="4">
        <f t="shared" si="164"/>
        <v>4.957575757575758</v>
      </c>
      <c r="Q1792" s="5">
        <f t="shared" si="165"/>
        <v>109.06666666666666</v>
      </c>
      <c r="R1792" s="2" t="s">
        <v>8285</v>
      </c>
      <c r="S1792" s="7" t="str">
        <f t="shared" si="166"/>
        <v>photography</v>
      </c>
      <c r="T1792" s="7" t="str">
        <f t="shared" si="167"/>
        <v>photobooks</v>
      </c>
    </row>
    <row r="1793" spans="1:20" ht="60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17">
        <f t="shared" si="162"/>
        <v>41973.740335648152</v>
      </c>
      <c r="L1793" s="17">
        <f t="shared" si="163"/>
        <v>42033.740335648152</v>
      </c>
      <c r="M1793" s="2" t="b">
        <v>1</v>
      </c>
      <c r="N1793" s="2">
        <v>4</v>
      </c>
      <c r="O1793" s="2" t="b">
        <v>0</v>
      </c>
      <c r="P1793" s="4">
        <f t="shared" si="164"/>
        <v>3.5666666666666664</v>
      </c>
      <c r="Q1793" s="5">
        <f t="shared" si="165"/>
        <v>26.75</v>
      </c>
      <c r="R1793" s="2" t="s">
        <v>8285</v>
      </c>
      <c r="S1793" s="7" t="str">
        <f t="shared" si="166"/>
        <v>photography</v>
      </c>
      <c r="T1793" s="7" t="str">
        <f t="shared" si="167"/>
        <v>photobooks</v>
      </c>
    </row>
    <row r="1794" spans="1:20" ht="60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17">
        <f t="shared" si="162"/>
        <v>42189.031041666662</v>
      </c>
      <c r="L1794" s="17">
        <f t="shared" si="163"/>
        <v>42226.290972222225</v>
      </c>
      <c r="M1794" s="2" t="b">
        <v>1</v>
      </c>
      <c r="N1794" s="2">
        <v>139</v>
      </c>
      <c r="O1794" s="2" t="b">
        <v>0</v>
      </c>
      <c r="P1794" s="4">
        <f t="shared" si="164"/>
        <v>61.124000000000002</v>
      </c>
      <c r="Q1794" s="5">
        <f t="shared" si="165"/>
        <v>109.93525179856115</v>
      </c>
      <c r="R1794" s="2" t="s">
        <v>8285</v>
      </c>
      <c r="S1794" s="7" t="str">
        <f t="shared" si="166"/>
        <v>photography</v>
      </c>
      <c r="T1794" s="7" t="str">
        <f t="shared" si="167"/>
        <v>photobooks</v>
      </c>
    </row>
    <row r="1795" spans="1:20" ht="60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17">
        <f t="shared" ref="K1795:K1858" si="168">(((J1795/60)/60)/24)+DATE(1970,1,1)</f>
        <v>41940.89166666667</v>
      </c>
      <c r="L1795" s="17">
        <f t="shared" ref="L1795:L1858" si="169">(((I1795/60)/60)/24)+DATE(1970,1,1)</f>
        <v>41970.933333333334</v>
      </c>
      <c r="M1795" s="2" t="b">
        <v>1</v>
      </c>
      <c r="N1795" s="2">
        <v>2</v>
      </c>
      <c r="O1795" s="2" t="b">
        <v>0</v>
      </c>
      <c r="P1795" s="4">
        <f t="shared" ref="P1795:P1858" si="170">E1795/D1795*100</f>
        <v>1.3333333333333335</v>
      </c>
      <c r="Q1795" s="5">
        <f t="shared" ref="Q1795:Q1858" si="171">E1795/N1795</f>
        <v>20</v>
      </c>
      <c r="R1795" s="2" t="s">
        <v>8285</v>
      </c>
      <c r="S1795" s="7" t="str">
        <f t="shared" ref="S1795:S1858" si="172">LEFT(R1795, SEARCH("/",R1795, 1)-1)</f>
        <v>photography</v>
      </c>
      <c r="T1795" s="7" t="str">
        <f t="shared" ref="T1795:T1858" si="173">RIGHT(R1795,LEN(R1795)-SEARCH("/",R1795,1))</f>
        <v>photobooks</v>
      </c>
    </row>
    <row r="1796" spans="1:20" ht="80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17">
        <f t="shared" si="168"/>
        <v>42011.551180555558</v>
      </c>
      <c r="L1796" s="17">
        <f t="shared" si="169"/>
        <v>42046.551180555558</v>
      </c>
      <c r="M1796" s="2" t="b">
        <v>1</v>
      </c>
      <c r="N1796" s="2">
        <v>18</v>
      </c>
      <c r="O1796" s="2" t="b">
        <v>0</v>
      </c>
      <c r="P1796" s="4">
        <f t="shared" si="170"/>
        <v>11.077777777777778</v>
      </c>
      <c r="Q1796" s="5">
        <f t="shared" si="171"/>
        <v>55.388888888888886</v>
      </c>
      <c r="R1796" s="2" t="s">
        <v>8285</v>
      </c>
      <c r="S1796" s="7" t="str">
        <f t="shared" si="172"/>
        <v>photography</v>
      </c>
      <c r="T1796" s="7" t="str">
        <f t="shared" si="173"/>
        <v>photobooks</v>
      </c>
    </row>
    <row r="1797" spans="1:20" ht="60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17">
        <f t="shared" si="168"/>
        <v>42628.288668981477</v>
      </c>
      <c r="L1797" s="17">
        <f t="shared" si="169"/>
        <v>42657.666666666672</v>
      </c>
      <c r="M1797" s="2" t="b">
        <v>1</v>
      </c>
      <c r="N1797" s="2">
        <v>81</v>
      </c>
      <c r="O1797" s="2" t="b">
        <v>0</v>
      </c>
      <c r="P1797" s="4">
        <f t="shared" si="170"/>
        <v>38.735714285714288</v>
      </c>
      <c r="Q1797" s="5">
        <f t="shared" si="171"/>
        <v>133.90123456790124</v>
      </c>
      <c r="R1797" s="2" t="s">
        <v>8285</v>
      </c>
      <c r="S1797" s="7" t="str">
        <f t="shared" si="172"/>
        <v>photography</v>
      </c>
      <c r="T1797" s="7" t="str">
        <f t="shared" si="173"/>
        <v>photobooks</v>
      </c>
    </row>
    <row r="1798" spans="1:20" ht="80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17">
        <f t="shared" si="168"/>
        <v>42515.439421296294</v>
      </c>
      <c r="L1798" s="17">
        <f t="shared" si="169"/>
        <v>42575.439421296294</v>
      </c>
      <c r="M1798" s="2" t="b">
        <v>1</v>
      </c>
      <c r="N1798" s="2">
        <v>86</v>
      </c>
      <c r="O1798" s="2" t="b">
        <v>0</v>
      </c>
      <c r="P1798" s="4">
        <f t="shared" si="170"/>
        <v>22.05263157894737</v>
      </c>
      <c r="Q1798" s="5">
        <f t="shared" si="171"/>
        <v>48.720930232558139</v>
      </c>
      <c r="R1798" s="2" t="s">
        <v>8285</v>
      </c>
      <c r="S1798" s="7" t="str">
        <f t="shared" si="172"/>
        <v>photography</v>
      </c>
      <c r="T1798" s="7" t="str">
        <f t="shared" si="173"/>
        <v>photobooks</v>
      </c>
    </row>
    <row r="1799" spans="1:20" ht="60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17">
        <f t="shared" si="168"/>
        <v>42689.56931712963</v>
      </c>
      <c r="L1799" s="17">
        <f t="shared" si="169"/>
        <v>42719.56931712963</v>
      </c>
      <c r="M1799" s="2" t="b">
        <v>1</v>
      </c>
      <c r="N1799" s="2">
        <v>140</v>
      </c>
      <c r="O1799" s="2" t="b">
        <v>0</v>
      </c>
      <c r="P1799" s="4">
        <f t="shared" si="170"/>
        <v>67.55</v>
      </c>
      <c r="Q1799" s="5">
        <f t="shared" si="171"/>
        <v>48.25</v>
      </c>
      <c r="R1799" s="2" t="s">
        <v>8285</v>
      </c>
      <c r="S1799" s="7" t="str">
        <f t="shared" si="172"/>
        <v>photography</v>
      </c>
      <c r="T1799" s="7" t="str">
        <f t="shared" si="173"/>
        <v>photobooks</v>
      </c>
    </row>
    <row r="1800" spans="1:20" ht="80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17">
        <f t="shared" si="168"/>
        <v>42344.32677083333</v>
      </c>
      <c r="L1800" s="17">
        <f t="shared" si="169"/>
        <v>42404.32677083333</v>
      </c>
      <c r="M1800" s="2" t="b">
        <v>1</v>
      </c>
      <c r="N1800" s="2">
        <v>37</v>
      </c>
      <c r="O1800" s="2" t="b">
        <v>0</v>
      </c>
      <c r="P1800" s="4">
        <f t="shared" si="170"/>
        <v>13.637499999999999</v>
      </c>
      <c r="Q1800" s="5">
        <f t="shared" si="171"/>
        <v>58.972972972972975</v>
      </c>
      <c r="R1800" s="2" t="s">
        <v>8285</v>
      </c>
      <c r="S1800" s="7" t="str">
        <f t="shared" si="172"/>
        <v>photography</v>
      </c>
      <c r="T1800" s="7" t="str">
        <f t="shared" si="173"/>
        <v>photobooks</v>
      </c>
    </row>
    <row r="1801" spans="1:20" ht="40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17">
        <f t="shared" si="168"/>
        <v>41934.842685185184</v>
      </c>
      <c r="L1801" s="17">
        <f t="shared" si="169"/>
        <v>41954.884351851855</v>
      </c>
      <c r="M1801" s="2" t="b">
        <v>1</v>
      </c>
      <c r="N1801" s="2">
        <v>6</v>
      </c>
      <c r="O1801" s="2" t="b">
        <v>0</v>
      </c>
      <c r="P1801" s="4">
        <f t="shared" si="170"/>
        <v>1.7457500000000001</v>
      </c>
      <c r="Q1801" s="5">
        <f t="shared" si="171"/>
        <v>11.638333333333334</v>
      </c>
      <c r="R1801" s="2" t="s">
        <v>8285</v>
      </c>
      <c r="S1801" s="7" t="str">
        <f t="shared" si="172"/>
        <v>photography</v>
      </c>
      <c r="T1801" s="7" t="str">
        <f t="shared" si="173"/>
        <v>photobooks</v>
      </c>
    </row>
    <row r="1802" spans="1:20" ht="80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17">
        <f t="shared" si="168"/>
        <v>42623.606134259258</v>
      </c>
      <c r="L1802" s="17">
        <f t="shared" si="169"/>
        <v>42653.606134259258</v>
      </c>
      <c r="M1802" s="2" t="b">
        <v>1</v>
      </c>
      <c r="N1802" s="2">
        <v>113</v>
      </c>
      <c r="O1802" s="2" t="b">
        <v>0</v>
      </c>
      <c r="P1802" s="4">
        <f t="shared" si="170"/>
        <v>20.44963251188932</v>
      </c>
      <c r="Q1802" s="5">
        <f t="shared" si="171"/>
        <v>83.716814159292042</v>
      </c>
      <c r="R1802" s="2" t="s">
        <v>8285</v>
      </c>
      <c r="S1802" s="7" t="str">
        <f t="shared" si="172"/>
        <v>photography</v>
      </c>
      <c r="T1802" s="7" t="str">
        <f t="shared" si="173"/>
        <v>photobooks</v>
      </c>
    </row>
    <row r="1803" spans="1:20" ht="80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17">
        <f t="shared" si="168"/>
        <v>42321.660509259258</v>
      </c>
      <c r="L1803" s="17">
        <f t="shared" si="169"/>
        <v>42353.506944444445</v>
      </c>
      <c r="M1803" s="2" t="b">
        <v>1</v>
      </c>
      <c r="N1803" s="2">
        <v>37</v>
      </c>
      <c r="O1803" s="2" t="b">
        <v>0</v>
      </c>
      <c r="P1803" s="4">
        <f t="shared" si="170"/>
        <v>13.852941176470587</v>
      </c>
      <c r="Q1803" s="5">
        <f t="shared" si="171"/>
        <v>63.648648648648646</v>
      </c>
      <c r="R1803" s="2" t="s">
        <v>8285</v>
      </c>
      <c r="S1803" s="7" t="str">
        <f t="shared" si="172"/>
        <v>photography</v>
      </c>
      <c r="T1803" s="7" t="str">
        <f t="shared" si="173"/>
        <v>photobooks</v>
      </c>
    </row>
    <row r="1804" spans="1:20" ht="60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17">
        <f t="shared" si="168"/>
        <v>42159.47256944445</v>
      </c>
      <c r="L1804" s="17">
        <f t="shared" si="169"/>
        <v>42182.915972222225</v>
      </c>
      <c r="M1804" s="2" t="b">
        <v>1</v>
      </c>
      <c r="N1804" s="2">
        <v>18</v>
      </c>
      <c r="O1804" s="2" t="b">
        <v>0</v>
      </c>
      <c r="P1804" s="4">
        <f t="shared" si="170"/>
        <v>48.485714285714288</v>
      </c>
      <c r="Q1804" s="5">
        <f t="shared" si="171"/>
        <v>94.277777777777771</v>
      </c>
      <c r="R1804" s="2" t="s">
        <v>8285</v>
      </c>
      <c r="S1804" s="7" t="str">
        <f t="shared" si="172"/>
        <v>photography</v>
      </c>
      <c r="T1804" s="7" t="str">
        <f t="shared" si="173"/>
        <v>photobooks</v>
      </c>
    </row>
    <row r="1805" spans="1:20" ht="80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17">
        <f t="shared" si="168"/>
        <v>42018.071550925932</v>
      </c>
      <c r="L1805" s="17">
        <f t="shared" si="169"/>
        <v>42049.071550925932</v>
      </c>
      <c r="M1805" s="2" t="b">
        <v>1</v>
      </c>
      <c r="N1805" s="2">
        <v>75</v>
      </c>
      <c r="O1805" s="2" t="b">
        <v>0</v>
      </c>
      <c r="P1805" s="4">
        <f t="shared" si="170"/>
        <v>30.8</v>
      </c>
      <c r="Q1805" s="5">
        <f t="shared" si="171"/>
        <v>71.86666666666666</v>
      </c>
      <c r="R1805" s="2" t="s">
        <v>8285</v>
      </c>
      <c r="S1805" s="7" t="str">
        <f t="shared" si="172"/>
        <v>photography</v>
      </c>
      <c r="T1805" s="7" t="str">
        <f t="shared" si="173"/>
        <v>photobooks</v>
      </c>
    </row>
    <row r="1806" spans="1:20" ht="80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17">
        <f t="shared" si="168"/>
        <v>42282.678287037037</v>
      </c>
      <c r="L1806" s="17">
        <f t="shared" si="169"/>
        <v>42322.719953703709</v>
      </c>
      <c r="M1806" s="2" t="b">
        <v>1</v>
      </c>
      <c r="N1806" s="2">
        <v>52</v>
      </c>
      <c r="O1806" s="2" t="b">
        <v>0</v>
      </c>
      <c r="P1806" s="4">
        <f t="shared" si="170"/>
        <v>35.174193548387095</v>
      </c>
      <c r="Q1806" s="5">
        <f t="shared" si="171"/>
        <v>104.84615384615384</v>
      </c>
      <c r="R1806" s="2" t="s">
        <v>8285</v>
      </c>
      <c r="S1806" s="7" t="str">
        <f t="shared" si="172"/>
        <v>photography</v>
      </c>
      <c r="T1806" s="7" t="str">
        <f t="shared" si="173"/>
        <v>photobooks</v>
      </c>
    </row>
    <row r="1807" spans="1:20" ht="80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17">
        <f t="shared" si="168"/>
        <v>42247.803912037038</v>
      </c>
      <c r="L1807" s="17">
        <f t="shared" si="169"/>
        <v>42279.75</v>
      </c>
      <c r="M1807" s="2" t="b">
        <v>1</v>
      </c>
      <c r="N1807" s="2">
        <v>122</v>
      </c>
      <c r="O1807" s="2" t="b">
        <v>0</v>
      </c>
      <c r="P1807" s="4">
        <f t="shared" si="170"/>
        <v>36.404444444444444</v>
      </c>
      <c r="Q1807" s="5">
        <f t="shared" si="171"/>
        <v>67.139344262295083</v>
      </c>
      <c r="R1807" s="2" t="s">
        <v>8285</v>
      </c>
      <c r="S1807" s="7" t="str">
        <f t="shared" si="172"/>
        <v>photography</v>
      </c>
      <c r="T1807" s="7" t="str">
        <f t="shared" si="173"/>
        <v>photobooks</v>
      </c>
    </row>
    <row r="1808" spans="1:20" ht="80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17">
        <f t="shared" si="168"/>
        <v>41877.638298611113</v>
      </c>
      <c r="L1808" s="17">
        <f t="shared" si="169"/>
        <v>41912.638298611113</v>
      </c>
      <c r="M1808" s="2" t="b">
        <v>1</v>
      </c>
      <c r="N1808" s="2">
        <v>8</v>
      </c>
      <c r="O1808" s="2" t="b">
        <v>0</v>
      </c>
      <c r="P1808" s="4">
        <f t="shared" si="170"/>
        <v>2.9550000000000001</v>
      </c>
      <c r="Q1808" s="5">
        <f t="shared" si="171"/>
        <v>73.875</v>
      </c>
      <c r="R1808" s="2" t="s">
        <v>8285</v>
      </c>
      <c r="S1808" s="7" t="str">
        <f t="shared" si="172"/>
        <v>photography</v>
      </c>
      <c r="T1808" s="7" t="str">
        <f t="shared" si="173"/>
        <v>photobooks</v>
      </c>
    </row>
    <row r="1809" spans="1:20" ht="40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17">
        <f t="shared" si="168"/>
        <v>41880.068437499998</v>
      </c>
      <c r="L1809" s="17">
        <f t="shared" si="169"/>
        <v>41910.068437499998</v>
      </c>
      <c r="M1809" s="2" t="b">
        <v>1</v>
      </c>
      <c r="N1809" s="2">
        <v>8</v>
      </c>
      <c r="O1809" s="2" t="b">
        <v>0</v>
      </c>
      <c r="P1809" s="4">
        <f t="shared" si="170"/>
        <v>11.06</v>
      </c>
      <c r="Q1809" s="5">
        <f t="shared" si="171"/>
        <v>69.125</v>
      </c>
      <c r="R1809" s="2" t="s">
        <v>8285</v>
      </c>
      <c r="S1809" s="7" t="str">
        <f t="shared" si="172"/>
        <v>photography</v>
      </c>
      <c r="T1809" s="7" t="str">
        <f t="shared" si="173"/>
        <v>photobooks</v>
      </c>
    </row>
    <row r="1810" spans="1:20" ht="80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17">
        <f t="shared" si="168"/>
        <v>42742.680902777778</v>
      </c>
      <c r="L1810" s="17">
        <f t="shared" si="169"/>
        <v>42777.680902777778</v>
      </c>
      <c r="M1810" s="2" t="b">
        <v>1</v>
      </c>
      <c r="N1810" s="2">
        <v>96</v>
      </c>
      <c r="O1810" s="2" t="b">
        <v>0</v>
      </c>
      <c r="P1810" s="4">
        <f t="shared" si="170"/>
        <v>41.407142857142858</v>
      </c>
      <c r="Q1810" s="5">
        <f t="shared" si="171"/>
        <v>120.77083333333333</v>
      </c>
      <c r="R1810" s="2" t="s">
        <v>8285</v>
      </c>
      <c r="S1810" s="7" t="str">
        <f t="shared" si="172"/>
        <v>photography</v>
      </c>
      <c r="T1810" s="7" t="str">
        <f t="shared" si="173"/>
        <v>photobooks</v>
      </c>
    </row>
    <row r="1811" spans="1:20" ht="60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17">
        <f t="shared" si="168"/>
        <v>42029.907858796301</v>
      </c>
      <c r="L1811" s="17">
        <f t="shared" si="169"/>
        <v>42064.907858796301</v>
      </c>
      <c r="M1811" s="2" t="b">
        <v>1</v>
      </c>
      <c r="N1811" s="2">
        <v>9</v>
      </c>
      <c r="O1811" s="2" t="b">
        <v>0</v>
      </c>
      <c r="P1811" s="4">
        <f t="shared" si="170"/>
        <v>10.857142857142858</v>
      </c>
      <c r="Q1811" s="5">
        <f t="shared" si="171"/>
        <v>42.222222222222221</v>
      </c>
      <c r="R1811" s="2" t="s">
        <v>8285</v>
      </c>
      <c r="S1811" s="7" t="str">
        <f t="shared" si="172"/>
        <v>photography</v>
      </c>
      <c r="T1811" s="7" t="str">
        <f t="shared" si="173"/>
        <v>photobooks</v>
      </c>
    </row>
    <row r="1812" spans="1:20" ht="60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17">
        <f t="shared" si="168"/>
        <v>41860.91002314815</v>
      </c>
      <c r="L1812" s="17">
        <f t="shared" si="169"/>
        <v>41872.91002314815</v>
      </c>
      <c r="M1812" s="2" t="b">
        <v>0</v>
      </c>
      <c r="N1812" s="2">
        <v>2</v>
      </c>
      <c r="O1812" s="2" t="b">
        <v>0</v>
      </c>
      <c r="P1812" s="4">
        <f t="shared" si="170"/>
        <v>3.3333333333333335</v>
      </c>
      <c r="Q1812" s="5">
        <f t="shared" si="171"/>
        <v>7.5</v>
      </c>
      <c r="R1812" s="2" t="s">
        <v>8285</v>
      </c>
      <c r="S1812" s="7" t="str">
        <f t="shared" si="172"/>
        <v>photography</v>
      </c>
      <c r="T1812" s="7" t="str">
        <f t="shared" si="173"/>
        <v>photobooks</v>
      </c>
    </row>
    <row r="1813" spans="1:20" ht="60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17">
        <f t="shared" si="168"/>
        <v>41876.433680555558</v>
      </c>
      <c r="L1813" s="17">
        <f t="shared" si="169"/>
        <v>41936.166666666664</v>
      </c>
      <c r="M1813" s="2" t="b">
        <v>0</v>
      </c>
      <c r="N1813" s="2">
        <v>26</v>
      </c>
      <c r="O1813" s="2" t="b">
        <v>0</v>
      </c>
      <c r="P1813" s="4">
        <f t="shared" si="170"/>
        <v>7.407407407407407E-2</v>
      </c>
      <c r="Q1813" s="5">
        <f t="shared" si="171"/>
        <v>1.5384615384615385</v>
      </c>
      <c r="R1813" s="2" t="s">
        <v>8285</v>
      </c>
      <c r="S1813" s="7" t="str">
        <f t="shared" si="172"/>
        <v>photography</v>
      </c>
      <c r="T1813" s="7" t="str">
        <f t="shared" si="173"/>
        <v>photobooks</v>
      </c>
    </row>
    <row r="1814" spans="1:20" ht="80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17">
        <f t="shared" si="168"/>
        <v>42524.318703703699</v>
      </c>
      <c r="L1814" s="17">
        <f t="shared" si="169"/>
        <v>42554.318703703699</v>
      </c>
      <c r="M1814" s="2" t="b">
        <v>0</v>
      </c>
      <c r="N1814" s="2">
        <v>23</v>
      </c>
      <c r="O1814" s="2" t="b">
        <v>0</v>
      </c>
      <c r="P1814" s="4">
        <f t="shared" si="170"/>
        <v>13.307692307692307</v>
      </c>
      <c r="Q1814" s="5">
        <f t="shared" si="171"/>
        <v>37.608695652173914</v>
      </c>
      <c r="R1814" s="2" t="s">
        <v>8285</v>
      </c>
      <c r="S1814" s="7" t="str">
        <f t="shared" si="172"/>
        <v>photography</v>
      </c>
      <c r="T1814" s="7" t="str">
        <f t="shared" si="173"/>
        <v>photobooks</v>
      </c>
    </row>
    <row r="1815" spans="1:20" ht="60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17">
        <f t="shared" si="168"/>
        <v>41829.889027777775</v>
      </c>
      <c r="L1815" s="17">
        <f t="shared" si="169"/>
        <v>41859.889027777775</v>
      </c>
      <c r="M1815" s="2" t="b">
        <v>0</v>
      </c>
      <c r="N1815" s="2">
        <v>0</v>
      </c>
      <c r="O1815" s="2" t="b">
        <v>0</v>
      </c>
      <c r="P1815" s="4">
        <f t="shared" si="170"/>
        <v>0</v>
      </c>
      <c r="Q1815" s="5" t="e">
        <f t="shared" si="171"/>
        <v>#DIV/0!</v>
      </c>
      <c r="R1815" s="2" t="s">
        <v>8285</v>
      </c>
      <c r="S1815" s="7" t="str">
        <f t="shared" si="172"/>
        <v>photography</v>
      </c>
      <c r="T1815" s="7" t="str">
        <f t="shared" si="173"/>
        <v>photobooks</v>
      </c>
    </row>
    <row r="1816" spans="1:20" ht="80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17">
        <f t="shared" si="168"/>
        <v>42033.314074074078</v>
      </c>
      <c r="L1816" s="17">
        <f t="shared" si="169"/>
        <v>42063.314074074078</v>
      </c>
      <c r="M1816" s="2" t="b">
        <v>0</v>
      </c>
      <c r="N1816" s="2">
        <v>140</v>
      </c>
      <c r="O1816" s="2" t="b">
        <v>0</v>
      </c>
      <c r="P1816" s="4">
        <f t="shared" si="170"/>
        <v>49.183333333333337</v>
      </c>
      <c r="Q1816" s="5">
        <f t="shared" si="171"/>
        <v>42.157142857142858</v>
      </c>
      <c r="R1816" s="2" t="s">
        <v>8285</v>
      </c>
      <c r="S1816" s="7" t="str">
        <f t="shared" si="172"/>
        <v>photography</v>
      </c>
      <c r="T1816" s="7" t="str">
        <f t="shared" si="173"/>
        <v>photobooks</v>
      </c>
    </row>
    <row r="1817" spans="1:20" ht="80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17">
        <f t="shared" si="168"/>
        <v>42172.906678240746</v>
      </c>
      <c r="L1817" s="17">
        <f t="shared" si="169"/>
        <v>42186.906678240746</v>
      </c>
      <c r="M1817" s="2" t="b">
        <v>0</v>
      </c>
      <c r="N1817" s="2">
        <v>0</v>
      </c>
      <c r="O1817" s="2" t="b">
        <v>0</v>
      </c>
      <c r="P1817" s="4">
        <f t="shared" si="170"/>
        <v>0</v>
      </c>
      <c r="Q1817" s="5" t="e">
        <f t="shared" si="171"/>
        <v>#DIV/0!</v>
      </c>
      <c r="R1817" s="2" t="s">
        <v>8285</v>
      </c>
      <c r="S1817" s="7" t="str">
        <f t="shared" si="172"/>
        <v>photography</v>
      </c>
      <c r="T1817" s="7" t="str">
        <f t="shared" si="173"/>
        <v>photobooks</v>
      </c>
    </row>
    <row r="1818" spans="1:20" ht="60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17">
        <f t="shared" si="168"/>
        <v>42548.876192129625</v>
      </c>
      <c r="L1818" s="17">
        <f t="shared" si="169"/>
        <v>42576.791666666672</v>
      </c>
      <c r="M1818" s="2" t="b">
        <v>0</v>
      </c>
      <c r="N1818" s="2">
        <v>6</v>
      </c>
      <c r="O1818" s="2" t="b">
        <v>0</v>
      </c>
      <c r="P1818" s="4">
        <f t="shared" si="170"/>
        <v>2.036</v>
      </c>
      <c r="Q1818" s="5">
        <f t="shared" si="171"/>
        <v>84.833333333333329</v>
      </c>
      <c r="R1818" s="2" t="s">
        <v>8285</v>
      </c>
      <c r="S1818" s="7" t="str">
        <f t="shared" si="172"/>
        <v>photography</v>
      </c>
      <c r="T1818" s="7" t="str">
        <f t="shared" si="173"/>
        <v>photobooks</v>
      </c>
    </row>
    <row r="1819" spans="1:20" ht="60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17">
        <f t="shared" si="168"/>
        <v>42705.662118055552</v>
      </c>
      <c r="L1819" s="17">
        <f t="shared" si="169"/>
        <v>42765.290972222225</v>
      </c>
      <c r="M1819" s="2" t="b">
        <v>0</v>
      </c>
      <c r="N1819" s="2">
        <v>100</v>
      </c>
      <c r="O1819" s="2" t="b">
        <v>0</v>
      </c>
      <c r="P1819" s="4">
        <f t="shared" si="170"/>
        <v>52.327777777777776</v>
      </c>
      <c r="Q1819" s="5">
        <f t="shared" si="171"/>
        <v>94.19</v>
      </c>
      <c r="R1819" s="2" t="s">
        <v>8285</v>
      </c>
      <c r="S1819" s="7" t="str">
        <f t="shared" si="172"/>
        <v>photography</v>
      </c>
      <c r="T1819" s="7" t="str">
        <f t="shared" si="173"/>
        <v>photobooks</v>
      </c>
    </row>
    <row r="1820" spans="1:20" ht="60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17">
        <f t="shared" si="168"/>
        <v>42067.234375</v>
      </c>
      <c r="L1820" s="17">
        <f t="shared" si="169"/>
        <v>42097.192708333328</v>
      </c>
      <c r="M1820" s="2" t="b">
        <v>0</v>
      </c>
      <c r="N1820" s="2">
        <v>0</v>
      </c>
      <c r="O1820" s="2" t="b">
        <v>0</v>
      </c>
      <c r="P1820" s="4">
        <f t="shared" si="170"/>
        <v>0</v>
      </c>
      <c r="Q1820" s="5" t="e">
        <f t="shared" si="171"/>
        <v>#DIV/0!</v>
      </c>
      <c r="R1820" s="2" t="s">
        <v>8285</v>
      </c>
      <c r="S1820" s="7" t="str">
        <f t="shared" si="172"/>
        <v>photography</v>
      </c>
      <c r="T1820" s="7" t="str">
        <f t="shared" si="173"/>
        <v>photobooks</v>
      </c>
    </row>
    <row r="1821" spans="1:20" ht="80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17">
        <f t="shared" si="168"/>
        <v>41820.752268518518</v>
      </c>
      <c r="L1821" s="17">
        <f t="shared" si="169"/>
        <v>41850.752268518518</v>
      </c>
      <c r="M1821" s="2" t="b">
        <v>0</v>
      </c>
      <c r="N1821" s="2">
        <v>4</v>
      </c>
      <c r="O1821" s="2" t="b">
        <v>0</v>
      </c>
      <c r="P1821" s="4">
        <f t="shared" si="170"/>
        <v>2.083333333333333</v>
      </c>
      <c r="Q1821" s="5">
        <f t="shared" si="171"/>
        <v>6.25</v>
      </c>
      <c r="R1821" s="2" t="s">
        <v>8285</v>
      </c>
      <c r="S1821" s="7" t="str">
        <f t="shared" si="172"/>
        <v>photography</v>
      </c>
      <c r="T1821" s="7" t="str">
        <f t="shared" si="173"/>
        <v>photobooks</v>
      </c>
    </row>
    <row r="1822" spans="1:20" ht="100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17">
        <f t="shared" si="168"/>
        <v>42065.084375000006</v>
      </c>
      <c r="L1822" s="17">
        <f t="shared" si="169"/>
        <v>42095.042708333334</v>
      </c>
      <c r="M1822" s="2" t="b">
        <v>0</v>
      </c>
      <c r="N1822" s="2">
        <v>8</v>
      </c>
      <c r="O1822" s="2" t="b">
        <v>0</v>
      </c>
      <c r="P1822" s="4">
        <f t="shared" si="170"/>
        <v>6.565384615384616</v>
      </c>
      <c r="Q1822" s="5">
        <f t="shared" si="171"/>
        <v>213.375</v>
      </c>
      <c r="R1822" s="2" t="s">
        <v>8285</v>
      </c>
      <c r="S1822" s="7" t="str">
        <f t="shared" si="172"/>
        <v>photography</v>
      </c>
      <c r="T1822" s="7" t="str">
        <f t="shared" si="173"/>
        <v>photobooks</v>
      </c>
    </row>
    <row r="1823" spans="1:20" ht="80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17">
        <f t="shared" si="168"/>
        <v>40926.319062499999</v>
      </c>
      <c r="L1823" s="17">
        <f t="shared" si="169"/>
        <v>40971.319062499999</v>
      </c>
      <c r="M1823" s="2" t="b">
        <v>0</v>
      </c>
      <c r="N1823" s="2">
        <v>57</v>
      </c>
      <c r="O1823" s="2" t="b">
        <v>1</v>
      </c>
      <c r="P1823" s="4">
        <f t="shared" si="170"/>
        <v>134.88999999999999</v>
      </c>
      <c r="Q1823" s="5">
        <f t="shared" si="171"/>
        <v>59.162280701754383</v>
      </c>
      <c r="R1823" s="2" t="s">
        <v>8276</v>
      </c>
      <c r="S1823" s="7" t="str">
        <f t="shared" si="172"/>
        <v>music</v>
      </c>
      <c r="T1823" s="7" t="str">
        <f t="shared" si="173"/>
        <v>rock</v>
      </c>
    </row>
    <row r="1824" spans="1:20" ht="60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17">
        <f t="shared" si="168"/>
        <v>41634.797013888885</v>
      </c>
      <c r="L1824" s="17">
        <f t="shared" si="169"/>
        <v>41670.792361111111</v>
      </c>
      <c r="M1824" s="2" t="b">
        <v>0</v>
      </c>
      <c r="N1824" s="2">
        <v>11</v>
      </c>
      <c r="O1824" s="2" t="b">
        <v>1</v>
      </c>
      <c r="P1824" s="4">
        <f t="shared" si="170"/>
        <v>100</v>
      </c>
      <c r="Q1824" s="5">
        <f t="shared" si="171"/>
        <v>27.272727272727273</v>
      </c>
      <c r="R1824" s="2" t="s">
        <v>8276</v>
      </c>
      <c r="S1824" s="7" t="str">
        <f t="shared" si="172"/>
        <v>music</v>
      </c>
      <c r="T1824" s="7" t="str">
        <f t="shared" si="173"/>
        <v>rock</v>
      </c>
    </row>
    <row r="1825" spans="1:20" ht="80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17">
        <f t="shared" si="168"/>
        <v>41176.684907407405</v>
      </c>
      <c r="L1825" s="17">
        <f t="shared" si="169"/>
        <v>41206.684907407405</v>
      </c>
      <c r="M1825" s="2" t="b">
        <v>0</v>
      </c>
      <c r="N1825" s="2">
        <v>33</v>
      </c>
      <c r="O1825" s="2" t="b">
        <v>1</v>
      </c>
      <c r="P1825" s="4">
        <f t="shared" si="170"/>
        <v>115.85714285714286</v>
      </c>
      <c r="Q1825" s="5">
        <f t="shared" si="171"/>
        <v>24.575757575757574</v>
      </c>
      <c r="R1825" s="2" t="s">
        <v>8276</v>
      </c>
      <c r="S1825" s="7" t="str">
        <f t="shared" si="172"/>
        <v>music</v>
      </c>
      <c r="T1825" s="7" t="str">
        <f t="shared" si="173"/>
        <v>rock</v>
      </c>
    </row>
    <row r="1826" spans="1:20" ht="20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17">
        <f t="shared" si="168"/>
        <v>41626.916284722225</v>
      </c>
      <c r="L1826" s="17">
        <f t="shared" si="169"/>
        <v>41647.088888888888</v>
      </c>
      <c r="M1826" s="2" t="b">
        <v>0</v>
      </c>
      <c r="N1826" s="2">
        <v>40</v>
      </c>
      <c r="O1826" s="2" t="b">
        <v>1</v>
      </c>
      <c r="P1826" s="4">
        <f t="shared" si="170"/>
        <v>100.06666666666666</v>
      </c>
      <c r="Q1826" s="5">
        <f t="shared" si="171"/>
        <v>75.05</v>
      </c>
      <c r="R1826" s="2" t="s">
        <v>8276</v>
      </c>
      <c r="S1826" s="7" t="str">
        <f t="shared" si="172"/>
        <v>music</v>
      </c>
      <c r="T1826" s="7" t="str">
        <f t="shared" si="173"/>
        <v>rock</v>
      </c>
    </row>
    <row r="1827" spans="1:20" ht="80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17">
        <f t="shared" si="168"/>
        <v>41443.83452546296</v>
      </c>
      <c r="L1827" s="17">
        <f t="shared" si="169"/>
        <v>41466.83452546296</v>
      </c>
      <c r="M1827" s="2" t="b">
        <v>0</v>
      </c>
      <c r="N1827" s="2">
        <v>50</v>
      </c>
      <c r="O1827" s="2" t="b">
        <v>1</v>
      </c>
      <c r="P1827" s="4">
        <f t="shared" si="170"/>
        <v>105.05</v>
      </c>
      <c r="Q1827" s="5">
        <f t="shared" si="171"/>
        <v>42.02</v>
      </c>
      <c r="R1827" s="2" t="s">
        <v>8276</v>
      </c>
      <c r="S1827" s="7" t="str">
        <f t="shared" si="172"/>
        <v>music</v>
      </c>
      <c r="T1827" s="7" t="str">
        <f t="shared" si="173"/>
        <v>rock</v>
      </c>
    </row>
    <row r="1828" spans="1:20" ht="40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17">
        <f t="shared" si="168"/>
        <v>41657.923807870371</v>
      </c>
      <c r="L1828" s="17">
        <f t="shared" si="169"/>
        <v>41687.923807870371</v>
      </c>
      <c r="M1828" s="2" t="b">
        <v>0</v>
      </c>
      <c r="N1828" s="2">
        <v>38</v>
      </c>
      <c r="O1828" s="2" t="b">
        <v>1</v>
      </c>
      <c r="P1828" s="4">
        <f t="shared" si="170"/>
        <v>101</v>
      </c>
      <c r="Q1828" s="5">
        <f t="shared" si="171"/>
        <v>53.157894736842103</v>
      </c>
      <c r="R1828" s="2" t="s">
        <v>8276</v>
      </c>
      <c r="S1828" s="7" t="str">
        <f t="shared" si="172"/>
        <v>music</v>
      </c>
      <c r="T1828" s="7" t="str">
        <f t="shared" si="173"/>
        <v>rock</v>
      </c>
    </row>
    <row r="1829" spans="1:20" ht="80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17">
        <f t="shared" si="168"/>
        <v>40555.325937499998</v>
      </c>
      <c r="L1829" s="17">
        <f t="shared" si="169"/>
        <v>40605.325937499998</v>
      </c>
      <c r="M1829" s="2" t="b">
        <v>0</v>
      </c>
      <c r="N1829" s="2">
        <v>96</v>
      </c>
      <c r="O1829" s="2" t="b">
        <v>1</v>
      </c>
      <c r="P1829" s="4">
        <f t="shared" si="170"/>
        <v>100.66250000000001</v>
      </c>
      <c r="Q1829" s="5">
        <f t="shared" si="171"/>
        <v>83.885416666666671</v>
      </c>
      <c r="R1829" s="2" t="s">
        <v>8276</v>
      </c>
      <c r="S1829" s="7" t="str">
        <f t="shared" si="172"/>
        <v>music</v>
      </c>
      <c r="T1829" s="7" t="str">
        <f t="shared" si="173"/>
        <v>rock</v>
      </c>
    </row>
    <row r="1830" spans="1:20" ht="80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17">
        <f t="shared" si="168"/>
        <v>41736.899652777778</v>
      </c>
      <c r="L1830" s="17">
        <f t="shared" si="169"/>
        <v>41768.916666666664</v>
      </c>
      <c r="M1830" s="2" t="b">
        <v>0</v>
      </c>
      <c r="N1830" s="2">
        <v>48</v>
      </c>
      <c r="O1830" s="2" t="b">
        <v>1</v>
      </c>
      <c r="P1830" s="4">
        <f t="shared" si="170"/>
        <v>100.16000000000001</v>
      </c>
      <c r="Q1830" s="5">
        <f t="shared" si="171"/>
        <v>417.33333333333331</v>
      </c>
      <c r="R1830" s="2" t="s">
        <v>8276</v>
      </c>
      <c r="S1830" s="7" t="str">
        <f t="shared" si="172"/>
        <v>music</v>
      </c>
      <c r="T1830" s="7" t="str">
        <f t="shared" si="173"/>
        <v>rock</v>
      </c>
    </row>
    <row r="1831" spans="1:20" ht="60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17">
        <f t="shared" si="168"/>
        <v>40516.087627314817</v>
      </c>
      <c r="L1831" s="17">
        <f t="shared" si="169"/>
        <v>40564.916666666664</v>
      </c>
      <c r="M1831" s="2" t="b">
        <v>0</v>
      </c>
      <c r="N1831" s="2">
        <v>33</v>
      </c>
      <c r="O1831" s="2" t="b">
        <v>1</v>
      </c>
      <c r="P1831" s="4">
        <f t="shared" si="170"/>
        <v>166.68333333333334</v>
      </c>
      <c r="Q1831" s="5">
        <f t="shared" si="171"/>
        <v>75.765151515151516</v>
      </c>
      <c r="R1831" s="2" t="s">
        <v>8276</v>
      </c>
      <c r="S1831" s="7" t="str">
        <f t="shared" si="172"/>
        <v>music</v>
      </c>
      <c r="T1831" s="7" t="str">
        <f t="shared" si="173"/>
        <v>rock</v>
      </c>
    </row>
    <row r="1832" spans="1:20" ht="80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17">
        <f t="shared" si="168"/>
        <v>41664.684108796297</v>
      </c>
      <c r="L1832" s="17">
        <f t="shared" si="169"/>
        <v>41694.684108796297</v>
      </c>
      <c r="M1832" s="2" t="b">
        <v>0</v>
      </c>
      <c r="N1832" s="2">
        <v>226</v>
      </c>
      <c r="O1832" s="2" t="b">
        <v>1</v>
      </c>
      <c r="P1832" s="4">
        <f t="shared" si="170"/>
        <v>101.53333333333335</v>
      </c>
      <c r="Q1832" s="5">
        <f t="shared" si="171"/>
        <v>67.389380530973455</v>
      </c>
      <c r="R1832" s="2" t="s">
        <v>8276</v>
      </c>
      <c r="S1832" s="7" t="str">
        <f t="shared" si="172"/>
        <v>music</v>
      </c>
      <c r="T1832" s="7" t="str">
        <f t="shared" si="173"/>
        <v>rock</v>
      </c>
    </row>
    <row r="1833" spans="1:20" ht="60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17">
        <f t="shared" si="168"/>
        <v>41026.996099537035</v>
      </c>
      <c r="L1833" s="17">
        <f t="shared" si="169"/>
        <v>41041.996099537035</v>
      </c>
      <c r="M1833" s="2" t="b">
        <v>0</v>
      </c>
      <c r="N1833" s="2">
        <v>14</v>
      </c>
      <c r="O1833" s="2" t="b">
        <v>1</v>
      </c>
      <c r="P1833" s="4">
        <f t="shared" si="170"/>
        <v>103</v>
      </c>
      <c r="Q1833" s="5">
        <f t="shared" si="171"/>
        <v>73.571428571428569</v>
      </c>
      <c r="R1833" s="2" t="s">
        <v>8276</v>
      </c>
      <c r="S1833" s="7" t="str">
        <f t="shared" si="172"/>
        <v>music</v>
      </c>
      <c r="T1833" s="7" t="str">
        <f t="shared" si="173"/>
        <v>rock</v>
      </c>
    </row>
    <row r="1834" spans="1:20" ht="80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17">
        <f t="shared" si="168"/>
        <v>40576.539664351854</v>
      </c>
      <c r="L1834" s="17">
        <f t="shared" si="169"/>
        <v>40606.539664351854</v>
      </c>
      <c r="M1834" s="2" t="b">
        <v>0</v>
      </c>
      <c r="N1834" s="2">
        <v>20</v>
      </c>
      <c r="O1834" s="2" t="b">
        <v>1</v>
      </c>
      <c r="P1834" s="4">
        <f t="shared" si="170"/>
        <v>142.85714285714286</v>
      </c>
      <c r="Q1834" s="5">
        <f t="shared" si="171"/>
        <v>25</v>
      </c>
      <c r="R1834" s="2" t="s">
        <v>8276</v>
      </c>
      <c r="S1834" s="7" t="str">
        <f t="shared" si="172"/>
        <v>music</v>
      </c>
      <c r="T1834" s="7" t="str">
        <f t="shared" si="173"/>
        <v>rock</v>
      </c>
    </row>
    <row r="1835" spans="1:20" ht="80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17">
        <f t="shared" si="168"/>
        <v>41303.044016203705</v>
      </c>
      <c r="L1835" s="17">
        <f t="shared" si="169"/>
        <v>41335.332638888889</v>
      </c>
      <c r="M1835" s="2" t="b">
        <v>0</v>
      </c>
      <c r="N1835" s="2">
        <v>25</v>
      </c>
      <c r="O1835" s="2" t="b">
        <v>1</v>
      </c>
      <c r="P1835" s="4">
        <f t="shared" si="170"/>
        <v>262.5</v>
      </c>
      <c r="Q1835" s="5">
        <f t="shared" si="171"/>
        <v>42</v>
      </c>
      <c r="R1835" s="2" t="s">
        <v>8276</v>
      </c>
      <c r="S1835" s="7" t="str">
        <f t="shared" si="172"/>
        <v>music</v>
      </c>
      <c r="T1835" s="7" t="str">
        <f t="shared" si="173"/>
        <v>rock</v>
      </c>
    </row>
    <row r="1836" spans="1:20" ht="40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17">
        <f t="shared" si="168"/>
        <v>41988.964062500003</v>
      </c>
      <c r="L1836" s="17">
        <f t="shared" si="169"/>
        <v>42028.964062500003</v>
      </c>
      <c r="M1836" s="2" t="b">
        <v>0</v>
      </c>
      <c r="N1836" s="2">
        <v>90</v>
      </c>
      <c r="O1836" s="2" t="b">
        <v>1</v>
      </c>
      <c r="P1836" s="4">
        <f t="shared" si="170"/>
        <v>118.05000000000001</v>
      </c>
      <c r="Q1836" s="5">
        <f t="shared" si="171"/>
        <v>131.16666666666666</v>
      </c>
      <c r="R1836" s="2" t="s">
        <v>8276</v>
      </c>
      <c r="S1836" s="7" t="str">
        <f t="shared" si="172"/>
        <v>music</v>
      </c>
      <c r="T1836" s="7" t="str">
        <f t="shared" si="173"/>
        <v>rock</v>
      </c>
    </row>
    <row r="1837" spans="1:20" ht="100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17">
        <f t="shared" si="168"/>
        <v>42430.702210648145</v>
      </c>
      <c r="L1837" s="17">
        <f t="shared" si="169"/>
        <v>42460.660543981481</v>
      </c>
      <c r="M1837" s="2" t="b">
        <v>0</v>
      </c>
      <c r="N1837" s="2">
        <v>11</v>
      </c>
      <c r="O1837" s="2" t="b">
        <v>1</v>
      </c>
      <c r="P1837" s="4">
        <f t="shared" si="170"/>
        <v>104</v>
      </c>
      <c r="Q1837" s="5">
        <f t="shared" si="171"/>
        <v>47.272727272727273</v>
      </c>
      <c r="R1837" s="2" t="s">
        <v>8276</v>
      </c>
      <c r="S1837" s="7" t="str">
        <f t="shared" si="172"/>
        <v>music</v>
      </c>
      <c r="T1837" s="7" t="str">
        <f t="shared" si="173"/>
        <v>rock</v>
      </c>
    </row>
    <row r="1838" spans="1:20" ht="40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17">
        <f t="shared" si="168"/>
        <v>41305.809363425928</v>
      </c>
      <c r="L1838" s="17">
        <f t="shared" si="169"/>
        <v>41322.809363425928</v>
      </c>
      <c r="M1838" s="2" t="b">
        <v>0</v>
      </c>
      <c r="N1838" s="2">
        <v>55</v>
      </c>
      <c r="O1838" s="2" t="b">
        <v>1</v>
      </c>
      <c r="P1838" s="4">
        <f t="shared" si="170"/>
        <v>200.34</v>
      </c>
      <c r="Q1838" s="5">
        <f t="shared" si="171"/>
        <v>182.12727272727273</v>
      </c>
      <c r="R1838" s="2" t="s">
        <v>8276</v>
      </c>
      <c r="S1838" s="7" t="str">
        <f t="shared" si="172"/>
        <v>music</v>
      </c>
      <c r="T1838" s="7" t="str">
        <f t="shared" si="173"/>
        <v>rock</v>
      </c>
    </row>
    <row r="1839" spans="1:20" ht="80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17">
        <f t="shared" si="168"/>
        <v>40926.047858796301</v>
      </c>
      <c r="L1839" s="17">
        <f t="shared" si="169"/>
        <v>40986.006192129629</v>
      </c>
      <c r="M1839" s="2" t="b">
        <v>0</v>
      </c>
      <c r="N1839" s="2">
        <v>30</v>
      </c>
      <c r="O1839" s="2" t="b">
        <v>1</v>
      </c>
      <c r="P1839" s="4">
        <f t="shared" si="170"/>
        <v>306.83333333333331</v>
      </c>
      <c r="Q1839" s="5">
        <f t="shared" si="171"/>
        <v>61.366666666666667</v>
      </c>
      <c r="R1839" s="2" t="s">
        <v>8276</v>
      </c>
      <c r="S1839" s="7" t="str">
        <f t="shared" si="172"/>
        <v>music</v>
      </c>
      <c r="T1839" s="7" t="str">
        <f t="shared" si="173"/>
        <v>rock</v>
      </c>
    </row>
    <row r="1840" spans="1:20" ht="80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17">
        <f t="shared" si="168"/>
        <v>40788.786539351851</v>
      </c>
      <c r="L1840" s="17">
        <f t="shared" si="169"/>
        <v>40817.125</v>
      </c>
      <c r="M1840" s="2" t="b">
        <v>0</v>
      </c>
      <c r="N1840" s="2">
        <v>28</v>
      </c>
      <c r="O1840" s="2" t="b">
        <v>1</v>
      </c>
      <c r="P1840" s="4">
        <f t="shared" si="170"/>
        <v>100.149</v>
      </c>
      <c r="Q1840" s="5">
        <f t="shared" si="171"/>
        <v>35.767499999999998</v>
      </c>
      <c r="R1840" s="2" t="s">
        <v>8276</v>
      </c>
      <c r="S1840" s="7" t="str">
        <f t="shared" si="172"/>
        <v>music</v>
      </c>
      <c r="T1840" s="7" t="str">
        <f t="shared" si="173"/>
        <v>rock</v>
      </c>
    </row>
    <row r="1841" spans="1:20" ht="60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17">
        <f t="shared" si="168"/>
        <v>42614.722013888888</v>
      </c>
      <c r="L1841" s="17">
        <f t="shared" si="169"/>
        <v>42644.722013888888</v>
      </c>
      <c r="M1841" s="2" t="b">
        <v>0</v>
      </c>
      <c r="N1841" s="2">
        <v>45</v>
      </c>
      <c r="O1841" s="2" t="b">
        <v>1</v>
      </c>
      <c r="P1841" s="4">
        <f t="shared" si="170"/>
        <v>205.29999999999998</v>
      </c>
      <c r="Q1841" s="5">
        <f t="shared" si="171"/>
        <v>45.62222222222222</v>
      </c>
      <c r="R1841" s="2" t="s">
        <v>8276</v>
      </c>
      <c r="S1841" s="7" t="str">
        <f t="shared" si="172"/>
        <v>music</v>
      </c>
      <c r="T1841" s="7" t="str">
        <f t="shared" si="173"/>
        <v>rock</v>
      </c>
    </row>
    <row r="1842" spans="1:20" ht="80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17">
        <f t="shared" si="168"/>
        <v>41382.096180555556</v>
      </c>
      <c r="L1842" s="17">
        <f t="shared" si="169"/>
        <v>41401.207638888889</v>
      </c>
      <c r="M1842" s="2" t="b">
        <v>0</v>
      </c>
      <c r="N1842" s="2">
        <v>13</v>
      </c>
      <c r="O1842" s="2" t="b">
        <v>1</v>
      </c>
      <c r="P1842" s="4">
        <f t="shared" si="170"/>
        <v>108.88888888888889</v>
      </c>
      <c r="Q1842" s="5">
        <f t="shared" si="171"/>
        <v>75.384615384615387</v>
      </c>
      <c r="R1842" s="2" t="s">
        <v>8276</v>
      </c>
      <c r="S1842" s="7" t="str">
        <f t="shared" si="172"/>
        <v>music</v>
      </c>
      <c r="T1842" s="7" t="str">
        <f t="shared" si="173"/>
        <v>rock</v>
      </c>
    </row>
    <row r="1843" spans="1:20" ht="60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17">
        <f t="shared" si="168"/>
        <v>41745.84542824074</v>
      </c>
      <c r="L1843" s="17">
        <f t="shared" si="169"/>
        <v>41779.207638888889</v>
      </c>
      <c r="M1843" s="2" t="b">
        <v>0</v>
      </c>
      <c r="N1843" s="2">
        <v>40</v>
      </c>
      <c r="O1843" s="2" t="b">
        <v>1</v>
      </c>
      <c r="P1843" s="4">
        <f t="shared" si="170"/>
        <v>101.75</v>
      </c>
      <c r="Q1843" s="5">
        <f t="shared" si="171"/>
        <v>50.875</v>
      </c>
      <c r="R1843" s="2" t="s">
        <v>8276</v>
      </c>
      <c r="S1843" s="7" t="str">
        <f t="shared" si="172"/>
        <v>music</v>
      </c>
      <c r="T1843" s="7" t="str">
        <f t="shared" si="173"/>
        <v>rock</v>
      </c>
    </row>
    <row r="1844" spans="1:20" ht="80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17">
        <f t="shared" si="168"/>
        <v>42031.631724537037</v>
      </c>
      <c r="L1844" s="17">
        <f t="shared" si="169"/>
        <v>42065.249305555553</v>
      </c>
      <c r="M1844" s="2" t="b">
        <v>0</v>
      </c>
      <c r="N1844" s="2">
        <v>21</v>
      </c>
      <c r="O1844" s="2" t="b">
        <v>1</v>
      </c>
      <c r="P1844" s="4">
        <f t="shared" si="170"/>
        <v>125.25</v>
      </c>
      <c r="Q1844" s="5">
        <f t="shared" si="171"/>
        <v>119.28571428571429</v>
      </c>
      <c r="R1844" s="2" t="s">
        <v>8276</v>
      </c>
      <c r="S1844" s="7" t="str">
        <f t="shared" si="172"/>
        <v>music</v>
      </c>
      <c r="T1844" s="7" t="str">
        <f t="shared" si="173"/>
        <v>rock</v>
      </c>
    </row>
    <row r="1845" spans="1:20" ht="80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17">
        <f t="shared" si="168"/>
        <v>40564.994837962964</v>
      </c>
      <c r="L1845" s="17">
        <f t="shared" si="169"/>
        <v>40594.994837962964</v>
      </c>
      <c r="M1845" s="2" t="b">
        <v>0</v>
      </c>
      <c r="N1845" s="2">
        <v>134</v>
      </c>
      <c r="O1845" s="2" t="b">
        <v>1</v>
      </c>
      <c r="P1845" s="4">
        <f t="shared" si="170"/>
        <v>124.0061</v>
      </c>
      <c r="Q1845" s="5">
        <f t="shared" si="171"/>
        <v>92.541865671641801</v>
      </c>
      <c r="R1845" s="2" t="s">
        <v>8276</v>
      </c>
      <c r="S1845" s="7" t="str">
        <f t="shared" si="172"/>
        <v>music</v>
      </c>
      <c r="T1845" s="7" t="str">
        <f t="shared" si="173"/>
        <v>rock</v>
      </c>
    </row>
    <row r="1846" spans="1:20" ht="80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17">
        <f t="shared" si="168"/>
        <v>40666.973541666666</v>
      </c>
      <c r="L1846" s="17">
        <f t="shared" si="169"/>
        <v>40705.125</v>
      </c>
      <c r="M1846" s="2" t="b">
        <v>0</v>
      </c>
      <c r="N1846" s="2">
        <v>20</v>
      </c>
      <c r="O1846" s="2" t="b">
        <v>1</v>
      </c>
      <c r="P1846" s="4">
        <f t="shared" si="170"/>
        <v>101.4</v>
      </c>
      <c r="Q1846" s="5">
        <f t="shared" si="171"/>
        <v>76.05</v>
      </c>
      <c r="R1846" s="2" t="s">
        <v>8276</v>
      </c>
      <c r="S1846" s="7" t="str">
        <f t="shared" si="172"/>
        <v>music</v>
      </c>
      <c r="T1846" s="7" t="str">
        <f t="shared" si="173"/>
        <v>rock</v>
      </c>
    </row>
    <row r="1847" spans="1:20" ht="140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17">
        <f t="shared" si="168"/>
        <v>42523.333310185189</v>
      </c>
      <c r="L1847" s="17">
        <f t="shared" si="169"/>
        <v>42538.204861111109</v>
      </c>
      <c r="M1847" s="2" t="b">
        <v>0</v>
      </c>
      <c r="N1847" s="2">
        <v>19</v>
      </c>
      <c r="O1847" s="2" t="b">
        <v>1</v>
      </c>
      <c r="P1847" s="4">
        <f t="shared" si="170"/>
        <v>100</v>
      </c>
      <c r="Q1847" s="5">
        <f t="shared" si="171"/>
        <v>52.631578947368418</v>
      </c>
      <c r="R1847" s="2" t="s">
        <v>8276</v>
      </c>
      <c r="S1847" s="7" t="str">
        <f t="shared" si="172"/>
        <v>music</v>
      </c>
      <c r="T1847" s="7" t="str">
        <f t="shared" si="173"/>
        <v>rock</v>
      </c>
    </row>
    <row r="1848" spans="1:20" ht="80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17">
        <f t="shared" si="168"/>
        <v>41228.650196759263</v>
      </c>
      <c r="L1848" s="17">
        <f t="shared" si="169"/>
        <v>41258.650196759263</v>
      </c>
      <c r="M1848" s="2" t="b">
        <v>0</v>
      </c>
      <c r="N1848" s="2">
        <v>209</v>
      </c>
      <c r="O1848" s="2" t="b">
        <v>1</v>
      </c>
      <c r="P1848" s="4">
        <f t="shared" si="170"/>
        <v>137.92666666666668</v>
      </c>
      <c r="Q1848" s="5">
        <f t="shared" si="171"/>
        <v>98.990430622009569</v>
      </c>
      <c r="R1848" s="2" t="s">
        <v>8276</v>
      </c>
      <c r="S1848" s="7" t="str">
        <f t="shared" si="172"/>
        <v>music</v>
      </c>
      <c r="T1848" s="7" t="str">
        <f t="shared" si="173"/>
        <v>rock</v>
      </c>
    </row>
    <row r="1849" spans="1:20" ht="80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17">
        <f t="shared" si="168"/>
        <v>42094.236481481479</v>
      </c>
      <c r="L1849" s="17">
        <f t="shared" si="169"/>
        <v>42115.236481481479</v>
      </c>
      <c r="M1849" s="2" t="b">
        <v>0</v>
      </c>
      <c r="N1849" s="2">
        <v>38</v>
      </c>
      <c r="O1849" s="2" t="b">
        <v>1</v>
      </c>
      <c r="P1849" s="4">
        <f t="shared" si="170"/>
        <v>120.88000000000001</v>
      </c>
      <c r="Q1849" s="5">
        <f t="shared" si="171"/>
        <v>79.526315789473685</v>
      </c>
      <c r="R1849" s="2" t="s">
        <v>8276</v>
      </c>
      <c r="S1849" s="7" t="str">
        <f t="shared" si="172"/>
        <v>music</v>
      </c>
      <c r="T1849" s="7" t="str">
        <f t="shared" si="173"/>
        <v>rock</v>
      </c>
    </row>
    <row r="1850" spans="1:20" ht="80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17">
        <f t="shared" si="168"/>
        <v>40691.788055555553</v>
      </c>
      <c r="L1850" s="17">
        <f t="shared" si="169"/>
        <v>40755.290972222225</v>
      </c>
      <c r="M1850" s="2" t="b">
        <v>0</v>
      </c>
      <c r="N1850" s="2">
        <v>24</v>
      </c>
      <c r="O1850" s="2" t="b">
        <v>1</v>
      </c>
      <c r="P1850" s="4">
        <f t="shared" si="170"/>
        <v>107.36666666666667</v>
      </c>
      <c r="Q1850" s="5">
        <f t="shared" si="171"/>
        <v>134.20833333333334</v>
      </c>
      <c r="R1850" s="2" t="s">
        <v>8276</v>
      </c>
      <c r="S1850" s="7" t="str">
        <f t="shared" si="172"/>
        <v>music</v>
      </c>
      <c r="T1850" s="7" t="str">
        <f t="shared" si="173"/>
        <v>rock</v>
      </c>
    </row>
    <row r="1851" spans="1:20" ht="60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17">
        <f t="shared" si="168"/>
        <v>41169.845590277779</v>
      </c>
      <c r="L1851" s="17">
        <f t="shared" si="169"/>
        <v>41199.845590277779</v>
      </c>
      <c r="M1851" s="2" t="b">
        <v>0</v>
      </c>
      <c r="N1851" s="2">
        <v>8</v>
      </c>
      <c r="O1851" s="2" t="b">
        <v>1</v>
      </c>
      <c r="P1851" s="4">
        <f t="shared" si="170"/>
        <v>100.33333333333334</v>
      </c>
      <c r="Q1851" s="5">
        <f t="shared" si="171"/>
        <v>37.625</v>
      </c>
      <c r="R1851" s="2" t="s">
        <v>8276</v>
      </c>
      <c r="S1851" s="7" t="str">
        <f t="shared" si="172"/>
        <v>music</v>
      </c>
      <c r="T1851" s="7" t="str">
        <f t="shared" si="173"/>
        <v>rock</v>
      </c>
    </row>
    <row r="1852" spans="1:20" ht="80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17">
        <f t="shared" si="168"/>
        <v>41800.959490740745</v>
      </c>
      <c r="L1852" s="17">
        <f t="shared" si="169"/>
        <v>41830.959490740745</v>
      </c>
      <c r="M1852" s="2" t="b">
        <v>0</v>
      </c>
      <c r="N1852" s="2">
        <v>179</v>
      </c>
      <c r="O1852" s="2" t="b">
        <v>1</v>
      </c>
      <c r="P1852" s="4">
        <f t="shared" si="170"/>
        <v>101.52222222222223</v>
      </c>
      <c r="Q1852" s="5">
        <f t="shared" si="171"/>
        <v>51.044692737430168</v>
      </c>
      <c r="R1852" s="2" t="s">
        <v>8276</v>
      </c>
      <c r="S1852" s="7" t="str">
        <f t="shared" si="172"/>
        <v>music</v>
      </c>
      <c r="T1852" s="7" t="str">
        <f t="shared" si="173"/>
        <v>rock</v>
      </c>
    </row>
    <row r="1853" spans="1:20" ht="80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17">
        <f t="shared" si="168"/>
        <v>41827.906689814816</v>
      </c>
      <c r="L1853" s="17">
        <f t="shared" si="169"/>
        <v>41848.041666666664</v>
      </c>
      <c r="M1853" s="2" t="b">
        <v>0</v>
      </c>
      <c r="N1853" s="2">
        <v>26</v>
      </c>
      <c r="O1853" s="2" t="b">
        <v>1</v>
      </c>
      <c r="P1853" s="4">
        <f t="shared" si="170"/>
        <v>100.07692307692308</v>
      </c>
      <c r="Q1853" s="5">
        <f t="shared" si="171"/>
        <v>50.03846153846154</v>
      </c>
      <c r="R1853" s="2" t="s">
        <v>8276</v>
      </c>
      <c r="S1853" s="7" t="str">
        <f t="shared" si="172"/>
        <v>music</v>
      </c>
      <c r="T1853" s="7" t="str">
        <f t="shared" si="173"/>
        <v>rock</v>
      </c>
    </row>
    <row r="1854" spans="1:20" ht="80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17">
        <f t="shared" si="168"/>
        <v>42081.77143518519</v>
      </c>
      <c r="L1854" s="17">
        <f t="shared" si="169"/>
        <v>42119</v>
      </c>
      <c r="M1854" s="2" t="b">
        <v>0</v>
      </c>
      <c r="N1854" s="2">
        <v>131</v>
      </c>
      <c r="O1854" s="2" t="b">
        <v>1</v>
      </c>
      <c r="P1854" s="4">
        <f t="shared" si="170"/>
        <v>116.96666666666667</v>
      </c>
      <c r="Q1854" s="5">
        <f t="shared" si="171"/>
        <v>133.93129770992365</v>
      </c>
      <c r="R1854" s="2" t="s">
        <v>8276</v>
      </c>
      <c r="S1854" s="7" t="str">
        <f t="shared" si="172"/>
        <v>music</v>
      </c>
      <c r="T1854" s="7" t="str">
        <f t="shared" si="173"/>
        <v>rock</v>
      </c>
    </row>
    <row r="1855" spans="1:20" ht="80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17">
        <f t="shared" si="168"/>
        <v>41177.060381944444</v>
      </c>
      <c r="L1855" s="17">
        <f t="shared" si="169"/>
        <v>41227.102048611108</v>
      </c>
      <c r="M1855" s="2" t="b">
        <v>0</v>
      </c>
      <c r="N1855" s="2">
        <v>14</v>
      </c>
      <c r="O1855" s="2" t="b">
        <v>1</v>
      </c>
      <c r="P1855" s="4">
        <f t="shared" si="170"/>
        <v>101.875</v>
      </c>
      <c r="Q1855" s="5">
        <f t="shared" si="171"/>
        <v>58.214285714285715</v>
      </c>
      <c r="R1855" s="2" t="s">
        <v>8276</v>
      </c>
      <c r="S1855" s="7" t="str">
        <f t="shared" si="172"/>
        <v>music</v>
      </c>
      <c r="T1855" s="7" t="str">
        <f t="shared" si="173"/>
        <v>rock</v>
      </c>
    </row>
    <row r="1856" spans="1:20" ht="80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17">
        <f t="shared" si="168"/>
        <v>41388.021261574075</v>
      </c>
      <c r="L1856" s="17">
        <f t="shared" si="169"/>
        <v>41418.021261574075</v>
      </c>
      <c r="M1856" s="2" t="b">
        <v>0</v>
      </c>
      <c r="N1856" s="2">
        <v>174</v>
      </c>
      <c r="O1856" s="2" t="b">
        <v>1</v>
      </c>
      <c r="P1856" s="4">
        <f t="shared" si="170"/>
        <v>102.12366666666665</v>
      </c>
      <c r="Q1856" s="5">
        <f t="shared" si="171"/>
        <v>88.037643678160919</v>
      </c>
      <c r="R1856" s="2" t="s">
        <v>8276</v>
      </c>
      <c r="S1856" s="7" t="str">
        <f t="shared" si="172"/>
        <v>music</v>
      </c>
      <c r="T1856" s="7" t="str">
        <f t="shared" si="173"/>
        <v>rock</v>
      </c>
    </row>
    <row r="1857" spans="1:20" ht="60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17">
        <f t="shared" si="168"/>
        <v>41600.538657407407</v>
      </c>
      <c r="L1857" s="17">
        <f t="shared" si="169"/>
        <v>41645.538657407407</v>
      </c>
      <c r="M1857" s="2" t="b">
        <v>0</v>
      </c>
      <c r="N1857" s="2">
        <v>191</v>
      </c>
      <c r="O1857" s="2" t="b">
        <v>1</v>
      </c>
      <c r="P1857" s="4">
        <f t="shared" si="170"/>
        <v>154.05897142857143</v>
      </c>
      <c r="Q1857" s="5">
        <f t="shared" si="171"/>
        <v>70.576753926701571</v>
      </c>
      <c r="R1857" s="2" t="s">
        <v>8276</v>
      </c>
      <c r="S1857" s="7" t="str">
        <f t="shared" si="172"/>
        <v>music</v>
      </c>
      <c r="T1857" s="7" t="str">
        <f t="shared" si="173"/>
        <v>rock</v>
      </c>
    </row>
    <row r="1858" spans="1:20" ht="80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17">
        <f t="shared" si="168"/>
        <v>41817.854999999996</v>
      </c>
      <c r="L1858" s="17">
        <f t="shared" si="169"/>
        <v>41838.854999999996</v>
      </c>
      <c r="M1858" s="2" t="b">
        <v>0</v>
      </c>
      <c r="N1858" s="2">
        <v>38</v>
      </c>
      <c r="O1858" s="2" t="b">
        <v>1</v>
      </c>
      <c r="P1858" s="4">
        <f t="shared" si="170"/>
        <v>101.25</v>
      </c>
      <c r="Q1858" s="5">
        <f t="shared" si="171"/>
        <v>53.289473684210527</v>
      </c>
      <c r="R1858" s="2" t="s">
        <v>8276</v>
      </c>
      <c r="S1858" s="7" t="str">
        <f t="shared" si="172"/>
        <v>music</v>
      </c>
      <c r="T1858" s="7" t="str">
        <f t="shared" si="173"/>
        <v>rock</v>
      </c>
    </row>
    <row r="1859" spans="1:20" ht="80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17">
        <f t="shared" ref="K1859:K1922" si="174">(((J1859/60)/60)/24)+DATE(1970,1,1)</f>
        <v>41864.76866898148</v>
      </c>
      <c r="L1859" s="17">
        <f t="shared" ref="L1859:L1922" si="175">(((I1859/60)/60)/24)+DATE(1970,1,1)</f>
        <v>41894.76866898148</v>
      </c>
      <c r="M1859" s="2" t="b">
        <v>0</v>
      </c>
      <c r="N1859" s="2">
        <v>22</v>
      </c>
      <c r="O1859" s="2" t="b">
        <v>1</v>
      </c>
      <c r="P1859" s="4">
        <f t="shared" ref="P1859:P1922" si="176">E1859/D1859*100</f>
        <v>100</v>
      </c>
      <c r="Q1859" s="5">
        <f t="shared" ref="Q1859:Q1922" si="177">E1859/N1859</f>
        <v>136.36363636363637</v>
      </c>
      <c r="R1859" s="2" t="s">
        <v>8276</v>
      </c>
      <c r="S1859" s="7" t="str">
        <f t="shared" ref="S1859:S1922" si="178">LEFT(R1859, SEARCH("/",R1859, 1)-1)</f>
        <v>music</v>
      </c>
      <c r="T1859" s="7" t="str">
        <f t="shared" ref="T1859:T1922" si="179">RIGHT(R1859,LEN(R1859)-SEARCH("/",R1859,1))</f>
        <v>rock</v>
      </c>
    </row>
    <row r="1860" spans="1:20" ht="80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17">
        <f t="shared" si="174"/>
        <v>40833.200474537036</v>
      </c>
      <c r="L1860" s="17">
        <f t="shared" si="175"/>
        <v>40893.242141203707</v>
      </c>
      <c r="M1860" s="2" t="b">
        <v>0</v>
      </c>
      <c r="N1860" s="2">
        <v>149</v>
      </c>
      <c r="O1860" s="2" t="b">
        <v>1</v>
      </c>
      <c r="P1860" s="4">
        <f t="shared" si="176"/>
        <v>108.74800874800874</v>
      </c>
      <c r="Q1860" s="5">
        <f t="shared" si="177"/>
        <v>40.547315436241611</v>
      </c>
      <c r="R1860" s="2" t="s">
        <v>8276</v>
      </c>
      <c r="S1860" s="7" t="str">
        <f t="shared" si="178"/>
        <v>music</v>
      </c>
      <c r="T1860" s="7" t="str">
        <f t="shared" si="179"/>
        <v>rock</v>
      </c>
    </row>
    <row r="1861" spans="1:20" ht="40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17">
        <f t="shared" si="174"/>
        <v>40778.770011574074</v>
      </c>
      <c r="L1861" s="17">
        <f t="shared" si="175"/>
        <v>40808.770011574074</v>
      </c>
      <c r="M1861" s="2" t="b">
        <v>0</v>
      </c>
      <c r="N1861" s="2">
        <v>56</v>
      </c>
      <c r="O1861" s="2" t="b">
        <v>1</v>
      </c>
      <c r="P1861" s="4">
        <f t="shared" si="176"/>
        <v>131.83333333333334</v>
      </c>
      <c r="Q1861" s="5">
        <f t="shared" si="177"/>
        <v>70.625</v>
      </c>
      <c r="R1861" s="2" t="s">
        <v>8276</v>
      </c>
      <c r="S1861" s="7" t="str">
        <f t="shared" si="178"/>
        <v>music</v>
      </c>
      <c r="T1861" s="7" t="str">
        <f t="shared" si="179"/>
        <v>rock</v>
      </c>
    </row>
    <row r="1862" spans="1:20" ht="60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17">
        <f t="shared" si="174"/>
        <v>41655.709305555552</v>
      </c>
      <c r="L1862" s="17">
        <f t="shared" si="175"/>
        <v>41676.709305555552</v>
      </c>
      <c r="M1862" s="2" t="b">
        <v>0</v>
      </c>
      <c r="N1862" s="2">
        <v>19</v>
      </c>
      <c r="O1862" s="2" t="b">
        <v>1</v>
      </c>
      <c r="P1862" s="4">
        <f t="shared" si="176"/>
        <v>133.46666666666667</v>
      </c>
      <c r="Q1862" s="5">
        <f t="shared" si="177"/>
        <v>52.684210526315788</v>
      </c>
      <c r="R1862" s="2" t="s">
        <v>8276</v>
      </c>
      <c r="S1862" s="7" t="str">
        <f t="shared" si="178"/>
        <v>music</v>
      </c>
      <c r="T1862" s="7" t="str">
        <f t="shared" si="179"/>
        <v>rock</v>
      </c>
    </row>
    <row r="1863" spans="1:20" ht="80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17">
        <f t="shared" si="174"/>
        <v>42000.300243055557</v>
      </c>
      <c r="L1863" s="17">
        <f t="shared" si="175"/>
        <v>42030.300243055557</v>
      </c>
      <c r="M1863" s="2" t="b">
        <v>0</v>
      </c>
      <c r="N1863" s="2">
        <v>0</v>
      </c>
      <c r="O1863" s="2" t="b">
        <v>0</v>
      </c>
      <c r="P1863" s="4">
        <f t="shared" si="176"/>
        <v>0</v>
      </c>
      <c r="Q1863" s="5" t="e">
        <f t="shared" si="177"/>
        <v>#DIV/0!</v>
      </c>
      <c r="R1863" s="2" t="s">
        <v>8283</v>
      </c>
      <c r="S1863" s="7" t="str">
        <f t="shared" si="178"/>
        <v>games</v>
      </c>
      <c r="T1863" s="7" t="str">
        <f t="shared" si="179"/>
        <v>mobile games</v>
      </c>
    </row>
    <row r="1864" spans="1:20" ht="80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17">
        <f t="shared" si="174"/>
        <v>42755.492754629624</v>
      </c>
      <c r="L1864" s="17">
        <f t="shared" si="175"/>
        <v>42802.3125</v>
      </c>
      <c r="M1864" s="2" t="b">
        <v>0</v>
      </c>
      <c r="N1864" s="2">
        <v>16</v>
      </c>
      <c r="O1864" s="2" t="b">
        <v>0</v>
      </c>
      <c r="P1864" s="4">
        <f t="shared" si="176"/>
        <v>8.0833333333333321</v>
      </c>
      <c r="Q1864" s="5">
        <f t="shared" si="177"/>
        <v>90.9375</v>
      </c>
      <c r="R1864" s="2" t="s">
        <v>8283</v>
      </c>
      <c r="S1864" s="7" t="str">
        <f t="shared" si="178"/>
        <v>games</v>
      </c>
      <c r="T1864" s="7" t="str">
        <f t="shared" si="179"/>
        <v>mobile games</v>
      </c>
    </row>
    <row r="1865" spans="1:20" ht="60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17">
        <f t="shared" si="174"/>
        <v>41772.797280092593</v>
      </c>
      <c r="L1865" s="17">
        <f t="shared" si="175"/>
        <v>41802.797280092593</v>
      </c>
      <c r="M1865" s="2" t="b">
        <v>0</v>
      </c>
      <c r="N1865" s="2">
        <v>2</v>
      </c>
      <c r="O1865" s="2" t="b">
        <v>0</v>
      </c>
      <c r="P1865" s="4">
        <f t="shared" si="176"/>
        <v>0.4</v>
      </c>
      <c r="Q1865" s="5">
        <f t="shared" si="177"/>
        <v>5</v>
      </c>
      <c r="R1865" s="2" t="s">
        <v>8283</v>
      </c>
      <c r="S1865" s="7" t="str">
        <f t="shared" si="178"/>
        <v>games</v>
      </c>
      <c r="T1865" s="7" t="str">
        <f t="shared" si="179"/>
        <v>mobile games</v>
      </c>
    </row>
    <row r="1866" spans="1:20" ht="80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17">
        <f t="shared" si="174"/>
        <v>41733.716435185182</v>
      </c>
      <c r="L1866" s="17">
        <f t="shared" si="175"/>
        <v>41763.716435185182</v>
      </c>
      <c r="M1866" s="2" t="b">
        <v>0</v>
      </c>
      <c r="N1866" s="2">
        <v>48</v>
      </c>
      <c r="O1866" s="2" t="b">
        <v>0</v>
      </c>
      <c r="P1866" s="4">
        <f t="shared" si="176"/>
        <v>42.892307692307689</v>
      </c>
      <c r="Q1866" s="5">
        <f t="shared" si="177"/>
        <v>58.083333333333336</v>
      </c>
      <c r="R1866" s="2" t="s">
        <v>8283</v>
      </c>
      <c r="S1866" s="7" t="str">
        <f t="shared" si="178"/>
        <v>games</v>
      </c>
      <c r="T1866" s="7" t="str">
        <f t="shared" si="179"/>
        <v>mobile games</v>
      </c>
    </row>
    <row r="1867" spans="1:20" ht="80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17">
        <f t="shared" si="174"/>
        <v>42645.367442129631</v>
      </c>
      <c r="L1867" s="17">
        <f t="shared" si="175"/>
        <v>42680.409108796302</v>
      </c>
      <c r="M1867" s="2" t="b">
        <v>0</v>
      </c>
      <c r="N1867" s="2">
        <v>2</v>
      </c>
      <c r="O1867" s="2" t="b">
        <v>0</v>
      </c>
      <c r="P1867" s="4">
        <f t="shared" si="176"/>
        <v>3.6363636363636364E-3</v>
      </c>
      <c r="Q1867" s="5">
        <f t="shared" si="177"/>
        <v>2</v>
      </c>
      <c r="R1867" s="2" t="s">
        <v>8283</v>
      </c>
      <c r="S1867" s="7" t="str">
        <f t="shared" si="178"/>
        <v>games</v>
      </c>
      <c r="T1867" s="7" t="str">
        <f t="shared" si="179"/>
        <v>mobile games</v>
      </c>
    </row>
    <row r="1868" spans="1:20" ht="80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17">
        <f t="shared" si="174"/>
        <v>42742.246493055558</v>
      </c>
      <c r="L1868" s="17">
        <f t="shared" si="175"/>
        <v>42795.166666666672</v>
      </c>
      <c r="M1868" s="2" t="b">
        <v>0</v>
      </c>
      <c r="N1868" s="2">
        <v>2</v>
      </c>
      <c r="O1868" s="2" t="b">
        <v>0</v>
      </c>
      <c r="P1868" s="4">
        <f t="shared" si="176"/>
        <v>0.5</v>
      </c>
      <c r="Q1868" s="5">
        <f t="shared" si="177"/>
        <v>62.5</v>
      </c>
      <c r="R1868" s="2" t="s">
        <v>8283</v>
      </c>
      <c r="S1868" s="7" t="str">
        <f t="shared" si="178"/>
        <v>games</v>
      </c>
      <c r="T1868" s="7" t="str">
        <f t="shared" si="179"/>
        <v>mobile games</v>
      </c>
    </row>
    <row r="1869" spans="1:20" ht="80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17">
        <f t="shared" si="174"/>
        <v>42649.924907407403</v>
      </c>
      <c r="L1869" s="17">
        <f t="shared" si="175"/>
        <v>42679.924907407403</v>
      </c>
      <c r="M1869" s="2" t="b">
        <v>0</v>
      </c>
      <c r="N1869" s="2">
        <v>1</v>
      </c>
      <c r="O1869" s="2" t="b">
        <v>0</v>
      </c>
      <c r="P1869" s="4">
        <f t="shared" si="176"/>
        <v>0.05</v>
      </c>
      <c r="Q1869" s="5">
        <f t="shared" si="177"/>
        <v>10</v>
      </c>
      <c r="R1869" s="2" t="s">
        <v>8283</v>
      </c>
      <c r="S1869" s="7" t="str">
        <f t="shared" si="178"/>
        <v>games</v>
      </c>
      <c r="T1869" s="7" t="str">
        <f t="shared" si="179"/>
        <v>mobile games</v>
      </c>
    </row>
    <row r="1870" spans="1:20" ht="80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17">
        <f t="shared" si="174"/>
        <v>42328.779224537036</v>
      </c>
      <c r="L1870" s="17">
        <f t="shared" si="175"/>
        <v>42353.332638888889</v>
      </c>
      <c r="M1870" s="2" t="b">
        <v>0</v>
      </c>
      <c r="N1870" s="2">
        <v>17</v>
      </c>
      <c r="O1870" s="2" t="b">
        <v>0</v>
      </c>
      <c r="P1870" s="4">
        <f t="shared" si="176"/>
        <v>4.8680000000000003</v>
      </c>
      <c r="Q1870" s="5">
        <f t="shared" si="177"/>
        <v>71.588235294117652</v>
      </c>
      <c r="R1870" s="2" t="s">
        <v>8283</v>
      </c>
      <c r="S1870" s="7" t="str">
        <f t="shared" si="178"/>
        <v>games</v>
      </c>
      <c r="T1870" s="7" t="str">
        <f t="shared" si="179"/>
        <v>mobile games</v>
      </c>
    </row>
    <row r="1871" spans="1:20" ht="80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17">
        <f t="shared" si="174"/>
        <v>42709.002881944441</v>
      </c>
      <c r="L1871" s="17">
        <f t="shared" si="175"/>
        <v>42739.002881944441</v>
      </c>
      <c r="M1871" s="2" t="b">
        <v>0</v>
      </c>
      <c r="N1871" s="2">
        <v>0</v>
      </c>
      <c r="O1871" s="2" t="b">
        <v>0</v>
      </c>
      <c r="P1871" s="4">
        <f t="shared" si="176"/>
        <v>0</v>
      </c>
      <c r="Q1871" s="5" t="e">
        <f t="shared" si="177"/>
        <v>#DIV/0!</v>
      </c>
      <c r="R1871" s="2" t="s">
        <v>8283</v>
      </c>
      <c r="S1871" s="7" t="str">
        <f t="shared" si="178"/>
        <v>games</v>
      </c>
      <c r="T1871" s="7" t="str">
        <f t="shared" si="179"/>
        <v>mobile games</v>
      </c>
    </row>
    <row r="1872" spans="1:20" ht="80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17">
        <f t="shared" si="174"/>
        <v>42371.355729166666</v>
      </c>
      <c r="L1872" s="17">
        <f t="shared" si="175"/>
        <v>42400.178472222222</v>
      </c>
      <c r="M1872" s="2" t="b">
        <v>0</v>
      </c>
      <c r="N1872" s="2">
        <v>11</v>
      </c>
      <c r="O1872" s="2" t="b">
        <v>0</v>
      </c>
      <c r="P1872" s="4">
        <f t="shared" si="176"/>
        <v>10.314285714285715</v>
      </c>
      <c r="Q1872" s="5">
        <f t="shared" si="177"/>
        <v>32.81818181818182</v>
      </c>
      <c r="R1872" s="2" t="s">
        <v>8283</v>
      </c>
      <c r="S1872" s="7" t="str">
        <f t="shared" si="178"/>
        <v>games</v>
      </c>
      <c r="T1872" s="7" t="str">
        <f t="shared" si="179"/>
        <v>mobile games</v>
      </c>
    </row>
    <row r="1873" spans="1:20" ht="80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17">
        <f t="shared" si="174"/>
        <v>41923.783576388887</v>
      </c>
      <c r="L1873" s="17">
        <f t="shared" si="175"/>
        <v>41963.825243055559</v>
      </c>
      <c r="M1873" s="2" t="b">
        <v>0</v>
      </c>
      <c r="N1873" s="2">
        <v>95</v>
      </c>
      <c r="O1873" s="2" t="b">
        <v>0</v>
      </c>
      <c r="P1873" s="4">
        <f t="shared" si="176"/>
        <v>71.784615384615378</v>
      </c>
      <c r="Q1873" s="5">
        <f t="shared" si="177"/>
        <v>49.11578947368421</v>
      </c>
      <c r="R1873" s="2" t="s">
        <v>8283</v>
      </c>
      <c r="S1873" s="7" t="str">
        <f t="shared" si="178"/>
        <v>games</v>
      </c>
      <c r="T1873" s="7" t="str">
        <f t="shared" si="179"/>
        <v>mobile games</v>
      </c>
    </row>
    <row r="1874" spans="1:20" ht="80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17">
        <f t="shared" si="174"/>
        <v>42155.129652777774</v>
      </c>
      <c r="L1874" s="17">
        <f t="shared" si="175"/>
        <v>42185.129652777774</v>
      </c>
      <c r="M1874" s="2" t="b">
        <v>0</v>
      </c>
      <c r="N1874" s="2">
        <v>13</v>
      </c>
      <c r="O1874" s="2" t="b">
        <v>0</v>
      </c>
      <c r="P1874" s="4">
        <f t="shared" si="176"/>
        <v>1.06</v>
      </c>
      <c r="Q1874" s="5">
        <f t="shared" si="177"/>
        <v>16.307692307692307</v>
      </c>
      <c r="R1874" s="2" t="s">
        <v>8283</v>
      </c>
      <c r="S1874" s="7" t="str">
        <f t="shared" si="178"/>
        <v>games</v>
      </c>
      <c r="T1874" s="7" t="str">
        <f t="shared" si="179"/>
        <v>mobile games</v>
      </c>
    </row>
    <row r="1875" spans="1:20" ht="80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17">
        <f t="shared" si="174"/>
        <v>42164.615856481483</v>
      </c>
      <c r="L1875" s="17">
        <f t="shared" si="175"/>
        <v>42193.697916666672</v>
      </c>
      <c r="M1875" s="2" t="b">
        <v>0</v>
      </c>
      <c r="N1875" s="2">
        <v>2</v>
      </c>
      <c r="O1875" s="2" t="b">
        <v>0</v>
      </c>
      <c r="P1875" s="4">
        <f t="shared" si="176"/>
        <v>0.44999999999999996</v>
      </c>
      <c r="Q1875" s="5">
        <f t="shared" si="177"/>
        <v>18</v>
      </c>
      <c r="R1875" s="2" t="s">
        <v>8283</v>
      </c>
      <c r="S1875" s="7" t="str">
        <f t="shared" si="178"/>
        <v>games</v>
      </c>
      <c r="T1875" s="7" t="str">
        <f t="shared" si="179"/>
        <v>mobile games</v>
      </c>
    </row>
    <row r="1876" spans="1:20" ht="80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17">
        <f t="shared" si="174"/>
        <v>42529.969131944439</v>
      </c>
      <c r="L1876" s="17">
        <f t="shared" si="175"/>
        <v>42549.969131944439</v>
      </c>
      <c r="M1876" s="2" t="b">
        <v>0</v>
      </c>
      <c r="N1876" s="2">
        <v>2</v>
      </c>
      <c r="O1876" s="2" t="b">
        <v>0</v>
      </c>
      <c r="P1876" s="4">
        <f t="shared" si="176"/>
        <v>1.6250000000000001E-2</v>
      </c>
      <c r="Q1876" s="5">
        <f t="shared" si="177"/>
        <v>13</v>
      </c>
      <c r="R1876" s="2" t="s">
        <v>8283</v>
      </c>
      <c r="S1876" s="7" t="str">
        <f t="shared" si="178"/>
        <v>games</v>
      </c>
      <c r="T1876" s="7" t="str">
        <f t="shared" si="179"/>
        <v>mobile games</v>
      </c>
    </row>
    <row r="1877" spans="1:20" ht="60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17">
        <f t="shared" si="174"/>
        <v>42528.899398148147</v>
      </c>
      <c r="L1877" s="17">
        <f t="shared" si="175"/>
        <v>42588.899398148147</v>
      </c>
      <c r="M1877" s="2" t="b">
        <v>0</v>
      </c>
      <c r="N1877" s="2">
        <v>3</v>
      </c>
      <c r="O1877" s="2" t="b">
        <v>0</v>
      </c>
      <c r="P1877" s="4">
        <f t="shared" si="176"/>
        <v>0.51</v>
      </c>
      <c r="Q1877" s="5">
        <f t="shared" si="177"/>
        <v>17</v>
      </c>
      <c r="R1877" s="2" t="s">
        <v>8283</v>
      </c>
      <c r="S1877" s="7" t="str">
        <f t="shared" si="178"/>
        <v>games</v>
      </c>
      <c r="T1877" s="7" t="str">
        <f t="shared" si="179"/>
        <v>mobile games</v>
      </c>
    </row>
    <row r="1878" spans="1:20" ht="80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17">
        <f t="shared" si="174"/>
        <v>41776.284780092588</v>
      </c>
      <c r="L1878" s="17">
        <f t="shared" si="175"/>
        <v>41806.284780092588</v>
      </c>
      <c r="M1878" s="2" t="b">
        <v>0</v>
      </c>
      <c r="N1878" s="2">
        <v>0</v>
      </c>
      <c r="O1878" s="2" t="b">
        <v>0</v>
      </c>
      <c r="P1878" s="4">
        <f t="shared" si="176"/>
        <v>0</v>
      </c>
      <c r="Q1878" s="5" t="e">
        <f t="shared" si="177"/>
        <v>#DIV/0!</v>
      </c>
      <c r="R1878" s="2" t="s">
        <v>8283</v>
      </c>
      <c r="S1878" s="7" t="str">
        <f t="shared" si="178"/>
        <v>games</v>
      </c>
      <c r="T1878" s="7" t="str">
        <f t="shared" si="179"/>
        <v>mobile games</v>
      </c>
    </row>
    <row r="1879" spans="1:20" ht="60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17">
        <f t="shared" si="174"/>
        <v>42035.029224537036</v>
      </c>
      <c r="L1879" s="17">
        <f t="shared" si="175"/>
        <v>42064.029224537036</v>
      </c>
      <c r="M1879" s="2" t="b">
        <v>0</v>
      </c>
      <c r="N1879" s="2">
        <v>0</v>
      </c>
      <c r="O1879" s="2" t="b">
        <v>0</v>
      </c>
      <c r="P1879" s="4">
        <f t="shared" si="176"/>
        <v>0</v>
      </c>
      <c r="Q1879" s="5" t="e">
        <f t="shared" si="177"/>
        <v>#DIV/0!</v>
      </c>
      <c r="R1879" s="2" t="s">
        <v>8283</v>
      </c>
      <c r="S1879" s="7" t="str">
        <f t="shared" si="178"/>
        <v>games</v>
      </c>
      <c r="T1879" s="7" t="str">
        <f t="shared" si="179"/>
        <v>mobile games</v>
      </c>
    </row>
    <row r="1880" spans="1:20" ht="80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17">
        <f t="shared" si="174"/>
        <v>41773.008738425924</v>
      </c>
      <c r="L1880" s="17">
        <f t="shared" si="175"/>
        <v>41803.008738425924</v>
      </c>
      <c r="M1880" s="2" t="b">
        <v>0</v>
      </c>
      <c r="N1880" s="2">
        <v>0</v>
      </c>
      <c r="O1880" s="2" t="b">
        <v>0</v>
      </c>
      <c r="P1880" s="4">
        <f t="shared" si="176"/>
        <v>0</v>
      </c>
      <c r="Q1880" s="5" t="e">
        <f t="shared" si="177"/>
        <v>#DIV/0!</v>
      </c>
      <c r="R1880" s="2" t="s">
        <v>8283</v>
      </c>
      <c r="S1880" s="7" t="str">
        <f t="shared" si="178"/>
        <v>games</v>
      </c>
      <c r="T1880" s="7" t="str">
        <f t="shared" si="179"/>
        <v>mobile games</v>
      </c>
    </row>
    <row r="1881" spans="1:20" ht="80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17">
        <f t="shared" si="174"/>
        <v>42413.649641203709</v>
      </c>
      <c r="L1881" s="17">
        <f t="shared" si="175"/>
        <v>42443.607974537037</v>
      </c>
      <c r="M1881" s="2" t="b">
        <v>0</v>
      </c>
      <c r="N1881" s="2">
        <v>2</v>
      </c>
      <c r="O1881" s="2" t="b">
        <v>0</v>
      </c>
      <c r="P1881" s="4">
        <f t="shared" si="176"/>
        <v>0.12</v>
      </c>
      <c r="Q1881" s="5">
        <f t="shared" si="177"/>
        <v>3</v>
      </c>
      <c r="R1881" s="2" t="s">
        <v>8283</v>
      </c>
      <c r="S1881" s="7" t="str">
        <f t="shared" si="178"/>
        <v>games</v>
      </c>
      <c r="T1881" s="7" t="str">
        <f t="shared" si="179"/>
        <v>mobile games</v>
      </c>
    </row>
    <row r="1882" spans="1:20" ht="40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17">
        <f t="shared" si="174"/>
        <v>42430.566898148143</v>
      </c>
      <c r="L1882" s="17">
        <f t="shared" si="175"/>
        <v>42459.525231481486</v>
      </c>
      <c r="M1882" s="2" t="b">
        <v>0</v>
      </c>
      <c r="N1882" s="2">
        <v>24</v>
      </c>
      <c r="O1882" s="2" t="b">
        <v>0</v>
      </c>
      <c r="P1882" s="4">
        <f t="shared" si="176"/>
        <v>20.080000000000002</v>
      </c>
      <c r="Q1882" s="5">
        <f t="shared" si="177"/>
        <v>41.833333333333336</v>
      </c>
      <c r="R1882" s="2" t="s">
        <v>8283</v>
      </c>
      <c r="S1882" s="7" t="str">
        <f t="shared" si="178"/>
        <v>games</v>
      </c>
      <c r="T1882" s="7" t="str">
        <f t="shared" si="179"/>
        <v>mobile games</v>
      </c>
    </row>
    <row r="1883" spans="1:20" ht="60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17">
        <f t="shared" si="174"/>
        <v>42043.152650462958</v>
      </c>
      <c r="L1883" s="17">
        <f t="shared" si="175"/>
        <v>42073.110983796301</v>
      </c>
      <c r="M1883" s="2" t="b">
        <v>0</v>
      </c>
      <c r="N1883" s="2">
        <v>70</v>
      </c>
      <c r="O1883" s="2" t="b">
        <v>1</v>
      </c>
      <c r="P1883" s="4">
        <f t="shared" si="176"/>
        <v>172.68449999999999</v>
      </c>
      <c r="Q1883" s="5">
        <f t="shared" si="177"/>
        <v>49.338428571428572</v>
      </c>
      <c r="R1883" s="2" t="s">
        <v>8279</v>
      </c>
      <c r="S1883" s="7" t="str">
        <f t="shared" si="178"/>
        <v>music</v>
      </c>
      <c r="T1883" s="7" t="str">
        <f t="shared" si="179"/>
        <v>indie rock</v>
      </c>
    </row>
    <row r="1884" spans="1:20" ht="80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17">
        <f t="shared" si="174"/>
        <v>41067.949212962965</v>
      </c>
      <c r="L1884" s="17">
        <f t="shared" si="175"/>
        <v>41100.991666666669</v>
      </c>
      <c r="M1884" s="2" t="b">
        <v>0</v>
      </c>
      <c r="N1884" s="2">
        <v>81</v>
      </c>
      <c r="O1884" s="2" t="b">
        <v>1</v>
      </c>
      <c r="P1884" s="4">
        <f t="shared" si="176"/>
        <v>100.8955223880597</v>
      </c>
      <c r="Q1884" s="5">
        <f t="shared" si="177"/>
        <v>41.728395061728392</v>
      </c>
      <c r="R1884" s="2" t="s">
        <v>8279</v>
      </c>
      <c r="S1884" s="7" t="str">
        <f t="shared" si="178"/>
        <v>music</v>
      </c>
      <c r="T1884" s="7" t="str">
        <f t="shared" si="179"/>
        <v>indie rock</v>
      </c>
    </row>
    <row r="1885" spans="1:20" ht="60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17">
        <f t="shared" si="174"/>
        <v>40977.948009259257</v>
      </c>
      <c r="L1885" s="17">
        <f t="shared" si="175"/>
        <v>41007.906342592592</v>
      </c>
      <c r="M1885" s="2" t="b">
        <v>0</v>
      </c>
      <c r="N1885" s="2">
        <v>32</v>
      </c>
      <c r="O1885" s="2" t="b">
        <v>1</v>
      </c>
      <c r="P1885" s="4">
        <f t="shared" si="176"/>
        <v>104.8048048048048</v>
      </c>
      <c r="Q1885" s="5">
        <f t="shared" si="177"/>
        <v>32.71875</v>
      </c>
      <c r="R1885" s="2" t="s">
        <v>8279</v>
      </c>
      <c r="S1885" s="7" t="str">
        <f t="shared" si="178"/>
        <v>music</v>
      </c>
      <c r="T1885" s="7" t="str">
        <f t="shared" si="179"/>
        <v>indie rock</v>
      </c>
    </row>
    <row r="1886" spans="1:20" ht="80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17">
        <f t="shared" si="174"/>
        <v>41205.198321759257</v>
      </c>
      <c r="L1886" s="17">
        <f t="shared" si="175"/>
        <v>41240.5</v>
      </c>
      <c r="M1886" s="2" t="b">
        <v>0</v>
      </c>
      <c r="N1886" s="2">
        <v>26</v>
      </c>
      <c r="O1886" s="2" t="b">
        <v>1</v>
      </c>
      <c r="P1886" s="4">
        <f t="shared" si="176"/>
        <v>135.1</v>
      </c>
      <c r="Q1886" s="5">
        <f t="shared" si="177"/>
        <v>51.96153846153846</v>
      </c>
      <c r="R1886" s="2" t="s">
        <v>8279</v>
      </c>
      <c r="S1886" s="7" t="str">
        <f t="shared" si="178"/>
        <v>music</v>
      </c>
      <c r="T1886" s="7" t="str">
        <f t="shared" si="179"/>
        <v>indie rock</v>
      </c>
    </row>
    <row r="1887" spans="1:20" ht="80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17">
        <f t="shared" si="174"/>
        <v>41099.093865740739</v>
      </c>
      <c r="L1887" s="17">
        <f t="shared" si="175"/>
        <v>41131.916666666664</v>
      </c>
      <c r="M1887" s="2" t="b">
        <v>0</v>
      </c>
      <c r="N1887" s="2">
        <v>105</v>
      </c>
      <c r="O1887" s="2" t="b">
        <v>1</v>
      </c>
      <c r="P1887" s="4">
        <f t="shared" si="176"/>
        <v>116.32786885245903</v>
      </c>
      <c r="Q1887" s="5">
        <f t="shared" si="177"/>
        <v>50.685714285714283</v>
      </c>
      <c r="R1887" s="2" t="s">
        <v>8279</v>
      </c>
      <c r="S1887" s="7" t="str">
        <f t="shared" si="178"/>
        <v>music</v>
      </c>
      <c r="T1887" s="7" t="str">
        <f t="shared" si="179"/>
        <v>indie rock</v>
      </c>
    </row>
    <row r="1888" spans="1:20" ht="80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17">
        <f t="shared" si="174"/>
        <v>41925.906689814816</v>
      </c>
      <c r="L1888" s="17">
        <f t="shared" si="175"/>
        <v>41955.94835648148</v>
      </c>
      <c r="M1888" s="2" t="b">
        <v>0</v>
      </c>
      <c r="N1888" s="2">
        <v>29</v>
      </c>
      <c r="O1888" s="2" t="b">
        <v>1</v>
      </c>
      <c r="P1888" s="4">
        <f t="shared" si="176"/>
        <v>102.08333333333333</v>
      </c>
      <c r="Q1888" s="5">
        <f t="shared" si="177"/>
        <v>42.241379310344826</v>
      </c>
      <c r="R1888" s="2" t="s">
        <v>8279</v>
      </c>
      <c r="S1888" s="7" t="str">
        <f t="shared" si="178"/>
        <v>music</v>
      </c>
      <c r="T1888" s="7" t="str">
        <f t="shared" si="179"/>
        <v>indie rock</v>
      </c>
    </row>
    <row r="1889" spans="1:20" ht="80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17">
        <f t="shared" si="174"/>
        <v>42323.800138888888</v>
      </c>
      <c r="L1889" s="17">
        <f t="shared" si="175"/>
        <v>42341.895833333328</v>
      </c>
      <c r="M1889" s="2" t="b">
        <v>0</v>
      </c>
      <c r="N1889" s="2">
        <v>8</v>
      </c>
      <c r="O1889" s="2" t="b">
        <v>1</v>
      </c>
      <c r="P1889" s="4">
        <f t="shared" si="176"/>
        <v>111.16666666666666</v>
      </c>
      <c r="Q1889" s="5">
        <f t="shared" si="177"/>
        <v>416.875</v>
      </c>
      <c r="R1889" s="2" t="s">
        <v>8279</v>
      </c>
      <c r="S1889" s="7" t="str">
        <f t="shared" si="178"/>
        <v>music</v>
      </c>
      <c r="T1889" s="7" t="str">
        <f t="shared" si="179"/>
        <v>indie rock</v>
      </c>
    </row>
    <row r="1890" spans="1:20" ht="80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17">
        <f t="shared" si="174"/>
        <v>40299.239953703705</v>
      </c>
      <c r="L1890" s="17">
        <f t="shared" si="175"/>
        <v>40330.207638888889</v>
      </c>
      <c r="M1890" s="2" t="b">
        <v>0</v>
      </c>
      <c r="N1890" s="2">
        <v>89</v>
      </c>
      <c r="O1890" s="2" t="b">
        <v>1</v>
      </c>
      <c r="P1890" s="4">
        <f t="shared" si="176"/>
        <v>166.08</v>
      </c>
      <c r="Q1890" s="5">
        <f t="shared" si="177"/>
        <v>46.651685393258425</v>
      </c>
      <c r="R1890" s="2" t="s">
        <v>8279</v>
      </c>
      <c r="S1890" s="7" t="str">
        <f t="shared" si="178"/>
        <v>music</v>
      </c>
      <c r="T1890" s="7" t="str">
        <f t="shared" si="179"/>
        <v>indie rock</v>
      </c>
    </row>
    <row r="1891" spans="1:20" ht="80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17">
        <f t="shared" si="174"/>
        <v>41299.793356481481</v>
      </c>
      <c r="L1891" s="17">
        <f t="shared" si="175"/>
        <v>41344.751689814817</v>
      </c>
      <c r="M1891" s="2" t="b">
        <v>0</v>
      </c>
      <c r="N1891" s="2">
        <v>44</v>
      </c>
      <c r="O1891" s="2" t="b">
        <v>1</v>
      </c>
      <c r="P1891" s="4">
        <f t="shared" si="176"/>
        <v>106.60000000000001</v>
      </c>
      <c r="Q1891" s="5">
        <f t="shared" si="177"/>
        <v>48.454545454545453</v>
      </c>
      <c r="R1891" s="2" t="s">
        <v>8279</v>
      </c>
      <c r="S1891" s="7" t="str">
        <f t="shared" si="178"/>
        <v>music</v>
      </c>
      <c r="T1891" s="7" t="str">
        <f t="shared" si="179"/>
        <v>indie rock</v>
      </c>
    </row>
    <row r="1892" spans="1:20" ht="80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17">
        <f t="shared" si="174"/>
        <v>41228.786203703705</v>
      </c>
      <c r="L1892" s="17">
        <f t="shared" si="175"/>
        <v>41258.786203703705</v>
      </c>
      <c r="M1892" s="2" t="b">
        <v>0</v>
      </c>
      <c r="N1892" s="2">
        <v>246</v>
      </c>
      <c r="O1892" s="2" t="b">
        <v>1</v>
      </c>
      <c r="P1892" s="4">
        <f t="shared" si="176"/>
        <v>144.58441666666667</v>
      </c>
      <c r="Q1892" s="5">
        <f t="shared" si="177"/>
        <v>70.5289837398374</v>
      </c>
      <c r="R1892" s="2" t="s">
        <v>8279</v>
      </c>
      <c r="S1892" s="7" t="str">
        <f t="shared" si="178"/>
        <v>music</v>
      </c>
      <c r="T1892" s="7" t="str">
        <f t="shared" si="179"/>
        <v>indie rock</v>
      </c>
    </row>
    <row r="1893" spans="1:20" ht="100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17">
        <f t="shared" si="174"/>
        <v>40335.798078703701</v>
      </c>
      <c r="L1893" s="17">
        <f t="shared" si="175"/>
        <v>40381.25</v>
      </c>
      <c r="M1893" s="2" t="b">
        <v>0</v>
      </c>
      <c r="N1893" s="2">
        <v>120</v>
      </c>
      <c r="O1893" s="2" t="b">
        <v>1</v>
      </c>
      <c r="P1893" s="4">
        <f t="shared" si="176"/>
        <v>105.55000000000001</v>
      </c>
      <c r="Q1893" s="5">
        <f t="shared" si="177"/>
        <v>87.958333333333329</v>
      </c>
      <c r="R1893" s="2" t="s">
        <v>8279</v>
      </c>
      <c r="S1893" s="7" t="str">
        <f t="shared" si="178"/>
        <v>music</v>
      </c>
      <c r="T1893" s="7" t="str">
        <f t="shared" si="179"/>
        <v>indie rock</v>
      </c>
    </row>
    <row r="1894" spans="1:20" ht="60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17">
        <f t="shared" si="174"/>
        <v>40671.637511574074</v>
      </c>
      <c r="L1894" s="17">
        <f t="shared" si="175"/>
        <v>40701.637511574074</v>
      </c>
      <c r="M1894" s="2" t="b">
        <v>0</v>
      </c>
      <c r="N1894" s="2">
        <v>26</v>
      </c>
      <c r="O1894" s="2" t="b">
        <v>1</v>
      </c>
      <c r="P1894" s="4">
        <f t="shared" si="176"/>
        <v>136.60000000000002</v>
      </c>
      <c r="Q1894" s="5">
        <f t="shared" si="177"/>
        <v>26.26923076923077</v>
      </c>
      <c r="R1894" s="2" t="s">
        <v>8279</v>
      </c>
      <c r="S1894" s="7" t="str">
        <f t="shared" si="178"/>
        <v>music</v>
      </c>
      <c r="T1894" s="7" t="str">
        <f t="shared" si="179"/>
        <v>indie rock</v>
      </c>
    </row>
    <row r="1895" spans="1:20" ht="60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17">
        <f t="shared" si="174"/>
        <v>40632.94195601852</v>
      </c>
      <c r="L1895" s="17">
        <f t="shared" si="175"/>
        <v>40649.165972222225</v>
      </c>
      <c r="M1895" s="2" t="b">
        <v>0</v>
      </c>
      <c r="N1895" s="2">
        <v>45</v>
      </c>
      <c r="O1895" s="2" t="b">
        <v>1</v>
      </c>
      <c r="P1895" s="4">
        <f t="shared" si="176"/>
        <v>104</v>
      </c>
      <c r="Q1895" s="5">
        <f t="shared" si="177"/>
        <v>57.777777777777779</v>
      </c>
      <c r="R1895" s="2" t="s">
        <v>8279</v>
      </c>
      <c r="S1895" s="7" t="str">
        <f t="shared" si="178"/>
        <v>music</v>
      </c>
      <c r="T1895" s="7" t="str">
        <f t="shared" si="179"/>
        <v>indie rock</v>
      </c>
    </row>
    <row r="1896" spans="1:20" ht="40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17">
        <f t="shared" si="174"/>
        <v>40920.904895833337</v>
      </c>
      <c r="L1896" s="17">
        <f t="shared" si="175"/>
        <v>40951.904895833337</v>
      </c>
      <c r="M1896" s="2" t="b">
        <v>0</v>
      </c>
      <c r="N1896" s="2">
        <v>20</v>
      </c>
      <c r="O1896" s="2" t="b">
        <v>1</v>
      </c>
      <c r="P1896" s="4">
        <f t="shared" si="176"/>
        <v>114.5</v>
      </c>
      <c r="Q1896" s="5">
        <f t="shared" si="177"/>
        <v>57.25</v>
      </c>
      <c r="R1896" s="2" t="s">
        <v>8279</v>
      </c>
      <c r="S1896" s="7" t="str">
        <f t="shared" si="178"/>
        <v>music</v>
      </c>
      <c r="T1896" s="7" t="str">
        <f t="shared" si="179"/>
        <v>indie rock</v>
      </c>
    </row>
    <row r="1897" spans="1:20" ht="80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17">
        <f t="shared" si="174"/>
        <v>42267.746782407412</v>
      </c>
      <c r="L1897" s="17">
        <f t="shared" si="175"/>
        <v>42297.746782407412</v>
      </c>
      <c r="M1897" s="2" t="b">
        <v>0</v>
      </c>
      <c r="N1897" s="2">
        <v>47</v>
      </c>
      <c r="O1897" s="2" t="b">
        <v>1</v>
      </c>
      <c r="P1897" s="4">
        <f t="shared" si="176"/>
        <v>101.71957671957672</v>
      </c>
      <c r="Q1897" s="5">
        <f t="shared" si="177"/>
        <v>196.34042553191489</v>
      </c>
      <c r="R1897" s="2" t="s">
        <v>8279</v>
      </c>
      <c r="S1897" s="7" t="str">
        <f t="shared" si="178"/>
        <v>music</v>
      </c>
      <c r="T1897" s="7" t="str">
        <f t="shared" si="179"/>
        <v>indie rock</v>
      </c>
    </row>
    <row r="1898" spans="1:20" ht="80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17">
        <f t="shared" si="174"/>
        <v>40981.710243055553</v>
      </c>
      <c r="L1898" s="17">
        <f t="shared" si="175"/>
        <v>41011.710243055553</v>
      </c>
      <c r="M1898" s="2" t="b">
        <v>0</v>
      </c>
      <c r="N1898" s="2">
        <v>13</v>
      </c>
      <c r="O1898" s="2" t="b">
        <v>1</v>
      </c>
      <c r="P1898" s="4">
        <f t="shared" si="176"/>
        <v>123.94678492239468</v>
      </c>
      <c r="Q1898" s="5">
        <f t="shared" si="177"/>
        <v>43</v>
      </c>
      <c r="R1898" s="2" t="s">
        <v>8279</v>
      </c>
      <c r="S1898" s="7" t="str">
        <f t="shared" si="178"/>
        <v>music</v>
      </c>
      <c r="T1898" s="7" t="str">
        <f t="shared" si="179"/>
        <v>indie rock</v>
      </c>
    </row>
    <row r="1899" spans="1:20" ht="80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17">
        <f t="shared" si="174"/>
        <v>41680.583402777782</v>
      </c>
      <c r="L1899" s="17">
        <f t="shared" si="175"/>
        <v>41702.875</v>
      </c>
      <c r="M1899" s="2" t="b">
        <v>0</v>
      </c>
      <c r="N1899" s="2">
        <v>183</v>
      </c>
      <c r="O1899" s="2" t="b">
        <v>1</v>
      </c>
      <c r="P1899" s="4">
        <f t="shared" si="176"/>
        <v>102.45669291338582</v>
      </c>
      <c r="Q1899" s="5">
        <f t="shared" si="177"/>
        <v>35.551912568306008</v>
      </c>
      <c r="R1899" s="2" t="s">
        <v>8279</v>
      </c>
      <c r="S1899" s="7" t="str">
        <f t="shared" si="178"/>
        <v>music</v>
      </c>
      <c r="T1899" s="7" t="str">
        <f t="shared" si="179"/>
        <v>indie rock</v>
      </c>
    </row>
    <row r="1900" spans="1:20" ht="80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17">
        <f t="shared" si="174"/>
        <v>42366.192974537036</v>
      </c>
      <c r="L1900" s="17">
        <f t="shared" si="175"/>
        <v>42401.75</v>
      </c>
      <c r="M1900" s="2" t="b">
        <v>0</v>
      </c>
      <c r="N1900" s="2">
        <v>21</v>
      </c>
      <c r="O1900" s="2" t="b">
        <v>1</v>
      </c>
      <c r="P1900" s="4">
        <f t="shared" si="176"/>
        <v>144.5</v>
      </c>
      <c r="Q1900" s="5">
        <f t="shared" si="177"/>
        <v>68.80952380952381</v>
      </c>
      <c r="R1900" s="2" t="s">
        <v>8279</v>
      </c>
      <c r="S1900" s="7" t="str">
        <f t="shared" si="178"/>
        <v>music</v>
      </c>
      <c r="T1900" s="7" t="str">
        <f t="shared" si="179"/>
        <v>indie rock</v>
      </c>
    </row>
    <row r="1901" spans="1:20" ht="80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17">
        <f t="shared" si="174"/>
        <v>42058.941736111112</v>
      </c>
      <c r="L1901" s="17">
        <f t="shared" si="175"/>
        <v>42088.90006944444</v>
      </c>
      <c r="M1901" s="2" t="b">
        <v>0</v>
      </c>
      <c r="N1901" s="2">
        <v>42</v>
      </c>
      <c r="O1901" s="2" t="b">
        <v>1</v>
      </c>
      <c r="P1901" s="4">
        <f t="shared" si="176"/>
        <v>133.33333333333331</v>
      </c>
      <c r="Q1901" s="5">
        <f t="shared" si="177"/>
        <v>28.571428571428573</v>
      </c>
      <c r="R1901" s="2" t="s">
        <v>8279</v>
      </c>
      <c r="S1901" s="7" t="str">
        <f t="shared" si="178"/>
        <v>music</v>
      </c>
      <c r="T1901" s="7" t="str">
        <f t="shared" si="179"/>
        <v>indie rock</v>
      </c>
    </row>
    <row r="1902" spans="1:20" ht="80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17">
        <f t="shared" si="174"/>
        <v>41160.871886574074</v>
      </c>
      <c r="L1902" s="17">
        <f t="shared" si="175"/>
        <v>41188.415972222225</v>
      </c>
      <c r="M1902" s="2" t="b">
        <v>0</v>
      </c>
      <c r="N1902" s="2">
        <v>54</v>
      </c>
      <c r="O1902" s="2" t="b">
        <v>1</v>
      </c>
      <c r="P1902" s="4">
        <f t="shared" si="176"/>
        <v>109.3644</v>
      </c>
      <c r="Q1902" s="5">
        <f t="shared" si="177"/>
        <v>50.631666666666668</v>
      </c>
      <c r="R1902" s="2" t="s">
        <v>8279</v>
      </c>
      <c r="S1902" s="7" t="str">
        <f t="shared" si="178"/>
        <v>music</v>
      </c>
      <c r="T1902" s="7" t="str">
        <f t="shared" si="179"/>
        <v>indie rock</v>
      </c>
    </row>
    <row r="1903" spans="1:20" ht="80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17">
        <f t="shared" si="174"/>
        <v>42116.54315972222</v>
      </c>
      <c r="L1903" s="17">
        <f t="shared" si="175"/>
        <v>42146.541666666672</v>
      </c>
      <c r="M1903" s="2" t="b">
        <v>0</v>
      </c>
      <c r="N1903" s="2">
        <v>25</v>
      </c>
      <c r="O1903" s="2" t="b">
        <v>0</v>
      </c>
      <c r="P1903" s="4">
        <f t="shared" si="176"/>
        <v>2.6969696969696968</v>
      </c>
      <c r="Q1903" s="5">
        <f t="shared" si="177"/>
        <v>106.8</v>
      </c>
      <c r="R1903" s="2" t="s">
        <v>8294</v>
      </c>
      <c r="S1903" s="7" t="str">
        <f t="shared" si="178"/>
        <v>technology</v>
      </c>
      <c r="T1903" s="7" t="str">
        <f t="shared" si="179"/>
        <v>gadgets</v>
      </c>
    </row>
    <row r="1904" spans="1:20" ht="80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17">
        <f t="shared" si="174"/>
        <v>42037.789895833332</v>
      </c>
      <c r="L1904" s="17">
        <f t="shared" si="175"/>
        <v>42067.789895833332</v>
      </c>
      <c r="M1904" s="2" t="b">
        <v>0</v>
      </c>
      <c r="N1904" s="2">
        <v>3</v>
      </c>
      <c r="O1904" s="2" t="b">
        <v>0</v>
      </c>
      <c r="P1904" s="4">
        <f t="shared" si="176"/>
        <v>1.2</v>
      </c>
      <c r="Q1904" s="5">
        <f t="shared" si="177"/>
        <v>4</v>
      </c>
      <c r="R1904" s="2" t="s">
        <v>8294</v>
      </c>
      <c r="S1904" s="7" t="str">
        <f t="shared" si="178"/>
        <v>technology</v>
      </c>
      <c r="T1904" s="7" t="str">
        <f t="shared" si="179"/>
        <v>gadgets</v>
      </c>
    </row>
    <row r="1905" spans="1:20" ht="80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17">
        <f t="shared" si="174"/>
        <v>42702.770729166667</v>
      </c>
      <c r="L1905" s="17">
        <f t="shared" si="175"/>
        <v>42762.770729166667</v>
      </c>
      <c r="M1905" s="2" t="b">
        <v>0</v>
      </c>
      <c r="N1905" s="2">
        <v>41</v>
      </c>
      <c r="O1905" s="2" t="b">
        <v>0</v>
      </c>
      <c r="P1905" s="4">
        <f t="shared" si="176"/>
        <v>46.6</v>
      </c>
      <c r="Q1905" s="5">
        <f t="shared" si="177"/>
        <v>34.097560975609753</v>
      </c>
      <c r="R1905" s="2" t="s">
        <v>8294</v>
      </c>
      <c r="S1905" s="7" t="str">
        <f t="shared" si="178"/>
        <v>technology</v>
      </c>
      <c r="T1905" s="7" t="str">
        <f t="shared" si="179"/>
        <v>gadgets</v>
      </c>
    </row>
    <row r="1906" spans="1:20" ht="80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17">
        <f t="shared" si="174"/>
        <v>42326.685428240744</v>
      </c>
      <c r="L1906" s="17">
        <f t="shared" si="175"/>
        <v>42371.685428240744</v>
      </c>
      <c r="M1906" s="2" t="b">
        <v>0</v>
      </c>
      <c r="N1906" s="2">
        <v>2</v>
      </c>
      <c r="O1906" s="2" t="b">
        <v>0</v>
      </c>
      <c r="P1906" s="4">
        <f t="shared" si="176"/>
        <v>0.1</v>
      </c>
      <c r="Q1906" s="5">
        <f t="shared" si="177"/>
        <v>25</v>
      </c>
      <c r="R1906" s="2" t="s">
        <v>8294</v>
      </c>
      <c r="S1906" s="7" t="str">
        <f t="shared" si="178"/>
        <v>technology</v>
      </c>
      <c r="T1906" s="7" t="str">
        <f t="shared" si="179"/>
        <v>gadgets</v>
      </c>
    </row>
    <row r="1907" spans="1:20" ht="80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17">
        <f t="shared" si="174"/>
        <v>41859.925856481481</v>
      </c>
      <c r="L1907" s="17">
        <f t="shared" si="175"/>
        <v>41889.925856481481</v>
      </c>
      <c r="M1907" s="2" t="b">
        <v>0</v>
      </c>
      <c r="N1907" s="2">
        <v>4</v>
      </c>
      <c r="O1907" s="2" t="b">
        <v>0</v>
      </c>
      <c r="P1907" s="4">
        <f t="shared" si="176"/>
        <v>0.16800000000000001</v>
      </c>
      <c r="Q1907" s="5">
        <f t="shared" si="177"/>
        <v>10.5</v>
      </c>
      <c r="R1907" s="2" t="s">
        <v>8294</v>
      </c>
      <c r="S1907" s="7" t="str">
        <f t="shared" si="178"/>
        <v>technology</v>
      </c>
      <c r="T1907" s="7" t="str">
        <f t="shared" si="179"/>
        <v>gadgets</v>
      </c>
    </row>
    <row r="1908" spans="1:20" ht="60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17">
        <f t="shared" si="174"/>
        <v>42514.671099537038</v>
      </c>
      <c r="L1908" s="17">
        <f t="shared" si="175"/>
        <v>42544.671099537038</v>
      </c>
      <c r="M1908" s="2" t="b">
        <v>0</v>
      </c>
      <c r="N1908" s="2">
        <v>99</v>
      </c>
      <c r="O1908" s="2" t="b">
        <v>0</v>
      </c>
      <c r="P1908" s="4">
        <f t="shared" si="176"/>
        <v>42.76</v>
      </c>
      <c r="Q1908" s="5">
        <f t="shared" si="177"/>
        <v>215.95959595959596</v>
      </c>
      <c r="R1908" s="2" t="s">
        <v>8294</v>
      </c>
      <c r="S1908" s="7" t="str">
        <f t="shared" si="178"/>
        <v>technology</v>
      </c>
      <c r="T1908" s="7" t="str">
        <f t="shared" si="179"/>
        <v>gadgets</v>
      </c>
    </row>
    <row r="1909" spans="1:20" ht="80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17">
        <f t="shared" si="174"/>
        <v>41767.587094907409</v>
      </c>
      <c r="L1909" s="17">
        <f t="shared" si="175"/>
        <v>41782.587094907409</v>
      </c>
      <c r="M1909" s="2" t="b">
        <v>0</v>
      </c>
      <c r="N1909" s="2">
        <v>4</v>
      </c>
      <c r="O1909" s="2" t="b">
        <v>0</v>
      </c>
      <c r="P1909" s="4">
        <f t="shared" si="176"/>
        <v>0.28333333333333333</v>
      </c>
      <c r="Q1909" s="5">
        <f t="shared" si="177"/>
        <v>21.25</v>
      </c>
      <c r="R1909" s="2" t="s">
        <v>8294</v>
      </c>
      <c r="S1909" s="7" t="str">
        <f t="shared" si="178"/>
        <v>technology</v>
      </c>
      <c r="T1909" s="7" t="str">
        <f t="shared" si="179"/>
        <v>gadgets</v>
      </c>
    </row>
    <row r="1910" spans="1:20" ht="80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17">
        <f t="shared" si="174"/>
        <v>42703.917824074073</v>
      </c>
      <c r="L1910" s="17">
        <f t="shared" si="175"/>
        <v>42733.917824074073</v>
      </c>
      <c r="M1910" s="2" t="b">
        <v>0</v>
      </c>
      <c r="N1910" s="2">
        <v>4</v>
      </c>
      <c r="O1910" s="2" t="b">
        <v>0</v>
      </c>
      <c r="P1910" s="4">
        <f t="shared" si="176"/>
        <v>1.7319999999999998</v>
      </c>
      <c r="Q1910" s="5">
        <f t="shared" si="177"/>
        <v>108.25</v>
      </c>
      <c r="R1910" s="2" t="s">
        <v>8294</v>
      </c>
      <c r="S1910" s="7" t="str">
        <f t="shared" si="178"/>
        <v>technology</v>
      </c>
      <c r="T1910" s="7" t="str">
        <f t="shared" si="179"/>
        <v>gadgets</v>
      </c>
    </row>
    <row r="1911" spans="1:20" ht="80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17">
        <f t="shared" si="174"/>
        <v>41905.429155092592</v>
      </c>
      <c r="L1911" s="17">
        <f t="shared" si="175"/>
        <v>41935.429155092592</v>
      </c>
      <c r="M1911" s="2" t="b">
        <v>0</v>
      </c>
      <c r="N1911" s="2">
        <v>38</v>
      </c>
      <c r="O1911" s="2" t="b">
        <v>0</v>
      </c>
      <c r="P1911" s="4">
        <f t="shared" si="176"/>
        <v>14.111428571428572</v>
      </c>
      <c r="Q1911" s="5">
        <f t="shared" si="177"/>
        <v>129.97368421052633</v>
      </c>
      <c r="R1911" s="2" t="s">
        <v>8294</v>
      </c>
      <c r="S1911" s="7" t="str">
        <f t="shared" si="178"/>
        <v>technology</v>
      </c>
      <c r="T1911" s="7" t="str">
        <f t="shared" si="179"/>
        <v>gadgets</v>
      </c>
    </row>
    <row r="1912" spans="1:20" ht="80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17">
        <f t="shared" si="174"/>
        <v>42264.963159722218</v>
      </c>
      <c r="L1912" s="17">
        <f t="shared" si="175"/>
        <v>42308.947916666672</v>
      </c>
      <c r="M1912" s="2" t="b">
        <v>0</v>
      </c>
      <c r="N1912" s="2">
        <v>285</v>
      </c>
      <c r="O1912" s="2" t="b">
        <v>0</v>
      </c>
      <c r="P1912" s="4">
        <f t="shared" si="176"/>
        <v>39.395294117647055</v>
      </c>
      <c r="Q1912" s="5">
        <f t="shared" si="177"/>
        <v>117.49473684210527</v>
      </c>
      <c r="R1912" s="2" t="s">
        <v>8294</v>
      </c>
      <c r="S1912" s="7" t="str">
        <f t="shared" si="178"/>
        <v>technology</v>
      </c>
      <c r="T1912" s="7" t="str">
        <f t="shared" si="179"/>
        <v>gadgets</v>
      </c>
    </row>
    <row r="1913" spans="1:20" ht="80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17">
        <f t="shared" si="174"/>
        <v>41830.033958333333</v>
      </c>
      <c r="L1913" s="17">
        <f t="shared" si="175"/>
        <v>41860.033958333333</v>
      </c>
      <c r="M1913" s="2" t="b">
        <v>0</v>
      </c>
      <c r="N1913" s="2">
        <v>1</v>
      </c>
      <c r="O1913" s="2" t="b">
        <v>0</v>
      </c>
      <c r="P1913" s="4">
        <f t="shared" si="176"/>
        <v>2.3529411764705882E-2</v>
      </c>
      <c r="Q1913" s="5">
        <f t="shared" si="177"/>
        <v>10</v>
      </c>
      <c r="R1913" s="2" t="s">
        <v>8294</v>
      </c>
      <c r="S1913" s="7" t="str">
        <f t="shared" si="178"/>
        <v>technology</v>
      </c>
      <c r="T1913" s="7" t="str">
        <f t="shared" si="179"/>
        <v>gadgets</v>
      </c>
    </row>
    <row r="1914" spans="1:20" ht="80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17">
        <f t="shared" si="174"/>
        <v>42129.226388888885</v>
      </c>
      <c r="L1914" s="17">
        <f t="shared" si="175"/>
        <v>42159.226388888885</v>
      </c>
      <c r="M1914" s="2" t="b">
        <v>0</v>
      </c>
      <c r="N1914" s="2">
        <v>42</v>
      </c>
      <c r="O1914" s="2" t="b">
        <v>0</v>
      </c>
      <c r="P1914" s="4">
        <f t="shared" si="176"/>
        <v>59.3</v>
      </c>
      <c r="Q1914" s="5">
        <f t="shared" si="177"/>
        <v>70.595238095238102</v>
      </c>
      <c r="R1914" s="2" t="s">
        <v>8294</v>
      </c>
      <c r="S1914" s="7" t="str">
        <f t="shared" si="178"/>
        <v>technology</v>
      </c>
      <c r="T1914" s="7" t="str">
        <f t="shared" si="179"/>
        <v>gadgets</v>
      </c>
    </row>
    <row r="1915" spans="1:20" ht="40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17">
        <f t="shared" si="174"/>
        <v>41890.511319444442</v>
      </c>
      <c r="L1915" s="17">
        <f t="shared" si="175"/>
        <v>41920.511319444442</v>
      </c>
      <c r="M1915" s="2" t="b">
        <v>0</v>
      </c>
      <c r="N1915" s="2">
        <v>26</v>
      </c>
      <c r="O1915" s="2" t="b">
        <v>0</v>
      </c>
      <c r="P1915" s="4">
        <f t="shared" si="176"/>
        <v>1.3270833333333334</v>
      </c>
      <c r="Q1915" s="5">
        <f t="shared" si="177"/>
        <v>24.5</v>
      </c>
      <c r="R1915" s="2" t="s">
        <v>8294</v>
      </c>
      <c r="S1915" s="7" t="str">
        <f t="shared" si="178"/>
        <v>technology</v>
      </c>
      <c r="T1915" s="7" t="str">
        <f t="shared" si="179"/>
        <v>gadgets</v>
      </c>
    </row>
    <row r="1916" spans="1:20" ht="80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17">
        <f t="shared" si="174"/>
        <v>41929.174456018518</v>
      </c>
      <c r="L1916" s="17">
        <f t="shared" si="175"/>
        <v>41944.165972222225</v>
      </c>
      <c r="M1916" s="2" t="b">
        <v>0</v>
      </c>
      <c r="N1916" s="2">
        <v>2</v>
      </c>
      <c r="O1916" s="2" t="b">
        <v>0</v>
      </c>
      <c r="P1916" s="4">
        <f t="shared" si="176"/>
        <v>9.0090090090090094</v>
      </c>
      <c r="Q1916" s="5">
        <f t="shared" si="177"/>
        <v>30</v>
      </c>
      <c r="R1916" s="2" t="s">
        <v>8294</v>
      </c>
      <c r="S1916" s="7" t="str">
        <f t="shared" si="178"/>
        <v>technology</v>
      </c>
      <c r="T1916" s="7" t="str">
        <f t="shared" si="179"/>
        <v>gadgets</v>
      </c>
    </row>
    <row r="1917" spans="1:20" ht="80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17">
        <f t="shared" si="174"/>
        <v>41864.04886574074</v>
      </c>
      <c r="L1917" s="17">
        <f t="shared" si="175"/>
        <v>41884.04886574074</v>
      </c>
      <c r="M1917" s="2" t="b">
        <v>0</v>
      </c>
      <c r="N1917" s="2">
        <v>4</v>
      </c>
      <c r="O1917" s="2" t="b">
        <v>0</v>
      </c>
      <c r="P1917" s="4">
        <f t="shared" si="176"/>
        <v>1.6</v>
      </c>
      <c r="Q1917" s="5">
        <f t="shared" si="177"/>
        <v>2</v>
      </c>
      <c r="R1917" s="2" t="s">
        <v>8294</v>
      </c>
      <c r="S1917" s="7" t="str">
        <f t="shared" si="178"/>
        <v>technology</v>
      </c>
      <c r="T1917" s="7" t="str">
        <f t="shared" si="179"/>
        <v>gadgets</v>
      </c>
    </row>
    <row r="1918" spans="1:20" ht="40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17">
        <f t="shared" si="174"/>
        <v>42656.717303240745</v>
      </c>
      <c r="L1918" s="17">
        <f t="shared" si="175"/>
        <v>42681.758969907409</v>
      </c>
      <c r="M1918" s="2" t="b">
        <v>0</v>
      </c>
      <c r="N1918" s="2">
        <v>6</v>
      </c>
      <c r="O1918" s="2" t="b">
        <v>0</v>
      </c>
      <c r="P1918" s="4">
        <f t="shared" si="176"/>
        <v>0.51</v>
      </c>
      <c r="Q1918" s="5">
        <f t="shared" si="177"/>
        <v>17</v>
      </c>
      <c r="R1918" s="2" t="s">
        <v>8294</v>
      </c>
      <c r="S1918" s="7" t="str">
        <f t="shared" si="178"/>
        <v>technology</v>
      </c>
      <c r="T1918" s="7" t="str">
        <f t="shared" si="179"/>
        <v>gadgets</v>
      </c>
    </row>
    <row r="1919" spans="1:20" ht="40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17">
        <f t="shared" si="174"/>
        <v>42746.270057870366</v>
      </c>
      <c r="L1919" s="17">
        <f t="shared" si="175"/>
        <v>42776.270057870366</v>
      </c>
      <c r="M1919" s="2" t="b">
        <v>0</v>
      </c>
      <c r="N1919" s="2">
        <v>70</v>
      </c>
      <c r="O1919" s="2" t="b">
        <v>0</v>
      </c>
      <c r="P1919" s="4">
        <f t="shared" si="176"/>
        <v>52.570512820512818</v>
      </c>
      <c r="Q1919" s="5">
        <f t="shared" si="177"/>
        <v>2928.9285714285716</v>
      </c>
      <c r="R1919" s="2" t="s">
        <v>8294</v>
      </c>
      <c r="S1919" s="7" t="str">
        <f t="shared" si="178"/>
        <v>technology</v>
      </c>
      <c r="T1919" s="7" t="str">
        <f t="shared" si="179"/>
        <v>gadgets</v>
      </c>
    </row>
    <row r="1920" spans="1:20" ht="80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17">
        <f t="shared" si="174"/>
        <v>41828.789942129632</v>
      </c>
      <c r="L1920" s="17">
        <f t="shared" si="175"/>
        <v>41863.789942129632</v>
      </c>
      <c r="M1920" s="2" t="b">
        <v>0</v>
      </c>
      <c r="N1920" s="2">
        <v>9</v>
      </c>
      <c r="O1920" s="2" t="b">
        <v>0</v>
      </c>
      <c r="P1920" s="4">
        <f t="shared" si="176"/>
        <v>1.04</v>
      </c>
      <c r="Q1920" s="5">
        <f t="shared" si="177"/>
        <v>28.888888888888889</v>
      </c>
      <c r="R1920" s="2" t="s">
        <v>8294</v>
      </c>
      <c r="S1920" s="7" t="str">
        <f t="shared" si="178"/>
        <v>technology</v>
      </c>
      <c r="T1920" s="7" t="str">
        <f t="shared" si="179"/>
        <v>gadgets</v>
      </c>
    </row>
    <row r="1921" spans="1:20" ht="80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17">
        <f t="shared" si="174"/>
        <v>42113.875567129624</v>
      </c>
      <c r="L1921" s="17">
        <f t="shared" si="175"/>
        <v>42143.875567129624</v>
      </c>
      <c r="M1921" s="2" t="b">
        <v>0</v>
      </c>
      <c r="N1921" s="2">
        <v>8</v>
      </c>
      <c r="O1921" s="2" t="b">
        <v>0</v>
      </c>
      <c r="P1921" s="4">
        <f t="shared" si="176"/>
        <v>47.4</v>
      </c>
      <c r="Q1921" s="5">
        <f t="shared" si="177"/>
        <v>29.625</v>
      </c>
      <c r="R1921" s="2" t="s">
        <v>8294</v>
      </c>
      <c r="S1921" s="7" t="str">
        <f t="shared" si="178"/>
        <v>technology</v>
      </c>
      <c r="T1921" s="7" t="str">
        <f t="shared" si="179"/>
        <v>gadgets</v>
      </c>
    </row>
    <row r="1922" spans="1:20" ht="60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17">
        <f t="shared" si="174"/>
        <v>42270.875706018516</v>
      </c>
      <c r="L1922" s="17">
        <f t="shared" si="175"/>
        <v>42298.958333333328</v>
      </c>
      <c r="M1922" s="2" t="b">
        <v>0</v>
      </c>
      <c r="N1922" s="2">
        <v>105</v>
      </c>
      <c r="O1922" s="2" t="b">
        <v>0</v>
      </c>
      <c r="P1922" s="4">
        <f t="shared" si="176"/>
        <v>43.03</v>
      </c>
      <c r="Q1922" s="5">
        <f t="shared" si="177"/>
        <v>40.980952380952381</v>
      </c>
      <c r="R1922" s="2" t="s">
        <v>8294</v>
      </c>
      <c r="S1922" s="7" t="str">
        <f t="shared" si="178"/>
        <v>technology</v>
      </c>
      <c r="T1922" s="7" t="str">
        <f t="shared" si="179"/>
        <v>gadgets</v>
      </c>
    </row>
    <row r="1923" spans="1:20" ht="40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17">
        <f t="shared" ref="K1923:K1986" si="180">(((J1923/60)/60)/24)+DATE(1970,1,1)</f>
        <v>41074.221562500003</v>
      </c>
      <c r="L1923" s="17">
        <f t="shared" ref="L1923:L1986" si="181">(((I1923/60)/60)/24)+DATE(1970,1,1)</f>
        <v>41104.221562500003</v>
      </c>
      <c r="M1923" s="2" t="b">
        <v>0</v>
      </c>
      <c r="N1923" s="2">
        <v>38</v>
      </c>
      <c r="O1923" s="2" t="b">
        <v>1</v>
      </c>
      <c r="P1923" s="4">
        <f t="shared" ref="P1923:P1986" si="182">E1923/D1923*100</f>
        <v>136.80000000000001</v>
      </c>
      <c r="Q1923" s="5">
        <f t="shared" ref="Q1923:Q1986" si="183">E1923/N1923</f>
        <v>54</v>
      </c>
      <c r="R1923" s="2" t="s">
        <v>8279</v>
      </c>
      <c r="S1923" s="7" t="str">
        <f t="shared" ref="S1923:S1986" si="184">LEFT(R1923, SEARCH("/",R1923, 1)-1)</f>
        <v>music</v>
      </c>
      <c r="T1923" s="7" t="str">
        <f t="shared" ref="T1923:T1986" si="185">RIGHT(R1923,LEN(R1923)-SEARCH("/",R1923,1))</f>
        <v>indie rock</v>
      </c>
    </row>
    <row r="1924" spans="1:20" ht="60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17">
        <f t="shared" si="180"/>
        <v>41590.255868055552</v>
      </c>
      <c r="L1924" s="17">
        <f t="shared" si="181"/>
        <v>41620.255868055552</v>
      </c>
      <c r="M1924" s="2" t="b">
        <v>0</v>
      </c>
      <c r="N1924" s="2">
        <v>64</v>
      </c>
      <c r="O1924" s="2" t="b">
        <v>1</v>
      </c>
      <c r="P1924" s="4">
        <f t="shared" si="182"/>
        <v>115.55</v>
      </c>
      <c r="Q1924" s="5">
        <f t="shared" si="183"/>
        <v>36.109375</v>
      </c>
      <c r="R1924" s="2" t="s">
        <v>8279</v>
      </c>
      <c r="S1924" s="7" t="str">
        <f t="shared" si="184"/>
        <v>music</v>
      </c>
      <c r="T1924" s="7" t="str">
        <f t="shared" si="185"/>
        <v>indie rock</v>
      </c>
    </row>
    <row r="1925" spans="1:20" ht="60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17">
        <f t="shared" si="180"/>
        <v>40772.848749999997</v>
      </c>
      <c r="L1925" s="17">
        <f t="shared" si="181"/>
        <v>40813.207638888889</v>
      </c>
      <c r="M1925" s="2" t="b">
        <v>0</v>
      </c>
      <c r="N1925" s="2">
        <v>13</v>
      </c>
      <c r="O1925" s="2" t="b">
        <v>1</v>
      </c>
      <c r="P1925" s="4">
        <f t="shared" si="182"/>
        <v>240.79999999999998</v>
      </c>
      <c r="Q1925" s="5">
        <f t="shared" si="183"/>
        <v>23.153846153846153</v>
      </c>
      <c r="R1925" s="2" t="s">
        <v>8279</v>
      </c>
      <c r="S1925" s="7" t="str">
        <f t="shared" si="184"/>
        <v>music</v>
      </c>
      <c r="T1925" s="7" t="str">
        <f t="shared" si="185"/>
        <v>indie rock</v>
      </c>
    </row>
    <row r="1926" spans="1:20" ht="100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17">
        <f t="shared" si="180"/>
        <v>41626.761053240742</v>
      </c>
      <c r="L1926" s="17">
        <f t="shared" si="181"/>
        <v>41654.814583333333</v>
      </c>
      <c r="M1926" s="2" t="b">
        <v>0</v>
      </c>
      <c r="N1926" s="2">
        <v>33</v>
      </c>
      <c r="O1926" s="2" t="b">
        <v>1</v>
      </c>
      <c r="P1926" s="4">
        <f t="shared" si="182"/>
        <v>114.39999999999999</v>
      </c>
      <c r="Q1926" s="5">
        <f t="shared" si="183"/>
        <v>104</v>
      </c>
      <c r="R1926" s="2" t="s">
        <v>8279</v>
      </c>
      <c r="S1926" s="7" t="str">
        <f t="shared" si="184"/>
        <v>music</v>
      </c>
      <c r="T1926" s="7" t="str">
        <f t="shared" si="185"/>
        <v>indie rock</v>
      </c>
    </row>
    <row r="1927" spans="1:20" ht="60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17">
        <f t="shared" si="180"/>
        <v>41535.90148148148</v>
      </c>
      <c r="L1927" s="17">
        <f t="shared" si="181"/>
        <v>41558</v>
      </c>
      <c r="M1927" s="2" t="b">
        <v>0</v>
      </c>
      <c r="N1927" s="2">
        <v>52</v>
      </c>
      <c r="O1927" s="2" t="b">
        <v>1</v>
      </c>
      <c r="P1927" s="4">
        <f t="shared" si="182"/>
        <v>110.33333333333333</v>
      </c>
      <c r="Q1927" s="5">
        <f t="shared" si="183"/>
        <v>31.826923076923077</v>
      </c>
      <c r="R1927" s="2" t="s">
        <v>8279</v>
      </c>
      <c r="S1927" s="7" t="str">
        <f t="shared" si="184"/>
        <v>music</v>
      </c>
      <c r="T1927" s="7" t="str">
        <f t="shared" si="185"/>
        <v>indie rock</v>
      </c>
    </row>
    <row r="1928" spans="1:20" ht="100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17">
        <f t="shared" si="180"/>
        <v>40456.954351851848</v>
      </c>
      <c r="L1928" s="17">
        <f t="shared" si="181"/>
        <v>40484.018055555556</v>
      </c>
      <c r="M1928" s="2" t="b">
        <v>0</v>
      </c>
      <c r="N1928" s="2">
        <v>107</v>
      </c>
      <c r="O1928" s="2" t="b">
        <v>1</v>
      </c>
      <c r="P1928" s="4">
        <f t="shared" si="182"/>
        <v>195.37933333333334</v>
      </c>
      <c r="Q1928" s="5">
        <f t="shared" si="183"/>
        <v>27.3896261682243</v>
      </c>
      <c r="R1928" s="2" t="s">
        <v>8279</v>
      </c>
      <c r="S1928" s="7" t="str">
        <f t="shared" si="184"/>
        <v>music</v>
      </c>
      <c r="T1928" s="7" t="str">
        <f t="shared" si="185"/>
        <v>indie rock</v>
      </c>
    </row>
    <row r="1929" spans="1:20" ht="20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17">
        <f t="shared" si="180"/>
        <v>40960.861562500002</v>
      </c>
      <c r="L1929" s="17">
        <f t="shared" si="181"/>
        <v>40976.207638888889</v>
      </c>
      <c r="M1929" s="2" t="b">
        <v>0</v>
      </c>
      <c r="N1929" s="2">
        <v>11</v>
      </c>
      <c r="O1929" s="2" t="b">
        <v>1</v>
      </c>
      <c r="P1929" s="4">
        <f t="shared" si="182"/>
        <v>103.33333333333334</v>
      </c>
      <c r="Q1929" s="5">
        <f t="shared" si="183"/>
        <v>56.363636363636367</v>
      </c>
      <c r="R1929" s="2" t="s">
        <v>8279</v>
      </c>
      <c r="S1929" s="7" t="str">
        <f t="shared" si="184"/>
        <v>music</v>
      </c>
      <c r="T1929" s="7" t="str">
        <f t="shared" si="185"/>
        <v>indie rock</v>
      </c>
    </row>
    <row r="1930" spans="1:20" ht="40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17">
        <f t="shared" si="180"/>
        <v>41371.648078703707</v>
      </c>
      <c r="L1930" s="17">
        <f t="shared" si="181"/>
        <v>41401.648078703707</v>
      </c>
      <c r="M1930" s="2" t="b">
        <v>0</v>
      </c>
      <c r="N1930" s="2">
        <v>34</v>
      </c>
      <c r="O1930" s="2" t="b">
        <v>1</v>
      </c>
      <c r="P1930" s="4">
        <f t="shared" si="182"/>
        <v>103.1372549019608</v>
      </c>
      <c r="Q1930" s="5">
        <f t="shared" si="183"/>
        <v>77.352941176470594</v>
      </c>
      <c r="R1930" s="2" t="s">
        <v>8279</v>
      </c>
      <c r="S1930" s="7" t="str">
        <f t="shared" si="184"/>
        <v>music</v>
      </c>
      <c r="T1930" s="7" t="str">
        <f t="shared" si="185"/>
        <v>indie rock</v>
      </c>
    </row>
    <row r="1931" spans="1:20" ht="60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17">
        <f t="shared" si="180"/>
        <v>40687.021597222221</v>
      </c>
      <c r="L1931" s="17">
        <f t="shared" si="181"/>
        <v>40729.021597222221</v>
      </c>
      <c r="M1931" s="2" t="b">
        <v>0</v>
      </c>
      <c r="N1931" s="2">
        <v>75</v>
      </c>
      <c r="O1931" s="2" t="b">
        <v>1</v>
      </c>
      <c r="P1931" s="4">
        <f t="shared" si="182"/>
        <v>100.3125</v>
      </c>
      <c r="Q1931" s="5">
        <f t="shared" si="183"/>
        <v>42.8</v>
      </c>
      <c r="R1931" s="2" t="s">
        <v>8279</v>
      </c>
      <c r="S1931" s="7" t="str">
        <f t="shared" si="184"/>
        <v>music</v>
      </c>
      <c r="T1931" s="7" t="str">
        <f t="shared" si="185"/>
        <v>indie rock</v>
      </c>
    </row>
    <row r="1932" spans="1:20" ht="60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17">
        <f t="shared" si="180"/>
        <v>41402.558819444443</v>
      </c>
      <c r="L1932" s="17">
        <f t="shared" si="181"/>
        <v>41462.558819444443</v>
      </c>
      <c r="M1932" s="2" t="b">
        <v>0</v>
      </c>
      <c r="N1932" s="2">
        <v>26</v>
      </c>
      <c r="O1932" s="2" t="b">
        <v>1</v>
      </c>
      <c r="P1932" s="4">
        <f t="shared" si="182"/>
        <v>127</v>
      </c>
      <c r="Q1932" s="5">
        <f t="shared" si="183"/>
        <v>48.846153846153847</v>
      </c>
      <c r="R1932" s="2" t="s">
        <v>8279</v>
      </c>
      <c r="S1932" s="7" t="str">
        <f t="shared" si="184"/>
        <v>music</v>
      </c>
      <c r="T1932" s="7" t="str">
        <f t="shared" si="185"/>
        <v>indie rock</v>
      </c>
    </row>
    <row r="1933" spans="1:20" ht="60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17">
        <f t="shared" si="180"/>
        <v>41037.892465277779</v>
      </c>
      <c r="L1933" s="17">
        <f t="shared" si="181"/>
        <v>41051.145833333336</v>
      </c>
      <c r="M1933" s="2" t="b">
        <v>0</v>
      </c>
      <c r="N1933" s="2">
        <v>50</v>
      </c>
      <c r="O1933" s="2" t="b">
        <v>1</v>
      </c>
      <c r="P1933" s="4">
        <f t="shared" si="182"/>
        <v>120.601</v>
      </c>
      <c r="Q1933" s="5">
        <f t="shared" si="183"/>
        <v>48.240400000000001</v>
      </c>
      <c r="R1933" s="2" t="s">
        <v>8279</v>
      </c>
      <c r="S1933" s="7" t="str">
        <f t="shared" si="184"/>
        <v>music</v>
      </c>
      <c r="T1933" s="7" t="str">
        <f t="shared" si="185"/>
        <v>indie rock</v>
      </c>
    </row>
    <row r="1934" spans="1:20" ht="80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17">
        <f t="shared" si="180"/>
        <v>40911.809872685182</v>
      </c>
      <c r="L1934" s="17">
        <f t="shared" si="181"/>
        <v>40932.809872685182</v>
      </c>
      <c r="M1934" s="2" t="b">
        <v>0</v>
      </c>
      <c r="N1934" s="2">
        <v>80</v>
      </c>
      <c r="O1934" s="2" t="b">
        <v>1</v>
      </c>
      <c r="P1934" s="4">
        <f t="shared" si="182"/>
        <v>106.99047619047619</v>
      </c>
      <c r="Q1934" s="5">
        <f t="shared" si="183"/>
        <v>70.212500000000006</v>
      </c>
      <c r="R1934" s="2" t="s">
        <v>8279</v>
      </c>
      <c r="S1934" s="7" t="str">
        <f t="shared" si="184"/>
        <v>music</v>
      </c>
      <c r="T1934" s="7" t="str">
        <f t="shared" si="185"/>
        <v>indie rock</v>
      </c>
    </row>
    <row r="1935" spans="1:20" ht="80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17">
        <f t="shared" si="180"/>
        <v>41879.130868055552</v>
      </c>
      <c r="L1935" s="17">
        <f t="shared" si="181"/>
        <v>41909.130868055552</v>
      </c>
      <c r="M1935" s="2" t="b">
        <v>0</v>
      </c>
      <c r="N1935" s="2">
        <v>110</v>
      </c>
      <c r="O1935" s="2" t="b">
        <v>1</v>
      </c>
      <c r="P1935" s="4">
        <f t="shared" si="182"/>
        <v>172.43333333333334</v>
      </c>
      <c r="Q1935" s="5">
        <f t="shared" si="183"/>
        <v>94.054545454545448</v>
      </c>
      <c r="R1935" s="2" t="s">
        <v>8279</v>
      </c>
      <c r="S1935" s="7" t="str">
        <f t="shared" si="184"/>
        <v>music</v>
      </c>
      <c r="T1935" s="7" t="str">
        <f t="shared" si="185"/>
        <v>indie rock</v>
      </c>
    </row>
    <row r="1936" spans="1:20" ht="80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17">
        <f t="shared" si="180"/>
        <v>40865.867141203707</v>
      </c>
      <c r="L1936" s="17">
        <f t="shared" si="181"/>
        <v>40902.208333333336</v>
      </c>
      <c r="M1936" s="2" t="b">
        <v>0</v>
      </c>
      <c r="N1936" s="2">
        <v>77</v>
      </c>
      <c r="O1936" s="2" t="b">
        <v>1</v>
      </c>
      <c r="P1936" s="4">
        <f t="shared" si="182"/>
        <v>123.61999999999999</v>
      </c>
      <c r="Q1936" s="5">
        <f t="shared" si="183"/>
        <v>80.272727272727266</v>
      </c>
      <c r="R1936" s="2" t="s">
        <v>8279</v>
      </c>
      <c r="S1936" s="7" t="str">
        <f t="shared" si="184"/>
        <v>music</v>
      </c>
      <c r="T1936" s="7" t="str">
        <f t="shared" si="185"/>
        <v>indie rock</v>
      </c>
    </row>
    <row r="1937" spans="1:20" ht="80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17">
        <f t="shared" si="180"/>
        <v>41773.932534722226</v>
      </c>
      <c r="L1937" s="17">
        <f t="shared" si="181"/>
        <v>41811.207638888889</v>
      </c>
      <c r="M1937" s="2" t="b">
        <v>0</v>
      </c>
      <c r="N1937" s="2">
        <v>50</v>
      </c>
      <c r="O1937" s="2" t="b">
        <v>1</v>
      </c>
      <c r="P1937" s="4">
        <f t="shared" si="182"/>
        <v>108.4</v>
      </c>
      <c r="Q1937" s="5">
        <f t="shared" si="183"/>
        <v>54.2</v>
      </c>
      <c r="R1937" s="2" t="s">
        <v>8279</v>
      </c>
      <c r="S1937" s="7" t="str">
        <f t="shared" si="184"/>
        <v>music</v>
      </c>
      <c r="T1937" s="7" t="str">
        <f t="shared" si="185"/>
        <v>indie rock</v>
      </c>
    </row>
    <row r="1938" spans="1:20" ht="80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17">
        <f t="shared" si="180"/>
        <v>40852.889699074076</v>
      </c>
      <c r="L1938" s="17">
        <f t="shared" si="181"/>
        <v>40883.249305555553</v>
      </c>
      <c r="M1938" s="2" t="b">
        <v>0</v>
      </c>
      <c r="N1938" s="2">
        <v>145</v>
      </c>
      <c r="O1938" s="2" t="b">
        <v>1</v>
      </c>
      <c r="P1938" s="4">
        <f t="shared" si="182"/>
        <v>116.52013333333333</v>
      </c>
      <c r="Q1938" s="5">
        <f t="shared" si="183"/>
        <v>60.26903448275862</v>
      </c>
      <c r="R1938" s="2" t="s">
        <v>8279</v>
      </c>
      <c r="S1938" s="7" t="str">
        <f t="shared" si="184"/>
        <v>music</v>
      </c>
      <c r="T1938" s="7" t="str">
        <f t="shared" si="185"/>
        <v>indie rock</v>
      </c>
    </row>
    <row r="1939" spans="1:20" ht="80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17">
        <f t="shared" si="180"/>
        <v>41059.118993055556</v>
      </c>
      <c r="L1939" s="17">
        <f t="shared" si="181"/>
        <v>41075.165972222225</v>
      </c>
      <c r="M1939" s="2" t="b">
        <v>0</v>
      </c>
      <c r="N1939" s="2">
        <v>29</v>
      </c>
      <c r="O1939" s="2" t="b">
        <v>1</v>
      </c>
      <c r="P1939" s="4">
        <f t="shared" si="182"/>
        <v>187.245</v>
      </c>
      <c r="Q1939" s="5">
        <f t="shared" si="183"/>
        <v>38.740344827586206</v>
      </c>
      <c r="R1939" s="2" t="s">
        <v>8279</v>
      </c>
      <c r="S1939" s="7" t="str">
        <f t="shared" si="184"/>
        <v>music</v>
      </c>
      <c r="T1939" s="7" t="str">
        <f t="shared" si="185"/>
        <v>indie rock</v>
      </c>
    </row>
    <row r="1940" spans="1:20" ht="80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17">
        <f t="shared" si="180"/>
        <v>41426.259618055556</v>
      </c>
      <c r="L1940" s="17">
        <f t="shared" si="181"/>
        <v>41457.208333333336</v>
      </c>
      <c r="M1940" s="2" t="b">
        <v>0</v>
      </c>
      <c r="N1940" s="2">
        <v>114</v>
      </c>
      <c r="O1940" s="2" t="b">
        <v>1</v>
      </c>
      <c r="P1940" s="4">
        <f t="shared" si="182"/>
        <v>115.93333333333334</v>
      </c>
      <c r="Q1940" s="5">
        <f t="shared" si="183"/>
        <v>152.54385964912279</v>
      </c>
      <c r="R1940" s="2" t="s">
        <v>8279</v>
      </c>
      <c r="S1940" s="7" t="str">
        <f t="shared" si="184"/>
        <v>music</v>
      </c>
      <c r="T1940" s="7" t="str">
        <f t="shared" si="185"/>
        <v>indie rock</v>
      </c>
    </row>
    <row r="1941" spans="1:20" ht="80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17">
        <f t="shared" si="180"/>
        <v>41313.985046296293</v>
      </c>
      <c r="L1941" s="17">
        <f t="shared" si="181"/>
        <v>41343.943379629629</v>
      </c>
      <c r="M1941" s="2" t="b">
        <v>0</v>
      </c>
      <c r="N1941" s="2">
        <v>96</v>
      </c>
      <c r="O1941" s="2" t="b">
        <v>1</v>
      </c>
      <c r="P1941" s="4">
        <f t="shared" si="182"/>
        <v>110.7</v>
      </c>
      <c r="Q1941" s="5">
        <f t="shared" si="183"/>
        <v>115.3125</v>
      </c>
      <c r="R1941" s="2" t="s">
        <v>8279</v>
      </c>
      <c r="S1941" s="7" t="str">
        <f t="shared" si="184"/>
        <v>music</v>
      </c>
      <c r="T1941" s="7" t="str">
        <f t="shared" si="185"/>
        <v>indie rock</v>
      </c>
    </row>
    <row r="1942" spans="1:20" ht="60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17">
        <f t="shared" si="180"/>
        <v>40670.507326388892</v>
      </c>
      <c r="L1942" s="17">
        <f t="shared" si="181"/>
        <v>40709.165972222225</v>
      </c>
      <c r="M1942" s="2" t="b">
        <v>0</v>
      </c>
      <c r="N1942" s="2">
        <v>31</v>
      </c>
      <c r="O1942" s="2" t="b">
        <v>1</v>
      </c>
      <c r="P1942" s="4">
        <f t="shared" si="182"/>
        <v>170.92307692307693</v>
      </c>
      <c r="Q1942" s="5">
        <f t="shared" si="183"/>
        <v>35.838709677419352</v>
      </c>
      <c r="R1942" s="2" t="s">
        <v>8279</v>
      </c>
      <c r="S1942" s="7" t="str">
        <f t="shared" si="184"/>
        <v>music</v>
      </c>
      <c r="T1942" s="7" t="str">
        <f t="shared" si="185"/>
        <v>indie rock</v>
      </c>
    </row>
    <row r="1943" spans="1:20" ht="80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17">
        <f t="shared" si="180"/>
        <v>41744.290868055556</v>
      </c>
      <c r="L1943" s="17">
        <f t="shared" si="181"/>
        <v>41774.290868055556</v>
      </c>
      <c r="M1943" s="2" t="b">
        <v>1</v>
      </c>
      <c r="N1943" s="2">
        <v>4883</v>
      </c>
      <c r="O1943" s="2" t="b">
        <v>1</v>
      </c>
      <c r="P1943" s="4">
        <f t="shared" si="182"/>
        <v>126.11835600000001</v>
      </c>
      <c r="Q1943" s="5">
        <f t="shared" si="183"/>
        <v>64.570118779438872</v>
      </c>
      <c r="R1943" s="2" t="s">
        <v>8295</v>
      </c>
      <c r="S1943" s="7" t="str">
        <f t="shared" si="184"/>
        <v>technology</v>
      </c>
      <c r="T1943" s="7" t="str">
        <f t="shared" si="185"/>
        <v>hardware</v>
      </c>
    </row>
    <row r="1944" spans="1:20" ht="80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17">
        <f t="shared" si="180"/>
        <v>40638.828009259261</v>
      </c>
      <c r="L1944" s="17">
        <f t="shared" si="181"/>
        <v>40728.828009259261</v>
      </c>
      <c r="M1944" s="2" t="b">
        <v>1</v>
      </c>
      <c r="N1944" s="2">
        <v>95</v>
      </c>
      <c r="O1944" s="2" t="b">
        <v>1</v>
      </c>
      <c r="P1944" s="4">
        <f t="shared" si="182"/>
        <v>138.44033333333334</v>
      </c>
      <c r="Q1944" s="5">
        <f t="shared" si="183"/>
        <v>87.436000000000007</v>
      </c>
      <c r="R1944" s="2" t="s">
        <v>8295</v>
      </c>
      <c r="S1944" s="7" t="str">
        <f t="shared" si="184"/>
        <v>technology</v>
      </c>
      <c r="T1944" s="7" t="str">
        <f t="shared" si="185"/>
        <v>hardware</v>
      </c>
    </row>
    <row r="1945" spans="1:20" ht="60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17">
        <f t="shared" si="180"/>
        <v>42548.269861111112</v>
      </c>
      <c r="L1945" s="17">
        <f t="shared" si="181"/>
        <v>42593.269861111112</v>
      </c>
      <c r="M1945" s="2" t="b">
        <v>1</v>
      </c>
      <c r="N1945" s="2">
        <v>2478</v>
      </c>
      <c r="O1945" s="2" t="b">
        <v>1</v>
      </c>
      <c r="P1945" s="4">
        <f t="shared" si="182"/>
        <v>1705.2499999999998</v>
      </c>
      <c r="Q1945" s="5">
        <f t="shared" si="183"/>
        <v>68.815577078288939</v>
      </c>
      <c r="R1945" s="2" t="s">
        <v>8295</v>
      </c>
      <c r="S1945" s="7" t="str">
        <f t="shared" si="184"/>
        <v>technology</v>
      </c>
      <c r="T1945" s="7" t="str">
        <f t="shared" si="185"/>
        <v>hardware</v>
      </c>
    </row>
    <row r="1946" spans="1:20" ht="80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17">
        <f t="shared" si="180"/>
        <v>41730.584374999999</v>
      </c>
      <c r="L1946" s="17">
        <f t="shared" si="181"/>
        <v>41760.584374999999</v>
      </c>
      <c r="M1946" s="2" t="b">
        <v>1</v>
      </c>
      <c r="N1946" s="2">
        <v>1789</v>
      </c>
      <c r="O1946" s="2" t="b">
        <v>1</v>
      </c>
      <c r="P1946" s="4">
        <f t="shared" si="182"/>
        <v>788.05550000000005</v>
      </c>
      <c r="Q1946" s="5">
        <f t="shared" si="183"/>
        <v>176.200223588597</v>
      </c>
      <c r="R1946" s="2" t="s">
        <v>8295</v>
      </c>
      <c r="S1946" s="7" t="str">
        <f t="shared" si="184"/>
        <v>technology</v>
      </c>
      <c r="T1946" s="7" t="str">
        <f t="shared" si="185"/>
        <v>hardware</v>
      </c>
    </row>
    <row r="1947" spans="1:20" ht="80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17">
        <f t="shared" si="180"/>
        <v>42157.251828703709</v>
      </c>
      <c r="L1947" s="17">
        <f t="shared" si="181"/>
        <v>42197.251828703709</v>
      </c>
      <c r="M1947" s="2" t="b">
        <v>1</v>
      </c>
      <c r="N1947" s="2">
        <v>680</v>
      </c>
      <c r="O1947" s="2" t="b">
        <v>1</v>
      </c>
      <c r="P1947" s="4">
        <f t="shared" si="182"/>
        <v>348.01799999999997</v>
      </c>
      <c r="Q1947" s="5">
        <f t="shared" si="183"/>
        <v>511.79117647058825</v>
      </c>
      <c r="R1947" s="2" t="s">
        <v>8295</v>
      </c>
      <c r="S1947" s="7" t="str">
        <f t="shared" si="184"/>
        <v>technology</v>
      </c>
      <c r="T1947" s="7" t="str">
        <f t="shared" si="185"/>
        <v>hardware</v>
      </c>
    </row>
    <row r="1948" spans="1:20" ht="80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17">
        <f t="shared" si="180"/>
        <v>41689.150011574071</v>
      </c>
      <c r="L1948" s="17">
        <f t="shared" si="181"/>
        <v>41749.108344907407</v>
      </c>
      <c r="M1948" s="2" t="b">
        <v>1</v>
      </c>
      <c r="N1948" s="2">
        <v>70</v>
      </c>
      <c r="O1948" s="2" t="b">
        <v>1</v>
      </c>
      <c r="P1948" s="4">
        <f t="shared" si="182"/>
        <v>149.74666666666667</v>
      </c>
      <c r="Q1948" s="5">
        <f t="shared" si="183"/>
        <v>160.44285714285715</v>
      </c>
      <c r="R1948" s="2" t="s">
        <v>8295</v>
      </c>
      <c r="S1948" s="7" t="str">
        <f t="shared" si="184"/>
        <v>technology</v>
      </c>
      <c r="T1948" s="7" t="str">
        <f t="shared" si="185"/>
        <v>hardware</v>
      </c>
    </row>
    <row r="1949" spans="1:20" ht="80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17">
        <f t="shared" si="180"/>
        <v>40102.918055555558</v>
      </c>
      <c r="L1949" s="17">
        <f t="shared" si="181"/>
        <v>40140.249305555553</v>
      </c>
      <c r="M1949" s="2" t="b">
        <v>1</v>
      </c>
      <c r="N1949" s="2">
        <v>23</v>
      </c>
      <c r="O1949" s="2" t="b">
        <v>1</v>
      </c>
      <c r="P1949" s="4">
        <f t="shared" si="182"/>
        <v>100.63375000000001</v>
      </c>
      <c r="Q1949" s="5">
        <f t="shared" si="183"/>
        <v>35.003043478260871</v>
      </c>
      <c r="R1949" s="2" t="s">
        <v>8295</v>
      </c>
      <c r="S1949" s="7" t="str">
        <f t="shared" si="184"/>
        <v>technology</v>
      </c>
      <c r="T1949" s="7" t="str">
        <f t="shared" si="185"/>
        <v>hardware</v>
      </c>
    </row>
    <row r="1950" spans="1:20" ht="40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17">
        <f t="shared" si="180"/>
        <v>42473.604270833333</v>
      </c>
      <c r="L1950" s="17">
        <f t="shared" si="181"/>
        <v>42527.709722222222</v>
      </c>
      <c r="M1950" s="2" t="b">
        <v>1</v>
      </c>
      <c r="N1950" s="2">
        <v>4245</v>
      </c>
      <c r="O1950" s="2" t="b">
        <v>1</v>
      </c>
      <c r="P1950" s="4">
        <f t="shared" si="182"/>
        <v>800.21100000000001</v>
      </c>
      <c r="Q1950" s="5">
        <f t="shared" si="183"/>
        <v>188.50671378091872</v>
      </c>
      <c r="R1950" s="2" t="s">
        <v>8295</v>
      </c>
      <c r="S1950" s="7" t="str">
        <f t="shared" si="184"/>
        <v>technology</v>
      </c>
      <c r="T1950" s="7" t="str">
        <f t="shared" si="185"/>
        <v>hardware</v>
      </c>
    </row>
    <row r="1951" spans="1:20" ht="60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17">
        <f t="shared" si="180"/>
        <v>41800.423043981478</v>
      </c>
      <c r="L1951" s="17">
        <f t="shared" si="181"/>
        <v>41830.423043981478</v>
      </c>
      <c r="M1951" s="2" t="b">
        <v>1</v>
      </c>
      <c r="N1951" s="2">
        <v>943</v>
      </c>
      <c r="O1951" s="2" t="b">
        <v>1</v>
      </c>
      <c r="P1951" s="4">
        <f t="shared" si="182"/>
        <v>106.00260000000002</v>
      </c>
      <c r="Q1951" s="5">
        <f t="shared" si="183"/>
        <v>56.204984093319197</v>
      </c>
      <c r="R1951" s="2" t="s">
        <v>8295</v>
      </c>
      <c r="S1951" s="7" t="str">
        <f t="shared" si="184"/>
        <v>technology</v>
      </c>
      <c r="T1951" s="7" t="str">
        <f t="shared" si="185"/>
        <v>hardware</v>
      </c>
    </row>
    <row r="1952" spans="1:20" ht="60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17">
        <f t="shared" si="180"/>
        <v>40624.181400462963</v>
      </c>
      <c r="L1952" s="17">
        <f t="shared" si="181"/>
        <v>40655.181400462963</v>
      </c>
      <c r="M1952" s="2" t="b">
        <v>1</v>
      </c>
      <c r="N1952" s="2">
        <v>1876</v>
      </c>
      <c r="O1952" s="2" t="b">
        <v>1</v>
      </c>
      <c r="P1952" s="4">
        <f t="shared" si="182"/>
        <v>200.51866666666669</v>
      </c>
      <c r="Q1952" s="5">
        <f t="shared" si="183"/>
        <v>51.3054157782516</v>
      </c>
      <c r="R1952" s="2" t="s">
        <v>8295</v>
      </c>
      <c r="S1952" s="7" t="str">
        <f t="shared" si="184"/>
        <v>technology</v>
      </c>
      <c r="T1952" s="7" t="str">
        <f t="shared" si="185"/>
        <v>hardware</v>
      </c>
    </row>
    <row r="1953" spans="1:20" ht="80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17">
        <f t="shared" si="180"/>
        <v>42651.420567129629</v>
      </c>
      <c r="L1953" s="17">
        <f t="shared" si="181"/>
        <v>42681.462233796294</v>
      </c>
      <c r="M1953" s="2" t="b">
        <v>1</v>
      </c>
      <c r="N1953" s="2">
        <v>834</v>
      </c>
      <c r="O1953" s="2" t="b">
        <v>1</v>
      </c>
      <c r="P1953" s="4">
        <f t="shared" si="182"/>
        <v>212.44399999999999</v>
      </c>
      <c r="Q1953" s="5">
        <f t="shared" si="183"/>
        <v>127.36450839328538</v>
      </c>
      <c r="R1953" s="2" t="s">
        <v>8295</v>
      </c>
      <c r="S1953" s="7" t="str">
        <f t="shared" si="184"/>
        <v>technology</v>
      </c>
      <c r="T1953" s="7" t="str">
        <f t="shared" si="185"/>
        <v>hardware</v>
      </c>
    </row>
    <row r="1954" spans="1:20" ht="80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17">
        <f t="shared" si="180"/>
        <v>41526.60665509259</v>
      </c>
      <c r="L1954" s="17">
        <f t="shared" si="181"/>
        <v>41563.60665509259</v>
      </c>
      <c r="M1954" s="2" t="b">
        <v>1</v>
      </c>
      <c r="N1954" s="2">
        <v>682</v>
      </c>
      <c r="O1954" s="2" t="b">
        <v>1</v>
      </c>
      <c r="P1954" s="4">
        <f t="shared" si="182"/>
        <v>198.47237142857145</v>
      </c>
      <c r="Q1954" s="5">
        <f t="shared" si="183"/>
        <v>101.85532258064516</v>
      </c>
      <c r="R1954" s="2" t="s">
        <v>8295</v>
      </c>
      <c r="S1954" s="7" t="str">
        <f t="shared" si="184"/>
        <v>technology</v>
      </c>
      <c r="T1954" s="7" t="str">
        <f t="shared" si="185"/>
        <v>hardware</v>
      </c>
    </row>
    <row r="1955" spans="1:20" ht="60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17">
        <f t="shared" si="180"/>
        <v>40941.199826388889</v>
      </c>
      <c r="L1955" s="17">
        <f t="shared" si="181"/>
        <v>40970.125</v>
      </c>
      <c r="M1955" s="2" t="b">
        <v>1</v>
      </c>
      <c r="N1955" s="2">
        <v>147</v>
      </c>
      <c r="O1955" s="2" t="b">
        <v>1</v>
      </c>
      <c r="P1955" s="4">
        <f t="shared" si="182"/>
        <v>225.94666666666666</v>
      </c>
      <c r="Q1955" s="5">
        <f t="shared" si="183"/>
        <v>230.55782312925169</v>
      </c>
      <c r="R1955" s="2" t="s">
        <v>8295</v>
      </c>
      <c r="S1955" s="7" t="str">
        <f t="shared" si="184"/>
        <v>technology</v>
      </c>
      <c r="T1955" s="7" t="str">
        <f t="shared" si="185"/>
        <v>hardware</v>
      </c>
    </row>
    <row r="1956" spans="1:20" ht="40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17">
        <f t="shared" si="180"/>
        <v>42394.580740740741</v>
      </c>
      <c r="L1956" s="17">
        <f t="shared" si="181"/>
        <v>42441.208333333328</v>
      </c>
      <c r="M1956" s="2" t="b">
        <v>1</v>
      </c>
      <c r="N1956" s="2">
        <v>415</v>
      </c>
      <c r="O1956" s="2" t="b">
        <v>1</v>
      </c>
      <c r="P1956" s="4">
        <f t="shared" si="182"/>
        <v>698.94800000000009</v>
      </c>
      <c r="Q1956" s="5">
        <f t="shared" si="183"/>
        <v>842.10602409638557</v>
      </c>
      <c r="R1956" s="2" t="s">
        <v>8295</v>
      </c>
      <c r="S1956" s="7" t="str">
        <f t="shared" si="184"/>
        <v>technology</v>
      </c>
      <c r="T1956" s="7" t="str">
        <f t="shared" si="185"/>
        <v>hardware</v>
      </c>
    </row>
    <row r="1957" spans="1:20" ht="80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17">
        <f t="shared" si="180"/>
        <v>41020.271770833337</v>
      </c>
      <c r="L1957" s="17">
        <f t="shared" si="181"/>
        <v>41052.791666666664</v>
      </c>
      <c r="M1957" s="2" t="b">
        <v>1</v>
      </c>
      <c r="N1957" s="2">
        <v>290</v>
      </c>
      <c r="O1957" s="2" t="b">
        <v>1</v>
      </c>
      <c r="P1957" s="4">
        <f t="shared" si="182"/>
        <v>398.59528571428569</v>
      </c>
      <c r="Q1957" s="5">
        <f t="shared" si="183"/>
        <v>577.27593103448271</v>
      </c>
      <c r="R1957" s="2" t="s">
        <v>8295</v>
      </c>
      <c r="S1957" s="7" t="str">
        <f t="shared" si="184"/>
        <v>technology</v>
      </c>
      <c r="T1957" s="7" t="str">
        <f t="shared" si="185"/>
        <v>hardware</v>
      </c>
    </row>
    <row r="1958" spans="1:20" ht="80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17">
        <f t="shared" si="180"/>
        <v>42067.923668981486</v>
      </c>
      <c r="L1958" s="17">
        <f t="shared" si="181"/>
        <v>42112.882002314815</v>
      </c>
      <c r="M1958" s="2" t="b">
        <v>1</v>
      </c>
      <c r="N1958" s="2">
        <v>365</v>
      </c>
      <c r="O1958" s="2" t="b">
        <v>1</v>
      </c>
      <c r="P1958" s="4">
        <f t="shared" si="182"/>
        <v>294.0333333333333</v>
      </c>
      <c r="Q1958" s="5">
        <f t="shared" si="183"/>
        <v>483.34246575342468</v>
      </c>
      <c r="R1958" s="2" t="s">
        <v>8295</v>
      </c>
      <c r="S1958" s="7" t="str">
        <f t="shared" si="184"/>
        <v>technology</v>
      </c>
      <c r="T1958" s="7" t="str">
        <f t="shared" si="185"/>
        <v>hardware</v>
      </c>
    </row>
    <row r="1959" spans="1:20" ht="40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17">
        <f t="shared" si="180"/>
        <v>41179.098530092589</v>
      </c>
      <c r="L1959" s="17">
        <f t="shared" si="181"/>
        <v>41209.098530092589</v>
      </c>
      <c r="M1959" s="2" t="b">
        <v>1</v>
      </c>
      <c r="N1959" s="2">
        <v>660</v>
      </c>
      <c r="O1959" s="2" t="b">
        <v>1</v>
      </c>
      <c r="P1959" s="4">
        <f t="shared" si="182"/>
        <v>167.50470000000001</v>
      </c>
      <c r="Q1959" s="5">
        <f t="shared" si="183"/>
        <v>76.138500000000008</v>
      </c>
      <c r="R1959" s="2" t="s">
        <v>8295</v>
      </c>
      <c r="S1959" s="7" t="str">
        <f t="shared" si="184"/>
        <v>technology</v>
      </c>
      <c r="T1959" s="7" t="str">
        <f t="shared" si="185"/>
        <v>hardware</v>
      </c>
    </row>
    <row r="1960" spans="1:20" ht="80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17">
        <f t="shared" si="180"/>
        <v>41326.987974537034</v>
      </c>
      <c r="L1960" s="17">
        <f t="shared" si="181"/>
        <v>41356.94630787037</v>
      </c>
      <c r="M1960" s="2" t="b">
        <v>1</v>
      </c>
      <c r="N1960" s="2">
        <v>1356</v>
      </c>
      <c r="O1960" s="2" t="b">
        <v>1</v>
      </c>
      <c r="P1960" s="4">
        <f t="shared" si="182"/>
        <v>1435.5717142857143</v>
      </c>
      <c r="Q1960" s="5">
        <f t="shared" si="183"/>
        <v>74.107684365781708</v>
      </c>
      <c r="R1960" s="2" t="s">
        <v>8295</v>
      </c>
      <c r="S1960" s="7" t="str">
        <f t="shared" si="184"/>
        <v>technology</v>
      </c>
      <c r="T1960" s="7" t="str">
        <f t="shared" si="185"/>
        <v>hardware</v>
      </c>
    </row>
    <row r="1961" spans="1:20" ht="80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17">
        <f t="shared" si="180"/>
        <v>41871.845601851855</v>
      </c>
      <c r="L1961" s="17">
        <f t="shared" si="181"/>
        <v>41913</v>
      </c>
      <c r="M1961" s="2" t="b">
        <v>1</v>
      </c>
      <c r="N1961" s="2">
        <v>424</v>
      </c>
      <c r="O1961" s="2" t="b">
        <v>1</v>
      </c>
      <c r="P1961" s="4">
        <f t="shared" si="182"/>
        <v>156.73439999999999</v>
      </c>
      <c r="Q1961" s="5">
        <f t="shared" si="183"/>
        <v>36.965660377358489</v>
      </c>
      <c r="R1961" s="2" t="s">
        <v>8295</v>
      </c>
      <c r="S1961" s="7" t="str">
        <f t="shared" si="184"/>
        <v>technology</v>
      </c>
      <c r="T1961" s="7" t="str">
        <f t="shared" si="185"/>
        <v>hardware</v>
      </c>
    </row>
    <row r="1962" spans="1:20" ht="80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17">
        <f t="shared" si="180"/>
        <v>41964.362743055557</v>
      </c>
      <c r="L1962" s="17">
        <f t="shared" si="181"/>
        <v>41994.362743055557</v>
      </c>
      <c r="M1962" s="2" t="b">
        <v>1</v>
      </c>
      <c r="N1962" s="2">
        <v>33</v>
      </c>
      <c r="O1962" s="2" t="b">
        <v>1</v>
      </c>
      <c r="P1962" s="4">
        <f t="shared" si="182"/>
        <v>117.90285714285716</v>
      </c>
      <c r="Q1962" s="5">
        <f t="shared" si="183"/>
        <v>2500.969696969697</v>
      </c>
      <c r="R1962" s="2" t="s">
        <v>8295</v>
      </c>
      <c r="S1962" s="7" t="str">
        <f t="shared" si="184"/>
        <v>technology</v>
      </c>
      <c r="T1962" s="7" t="str">
        <f t="shared" si="185"/>
        <v>hardware</v>
      </c>
    </row>
    <row r="1963" spans="1:20" ht="80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17">
        <f t="shared" si="180"/>
        <v>41148.194641203707</v>
      </c>
      <c r="L1963" s="17">
        <f t="shared" si="181"/>
        <v>41188.165972222225</v>
      </c>
      <c r="M1963" s="2" t="b">
        <v>1</v>
      </c>
      <c r="N1963" s="2">
        <v>1633</v>
      </c>
      <c r="O1963" s="2" t="b">
        <v>1</v>
      </c>
      <c r="P1963" s="4">
        <f t="shared" si="182"/>
        <v>1105.3811999999998</v>
      </c>
      <c r="Q1963" s="5">
        <f t="shared" si="183"/>
        <v>67.690214329454989</v>
      </c>
      <c r="R1963" s="2" t="s">
        <v>8295</v>
      </c>
      <c r="S1963" s="7" t="str">
        <f t="shared" si="184"/>
        <v>technology</v>
      </c>
      <c r="T1963" s="7" t="str">
        <f t="shared" si="185"/>
        <v>hardware</v>
      </c>
    </row>
    <row r="1964" spans="1:20" ht="80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17">
        <f t="shared" si="180"/>
        <v>41742.780509259261</v>
      </c>
      <c r="L1964" s="17">
        <f t="shared" si="181"/>
        <v>41772.780509259261</v>
      </c>
      <c r="M1964" s="2" t="b">
        <v>1</v>
      </c>
      <c r="N1964" s="2">
        <v>306</v>
      </c>
      <c r="O1964" s="2" t="b">
        <v>1</v>
      </c>
      <c r="P1964" s="4">
        <f t="shared" si="182"/>
        <v>192.92499999999998</v>
      </c>
      <c r="Q1964" s="5">
        <f t="shared" si="183"/>
        <v>63.04738562091503</v>
      </c>
      <c r="R1964" s="2" t="s">
        <v>8295</v>
      </c>
      <c r="S1964" s="7" t="str">
        <f t="shared" si="184"/>
        <v>technology</v>
      </c>
      <c r="T1964" s="7" t="str">
        <f t="shared" si="185"/>
        <v>hardware</v>
      </c>
    </row>
    <row r="1965" spans="1:20" ht="80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17">
        <f t="shared" si="180"/>
        <v>41863.429791666669</v>
      </c>
      <c r="L1965" s="17">
        <f t="shared" si="181"/>
        <v>41898.429791666669</v>
      </c>
      <c r="M1965" s="2" t="b">
        <v>1</v>
      </c>
      <c r="N1965" s="2">
        <v>205</v>
      </c>
      <c r="O1965" s="2" t="b">
        <v>1</v>
      </c>
      <c r="P1965" s="4">
        <f t="shared" si="182"/>
        <v>126.8842105263158</v>
      </c>
      <c r="Q1965" s="5">
        <f t="shared" si="183"/>
        <v>117.6</v>
      </c>
      <c r="R1965" s="2" t="s">
        <v>8295</v>
      </c>
      <c r="S1965" s="7" t="str">
        <f t="shared" si="184"/>
        <v>technology</v>
      </c>
      <c r="T1965" s="7" t="str">
        <f t="shared" si="185"/>
        <v>hardware</v>
      </c>
    </row>
    <row r="1966" spans="1:20" ht="80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17">
        <f t="shared" si="180"/>
        <v>42452.272824074069</v>
      </c>
      <c r="L1966" s="17">
        <f t="shared" si="181"/>
        <v>42482.272824074069</v>
      </c>
      <c r="M1966" s="2" t="b">
        <v>1</v>
      </c>
      <c r="N1966" s="2">
        <v>1281</v>
      </c>
      <c r="O1966" s="2" t="b">
        <v>1</v>
      </c>
      <c r="P1966" s="4">
        <f t="shared" si="182"/>
        <v>259.57748878923763</v>
      </c>
      <c r="Q1966" s="5">
        <f t="shared" si="183"/>
        <v>180.75185011709601</v>
      </c>
      <c r="R1966" s="2" t="s">
        <v>8295</v>
      </c>
      <c r="S1966" s="7" t="str">
        <f t="shared" si="184"/>
        <v>technology</v>
      </c>
      <c r="T1966" s="7" t="str">
        <f t="shared" si="185"/>
        <v>hardware</v>
      </c>
    </row>
    <row r="1967" spans="1:20" ht="80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17">
        <f t="shared" si="180"/>
        <v>40898.089236111111</v>
      </c>
      <c r="L1967" s="17">
        <f t="shared" si="181"/>
        <v>40920.041666666664</v>
      </c>
      <c r="M1967" s="2" t="b">
        <v>1</v>
      </c>
      <c r="N1967" s="2">
        <v>103</v>
      </c>
      <c r="O1967" s="2" t="b">
        <v>1</v>
      </c>
      <c r="P1967" s="4">
        <f t="shared" si="182"/>
        <v>262.27999999999997</v>
      </c>
      <c r="Q1967" s="5">
        <f t="shared" si="183"/>
        <v>127.32038834951456</v>
      </c>
      <c r="R1967" s="2" t="s">
        <v>8295</v>
      </c>
      <c r="S1967" s="7" t="str">
        <f t="shared" si="184"/>
        <v>technology</v>
      </c>
      <c r="T1967" s="7" t="str">
        <f t="shared" si="185"/>
        <v>hardware</v>
      </c>
    </row>
    <row r="1968" spans="1:20" ht="80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17">
        <f t="shared" si="180"/>
        <v>41835.540486111109</v>
      </c>
      <c r="L1968" s="17">
        <f t="shared" si="181"/>
        <v>41865.540486111109</v>
      </c>
      <c r="M1968" s="2" t="b">
        <v>1</v>
      </c>
      <c r="N1968" s="2">
        <v>1513</v>
      </c>
      <c r="O1968" s="2" t="b">
        <v>1</v>
      </c>
      <c r="P1968" s="4">
        <f t="shared" si="182"/>
        <v>206.74309000000002</v>
      </c>
      <c r="Q1968" s="5">
        <f t="shared" si="183"/>
        <v>136.6444745538665</v>
      </c>
      <c r="R1968" s="2" t="s">
        <v>8295</v>
      </c>
      <c r="S1968" s="7" t="str">
        <f t="shared" si="184"/>
        <v>technology</v>
      </c>
      <c r="T1968" s="7" t="str">
        <f t="shared" si="185"/>
        <v>hardware</v>
      </c>
    </row>
    <row r="1969" spans="1:20" ht="80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17">
        <f t="shared" si="180"/>
        <v>41730.663530092592</v>
      </c>
      <c r="L1969" s="17">
        <f t="shared" si="181"/>
        <v>41760.663530092592</v>
      </c>
      <c r="M1969" s="2" t="b">
        <v>1</v>
      </c>
      <c r="N1969" s="2">
        <v>405</v>
      </c>
      <c r="O1969" s="2" t="b">
        <v>1</v>
      </c>
      <c r="P1969" s="4">
        <f t="shared" si="182"/>
        <v>370.13</v>
      </c>
      <c r="Q1969" s="5">
        <f t="shared" si="183"/>
        <v>182.78024691358024</v>
      </c>
      <c r="R1969" s="2" t="s">
        <v>8295</v>
      </c>
      <c r="S1969" s="7" t="str">
        <f t="shared" si="184"/>
        <v>technology</v>
      </c>
      <c r="T1969" s="7" t="str">
        <f t="shared" si="185"/>
        <v>hardware</v>
      </c>
    </row>
    <row r="1970" spans="1:20" ht="60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17">
        <f t="shared" si="180"/>
        <v>42676.586979166663</v>
      </c>
      <c r="L1970" s="17">
        <f t="shared" si="181"/>
        <v>42707.628645833334</v>
      </c>
      <c r="M1970" s="2" t="b">
        <v>1</v>
      </c>
      <c r="N1970" s="2">
        <v>510</v>
      </c>
      <c r="O1970" s="2" t="b">
        <v>1</v>
      </c>
      <c r="P1970" s="4">
        <f t="shared" si="182"/>
        <v>284.96600000000001</v>
      </c>
      <c r="Q1970" s="5">
        <f t="shared" si="183"/>
        <v>279.37843137254902</v>
      </c>
      <c r="R1970" s="2" t="s">
        <v>8295</v>
      </c>
      <c r="S1970" s="7" t="str">
        <f t="shared" si="184"/>
        <v>technology</v>
      </c>
      <c r="T1970" s="7" t="str">
        <f t="shared" si="185"/>
        <v>hardware</v>
      </c>
    </row>
    <row r="1971" spans="1:20" ht="80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17">
        <f t="shared" si="180"/>
        <v>42557.792453703703</v>
      </c>
      <c r="L1971" s="17">
        <f t="shared" si="181"/>
        <v>42587.792453703703</v>
      </c>
      <c r="M1971" s="2" t="b">
        <v>1</v>
      </c>
      <c r="N1971" s="2">
        <v>1887</v>
      </c>
      <c r="O1971" s="2" t="b">
        <v>1</v>
      </c>
      <c r="P1971" s="4">
        <f t="shared" si="182"/>
        <v>579.08000000000004</v>
      </c>
      <c r="Q1971" s="5">
        <f t="shared" si="183"/>
        <v>61.375728669846318</v>
      </c>
      <c r="R1971" s="2" t="s">
        <v>8295</v>
      </c>
      <c r="S1971" s="7" t="str">
        <f t="shared" si="184"/>
        <v>technology</v>
      </c>
      <c r="T1971" s="7" t="str">
        <f t="shared" si="185"/>
        <v>hardware</v>
      </c>
    </row>
    <row r="1972" spans="1:20" ht="60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17">
        <f t="shared" si="180"/>
        <v>41324.193298611113</v>
      </c>
      <c r="L1972" s="17">
        <f t="shared" si="181"/>
        <v>41384.151631944449</v>
      </c>
      <c r="M1972" s="2" t="b">
        <v>1</v>
      </c>
      <c r="N1972" s="2">
        <v>701</v>
      </c>
      <c r="O1972" s="2" t="b">
        <v>1</v>
      </c>
      <c r="P1972" s="4">
        <f t="shared" si="182"/>
        <v>1131.8</v>
      </c>
      <c r="Q1972" s="5">
        <f t="shared" si="183"/>
        <v>80.727532097004286</v>
      </c>
      <c r="R1972" s="2" t="s">
        <v>8295</v>
      </c>
      <c r="S1972" s="7" t="str">
        <f t="shared" si="184"/>
        <v>technology</v>
      </c>
      <c r="T1972" s="7" t="str">
        <f t="shared" si="185"/>
        <v>hardware</v>
      </c>
    </row>
    <row r="1973" spans="1:20" ht="80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17">
        <f t="shared" si="180"/>
        <v>41561.500706018516</v>
      </c>
      <c r="L1973" s="17">
        <f t="shared" si="181"/>
        <v>41593.166666666664</v>
      </c>
      <c r="M1973" s="2" t="b">
        <v>1</v>
      </c>
      <c r="N1973" s="2">
        <v>3863</v>
      </c>
      <c r="O1973" s="2" t="b">
        <v>1</v>
      </c>
      <c r="P1973" s="4">
        <f t="shared" si="182"/>
        <v>263.02771750000005</v>
      </c>
      <c r="Q1973" s="5">
        <f t="shared" si="183"/>
        <v>272.35590732591254</v>
      </c>
      <c r="R1973" s="2" t="s">
        <v>8295</v>
      </c>
      <c r="S1973" s="7" t="str">
        <f t="shared" si="184"/>
        <v>technology</v>
      </c>
      <c r="T1973" s="7" t="str">
        <f t="shared" si="185"/>
        <v>hardware</v>
      </c>
    </row>
    <row r="1974" spans="1:20" ht="80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17">
        <f t="shared" si="180"/>
        <v>41201.012083333335</v>
      </c>
      <c r="L1974" s="17">
        <f t="shared" si="181"/>
        <v>41231.053749999999</v>
      </c>
      <c r="M1974" s="2" t="b">
        <v>1</v>
      </c>
      <c r="N1974" s="2">
        <v>238</v>
      </c>
      <c r="O1974" s="2" t="b">
        <v>1</v>
      </c>
      <c r="P1974" s="4">
        <f t="shared" si="182"/>
        <v>674.48</v>
      </c>
      <c r="Q1974" s="5">
        <f t="shared" si="183"/>
        <v>70.848739495798313</v>
      </c>
      <c r="R1974" s="2" t="s">
        <v>8295</v>
      </c>
      <c r="S1974" s="7" t="str">
        <f t="shared" si="184"/>
        <v>technology</v>
      </c>
      <c r="T1974" s="7" t="str">
        <f t="shared" si="185"/>
        <v>hardware</v>
      </c>
    </row>
    <row r="1975" spans="1:20" ht="80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17">
        <f t="shared" si="180"/>
        <v>42549.722962962958</v>
      </c>
      <c r="L1975" s="17">
        <f t="shared" si="181"/>
        <v>42588.291666666672</v>
      </c>
      <c r="M1975" s="2" t="b">
        <v>1</v>
      </c>
      <c r="N1975" s="2">
        <v>2051</v>
      </c>
      <c r="O1975" s="2" t="b">
        <v>1</v>
      </c>
      <c r="P1975" s="4">
        <f t="shared" si="182"/>
        <v>256.83081313131316</v>
      </c>
      <c r="Q1975" s="5">
        <f t="shared" si="183"/>
        <v>247.94003412969283</v>
      </c>
      <c r="R1975" s="2" t="s">
        <v>8295</v>
      </c>
      <c r="S1975" s="7" t="str">
        <f t="shared" si="184"/>
        <v>technology</v>
      </c>
      <c r="T1975" s="7" t="str">
        <f t="shared" si="185"/>
        <v>hardware</v>
      </c>
    </row>
    <row r="1976" spans="1:20" ht="80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17">
        <f t="shared" si="180"/>
        <v>41445.334131944444</v>
      </c>
      <c r="L1976" s="17">
        <f t="shared" si="181"/>
        <v>41505.334131944444</v>
      </c>
      <c r="M1976" s="2" t="b">
        <v>1</v>
      </c>
      <c r="N1976" s="2">
        <v>402</v>
      </c>
      <c r="O1976" s="2" t="b">
        <v>1</v>
      </c>
      <c r="P1976" s="4">
        <f t="shared" si="182"/>
        <v>375.49599999999998</v>
      </c>
      <c r="Q1976" s="5">
        <f t="shared" si="183"/>
        <v>186.81393034825871</v>
      </c>
      <c r="R1976" s="2" t="s">
        <v>8295</v>
      </c>
      <c r="S1976" s="7" t="str">
        <f t="shared" si="184"/>
        <v>technology</v>
      </c>
      <c r="T1976" s="7" t="str">
        <f t="shared" si="185"/>
        <v>hardware</v>
      </c>
    </row>
    <row r="1977" spans="1:20" ht="60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17">
        <f t="shared" si="180"/>
        <v>41313.755219907405</v>
      </c>
      <c r="L1977" s="17">
        <f t="shared" si="181"/>
        <v>41343.755219907405</v>
      </c>
      <c r="M1977" s="2" t="b">
        <v>1</v>
      </c>
      <c r="N1977" s="2">
        <v>253</v>
      </c>
      <c r="O1977" s="2" t="b">
        <v>1</v>
      </c>
      <c r="P1977" s="4">
        <f t="shared" si="182"/>
        <v>208.70837499999996</v>
      </c>
      <c r="Q1977" s="5">
        <f t="shared" si="183"/>
        <v>131.98948616600788</v>
      </c>
      <c r="R1977" s="2" t="s">
        <v>8295</v>
      </c>
      <c r="S1977" s="7" t="str">
        <f t="shared" si="184"/>
        <v>technology</v>
      </c>
      <c r="T1977" s="7" t="str">
        <f t="shared" si="185"/>
        <v>hardware</v>
      </c>
    </row>
    <row r="1978" spans="1:20" ht="40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17">
        <f t="shared" si="180"/>
        <v>41438.899594907409</v>
      </c>
      <c r="L1978" s="17">
        <f t="shared" si="181"/>
        <v>41468.899594907409</v>
      </c>
      <c r="M1978" s="2" t="b">
        <v>1</v>
      </c>
      <c r="N1978" s="2">
        <v>473</v>
      </c>
      <c r="O1978" s="2" t="b">
        <v>1</v>
      </c>
      <c r="P1978" s="4">
        <f t="shared" si="182"/>
        <v>346.6</v>
      </c>
      <c r="Q1978" s="5">
        <f t="shared" si="183"/>
        <v>29.310782241014799</v>
      </c>
      <c r="R1978" s="2" t="s">
        <v>8295</v>
      </c>
      <c r="S1978" s="7" t="str">
        <f t="shared" si="184"/>
        <v>technology</v>
      </c>
      <c r="T1978" s="7" t="str">
        <f t="shared" si="185"/>
        <v>hardware</v>
      </c>
    </row>
    <row r="1979" spans="1:20" ht="60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17">
        <f t="shared" si="180"/>
        <v>42311.216898148152</v>
      </c>
      <c r="L1979" s="17">
        <f t="shared" si="181"/>
        <v>42357.332638888889</v>
      </c>
      <c r="M1979" s="2" t="b">
        <v>1</v>
      </c>
      <c r="N1979" s="2">
        <v>821</v>
      </c>
      <c r="O1979" s="2" t="b">
        <v>1</v>
      </c>
      <c r="P1979" s="4">
        <f t="shared" si="182"/>
        <v>402.33</v>
      </c>
      <c r="Q1979" s="5">
        <f t="shared" si="183"/>
        <v>245.02436053593178</v>
      </c>
      <c r="R1979" s="2" t="s">
        <v>8295</v>
      </c>
      <c r="S1979" s="7" t="str">
        <f t="shared" si="184"/>
        <v>technology</v>
      </c>
      <c r="T1979" s="7" t="str">
        <f t="shared" si="185"/>
        <v>hardware</v>
      </c>
    </row>
    <row r="1980" spans="1:20" ht="80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17">
        <f t="shared" si="180"/>
        <v>41039.225601851853</v>
      </c>
      <c r="L1980" s="17">
        <f t="shared" si="181"/>
        <v>41072.291666666664</v>
      </c>
      <c r="M1980" s="2" t="b">
        <v>1</v>
      </c>
      <c r="N1980" s="2">
        <v>388</v>
      </c>
      <c r="O1980" s="2" t="b">
        <v>1</v>
      </c>
      <c r="P1980" s="4">
        <f t="shared" si="182"/>
        <v>1026.8451399999999</v>
      </c>
      <c r="Q1980" s="5">
        <f t="shared" si="183"/>
        <v>1323.2540463917526</v>
      </c>
      <c r="R1980" s="2" t="s">
        <v>8295</v>
      </c>
      <c r="S1980" s="7" t="str">
        <f t="shared" si="184"/>
        <v>technology</v>
      </c>
      <c r="T1980" s="7" t="str">
        <f t="shared" si="185"/>
        <v>hardware</v>
      </c>
    </row>
    <row r="1981" spans="1:20" ht="60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17">
        <f t="shared" si="180"/>
        <v>42290.460023148145</v>
      </c>
      <c r="L1981" s="17">
        <f t="shared" si="181"/>
        <v>42327.207638888889</v>
      </c>
      <c r="M1981" s="2" t="b">
        <v>1</v>
      </c>
      <c r="N1981" s="2">
        <v>813</v>
      </c>
      <c r="O1981" s="2" t="b">
        <v>1</v>
      </c>
      <c r="P1981" s="4">
        <f t="shared" si="182"/>
        <v>114.901155</v>
      </c>
      <c r="Q1981" s="5">
        <f t="shared" si="183"/>
        <v>282.65966789667897</v>
      </c>
      <c r="R1981" s="2" t="s">
        <v>8295</v>
      </c>
      <c r="S1981" s="7" t="str">
        <f t="shared" si="184"/>
        <v>technology</v>
      </c>
      <c r="T1981" s="7" t="str">
        <f t="shared" si="185"/>
        <v>hardware</v>
      </c>
    </row>
    <row r="1982" spans="1:20" ht="40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17">
        <f t="shared" si="180"/>
        <v>42423.542384259257</v>
      </c>
      <c r="L1982" s="17">
        <f t="shared" si="181"/>
        <v>42463.500717592593</v>
      </c>
      <c r="M1982" s="2" t="b">
        <v>1</v>
      </c>
      <c r="N1982" s="2">
        <v>1945</v>
      </c>
      <c r="O1982" s="2" t="b">
        <v>1</v>
      </c>
      <c r="P1982" s="4">
        <f t="shared" si="182"/>
        <v>354.82402000000002</v>
      </c>
      <c r="Q1982" s="5">
        <f t="shared" si="183"/>
        <v>91.214401028277635</v>
      </c>
      <c r="R1982" s="2" t="s">
        <v>8295</v>
      </c>
      <c r="S1982" s="7" t="str">
        <f t="shared" si="184"/>
        <v>technology</v>
      </c>
      <c r="T1982" s="7" t="str">
        <f t="shared" si="185"/>
        <v>hardware</v>
      </c>
    </row>
    <row r="1983" spans="1:20" ht="80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17">
        <f t="shared" si="180"/>
        <v>41799.725289351853</v>
      </c>
      <c r="L1983" s="17">
        <f t="shared" si="181"/>
        <v>41829.725289351853</v>
      </c>
      <c r="M1983" s="2" t="b">
        <v>0</v>
      </c>
      <c r="N1983" s="2">
        <v>12</v>
      </c>
      <c r="O1983" s="2" t="b">
        <v>0</v>
      </c>
      <c r="P1983" s="4">
        <f t="shared" si="182"/>
        <v>5.08</v>
      </c>
      <c r="Q1983" s="5">
        <f t="shared" si="183"/>
        <v>31.75</v>
      </c>
      <c r="R1983" s="2" t="s">
        <v>8296</v>
      </c>
      <c r="S1983" s="7" t="str">
        <f t="shared" si="184"/>
        <v>photography</v>
      </c>
      <c r="T1983" s="7" t="str">
        <f t="shared" si="185"/>
        <v>people</v>
      </c>
    </row>
    <row r="1984" spans="1:20" ht="60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17">
        <f t="shared" si="180"/>
        <v>42678.586655092593</v>
      </c>
      <c r="L1984" s="17">
        <f t="shared" si="181"/>
        <v>42708.628321759257</v>
      </c>
      <c r="M1984" s="2" t="b">
        <v>0</v>
      </c>
      <c r="N1984" s="2">
        <v>0</v>
      </c>
      <c r="O1984" s="2" t="b">
        <v>0</v>
      </c>
      <c r="P1984" s="4">
        <f t="shared" si="182"/>
        <v>0</v>
      </c>
      <c r="Q1984" s="5" t="e">
        <f t="shared" si="183"/>
        <v>#DIV/0!</v>
      </c>
      <c r="R1984" s="2" t="s">
        <v>8296</v>
      </c>
      <c r="S1984" s="7" t="str">
        <f t="shared" si="184"/>
        <v>photography</v>
      </c>
      <c r="T1984" s="7" t="str">
        <f t="shared" si="185"/>
        <v>people</v>
      </c>
    </row>
    <row r="1985" spans="1:20" ht="80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17">
        <f t="shared" si="180"/>
        <v>42593.011782407411</v>
      </c>
      <c r="L1985" s="17">
        <f t="shared" si="181"/>
        <v>42615.291666666672</v>
      </c>
      <c r="M1985" s="2" t="b">
        <v>0</v>
      </c>
      <c r="N1985" s="2">
        <v>16</v>
      </c>
      <c r="O1985" s="2" t="b">
        <v>0</v>
      </c>
      <c r="P1985" s="4">
        <f t="shared" si="182"/>
        <v>4.3</v>
      </c>
      <c r="Q1985" s="5">
        <f t="shared" si="183"/>
        <v>88.6875</v>
      </c>
      <c r="R1985" s="2" t="s">
        <v>8296</v>
      </c>
      <c r="S1985" s="7" t="str">
        <f t="shared" si="184"/>
        <v>photography</v>
      </c>
      <c r="T1985" s="7" t="str">
        <f t="shared" si="185"/>
        <v>people</v>
      </c>
    </row>
    <row r="1986" spans="1:20" ht="100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17">
        <f t="shared" si="180"/>
        <v>41913.790289351848</v>
      </c>
      <c r="L1986" s="17">
        <f t="shared" si="181"/>
        <v>41973.831956018519</v>
      </c>
      <c r="M1986" s="2" t="b">
        <v>0</v>
      </c>
      <c r="N1986" s="2">
        <v>7</v>
      </c>
      <c r="O1986" s="2" t="b">
        <v>0</v>
      </c>
      <c r="P1986" s="4">
        <f t="shared" si="182"/>
        <v>21.146666666666665</v>
      </c>
      <c r="Q1986" s="5">
        <f t="shared" si="183"/>
        <v>453.14285714285717</v>
      </c>
      <c r="R1986" s="2" t="s">
        <v>8296</v>
      </c>
      <c r="S1986" s="7" t="str">
        <f t="shared" si="184"/>
        <v>photography</v>
      </c>
      <c r="T1986" s="7" t="str">
        <f t="shared" si="185"/>
        <v>people</v>
      </c>
    </row>
    <row r="1987" spans="1:20" ht="80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17">
        <f t="shared" ref="K1987:K2050" si="186">(((J1987/60)/60)/24)+DATE(1970,1,1)</f>
        <v>42555.698738425926</v>
      </c>
      <c r="L1987" s="17">
        <f t="shared" ref="L1987:L2050" si="187">(((I1987/60)/60)/24)+DATE(1970,1,1)</f>
        <v>42584.958333333328</v>
      </c>
      <c r="M1987" s="2" t="b">
        <v>0</v>
      </c>
      <c r="N1987" s="2">
        <v>4</v>
      </c>
      <c r="O1987" s="2" t="b">
        <v>0</v>
      </c>
      <c r="P1987" s="4">
        <f t="shared" ref="P1987:P2050" si="188">E1987/D1987*100</f>
        <v>3.1875</v>
      </c>
      <c r="Q1987" s="5">
        <f t="shared" ref="Q1987:Q2050" si="189">E1987/N1987</f>
        <v>12.75</v>
      </c>
      <c r="R1987" s="2" t="s">
        <v>8296</v>
      </c>
      <c r="S1987" s="7" t="str">
        <f t="shared" ref="S1987:S2050" si="190">LEFT(R1987, SEARCH("/",R1987, 1)-1)</f>
        <v>photography</v>
      </c>
      <c r="T1987" s="7" t="str">
        <f t="shared" ref="T1987:T2050" si="191">RIGHT(R1987,LEN(R1987)-SEARCH("/",R1987,1))</f>
        <v>people</v>
      </c>
    </row>
    <row r="1988" spans="1:20" ht="80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17">
        <f t="shared" si="186"/>
        <v>42413.433831018512</v>
      </c>
      <c r="L1988" s="17">
        <f t="shared" si="187"/>
        <v>42443.392164351855</v>
      </c>
      <c r="M1988" s="2" t="b">
        <v>0</v>
      </c>
      <c r="N1988" s="2">
        <v>1</v>
      </c>
      <c r="O1988" s="2" t="b">
        <v>0</v>
      </c>
      <c r="P1988" s="4">
        <f t="shared" si="188"/>
        <v>0.05</v>
      </c>
      <c r="Q1988" s="5">
        <f t="shared" si="189"/>
        <v>1</v>
      </c>
      <c r="R1988" s="2" t="s">
        <v>8296</v>
      </c>
      <c r="S1988" s="7" t="str">
        <f t="shared" si="190"/>
        <v>photography</v>
      </c>
      <c r="T1988" s="7" t="str">
        <f t="shared" si="191"/>
        <v>people</v>
      </c>
    </row>
    <row r="1989" spans="1:20" ht="40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17">
        <f t="shared" si="186"/>
        <v>42034.639768518522</v>
      </c>
      <c r="L1989" s="17">
        <f t="shared" si="187"/>
        <v>42064.639768518522</v>
      </c>
      <c r="M1989" s="2" t="b">
        <v>0</v>
      </c>
      <c r="N1989" s="2">
        <v>28</v>
      </c>
      <c r="O1989" s="2" t="b">
        <v>0</v>
      </c>
      <c r="P1989" s="4">
        <f t="shared" si="188"/>
        <v>42.472727272727276</v>
      </c>
      <c r="Q1989" s="5">
        <f t="shared" si="189"/>
        <v>83.428571428571431</v>
      </c>
      <c r="R1989" s="2" t="s">
        <v>8296</v>
      </c>
      <c r="S1989" s="7" t="str">
        <f t="shared" si="190"/>
        <v>photography</v>
      </c>
      <c r="T1989" s="7" t="str">
        <f t="shared" si="191"/>
        <v>people</v>
      </c>
    </row>
    <row r="1990" spans="1:20" ht="20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17">
        <f t="shared" si="186"/>
        <v>42206.763217592597</v>
      </c>
      <c r="L1990" s="17">
        <f t="shared" si="187"/>
        <v>42236.763217592597</v>
      </c>
      <c r="M1990" s="2" t="b">
        <v>0</v>
      </c>
      <c r="N1990" s="2">
        <v>1</v>
      </c>
      <c r="O1990" s="2" t="b">
        <v>0</v>
      </c>
      <c r="P1990" s="4">
        <f t="shared" si="188"/>
        <v>0.41666666666666669</v>
      </c>
      <c r="Q1990" s="5">
        <f t="shared" si="189"/>
        <v>25</v>
      </c>
      <c r="R1990" s="2" t="s">
        <v>8296</v>
      </c>
      <c r="S1990" s="7" t="str">
        <f t="shared" si="190"/>
        <v>photography</v>
      </c>
      <c r="T1990" s="7" t="str">
        <f t="shared" si="191"/>
        <v>people</v>
      </c>
    </row>
    <row r="1991" spans="1:20" ht="60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17">
        <f t="shared" si="186"/>
        <v>42685.680648148147</v>
      </c>
      <c r="L1991" s="17">
        <f t="shared" si="187"/>
        <v>42715.680648148147</v>
      </c>
      <c r="M1991" s="2" t="b">
        <v>0</v>
      </c>
      <c r="N1991" s="2">
        <v>1</v>
      </c>
      <c r="O1991" s="2" t="b">
        <v>0</v>
      </c>
      <c r="P1991" s="4">
        <f t="shared" si="188"/>
        <v>1</v>
      </c>
      <c r="Q1991" s="5">
        <f t="shared" si="189"/>
        <v>50</v>
      </c>
      <c r="R1991" s="2" t="s">
        <v>8296</v>
      </c>
      <c r="S1991" s="7" t="str">
        <f t="shared" si="190"/>
        <v>photography</v>
      </c>
      <c r="T1991" s="7" t="str">
        <f t="shared" si="191"/>
        <v>people</v>
      </c>
    </row>
    <row r="1992" spans="1:20" ht="80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17">
        <f t="shared" si="186"/>
        <v>42398.195972222224</v>
      </c>
      <c r="L1992" s="17">
        <f t="shared" si="187"/>
        <v>42413.195972222224</v>
      </c>
      <c r="M1992" s="2" t="b">
        <v>0</v>
      </c>
      <c r="N1992" s="2">
        <v>5</v>
      </c>
      <c r="O1992" s="2" t="b">
        <v>0</v>
      </c>
      <c r="P1992" s="4">
        <f t="shared" si="188"/>
        <v>16.966666666666665</v>
      </c>
      <c r="Q1992" s="5">
        <f t="shared" si="189"/>
        <v>101.8</v>
      </c>
      <c r="R1992" s="2" t="s">
        <v>8296</v>
      </c>
      <c r="S1992" s="7" t="str">
        <f t="shared" si="190"/>
        <v>photography</v>
      </c>
      <c r="T1992" s="7" t="str">
        <f t="shared" si="191"/>
        <v>people</v>
      </c>
    </row>
    <row r="1993" spans="1:20" ht="60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17">
        <f t="shared" si="186"/>
        <v>42167.89335648148</v>
      </c>
      <c r="L1993" s="17">
        <f t="shared" si="187"/>
        <v>42188.89335648148</v>
      </c>
      <c r="M1993" s="2" t="b">
        <v>0</v>
      </c>
      <c r="N1993" s="2">
        <v>3</v>
      </c>
      <c r="O1993" s="2" t="b">
        <v>0</v>
      </c>
      <c r="P1993" s="4">
        <f t="shared" si="188"/>
        <v>7.0000000000000009</v>
      </c>
      <c r="Q1993" s="5">
        <f t="shared" si="189"/>
        <v>46.666666666666664</v>
      </c>
      <c r="R1993" s="2" t="s">
        <v>8296</v>
      </c>
      <c r="S1993" s="7" t="str">
        <f t="shared" si="190"/>
        <v>photography</v>
      </c>
      <c r="T1993" s="7" t="str">
        <f t="shared" si="191"/>
        <v>people</v>
      </c>
    </row>
    <row r="1994" spans="1:20" ht="40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17">
        <f t="shared" si="186"/>
        <v>42023.143414351856</v>
      </c>
      <c r="L1994" s="17">
        <f t="shared" si="187"/>
        <v>42053.143414351856</v>
      </c>
      <c r="M1994" s="2" t="b">
        <v>0</v>
      </c>
      <c r="N1994" s="2">
        <v>2</v>
      </c>
      <c r="O1994" s="2" t="b">
        <v>0</v>
      </c>
      <c r="P1994" s="4">
        <f t="shared" si="188"/>
        <v>0.13333333333333333</v>
      </c>
      <c r="Q1994" s="5">
        <f t="shared" si="189"/>
        <v>1</v>
      </c>
      <c r="R1994" s="2" t="s">
        <v>8296</v>
      </c>
      <c r="S1994" s="7" t="str">
        <f t="shared" si="190"/>
        <v>photography</v>
      </c>
      <c r="T1994" s="7" t="str">
        <f t="shared" si="191"/>
        <v>people</v>
      </c>
    </row>
    <row r="1995" spans="1:20" ht="80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17">
        <f t="shared" si="186"/>
        <v>42329.58839120371</v>
      </c>
      <c r="L1995" s="17">
        <f t="shared" si="187"/>
        <v>42359.58839120371</v>
      </c>
      <c r="M1995" s="2" t="b">
        <v>0</v>
      </c>
      <c r="N1995" s="2">
        <v>0</v>
      </c>
      <c r="O1995" s="2" t="b">
        <v>0</v>
      </c>
      <c r="P1995" s="4">
        <f t="shared" si="188"/>
        <v>0</v>
      </c>
      <c r="Q1995" s="5" t="e">
        <f t="shared" si="189"/>
        <v>#DIV/0!</v>
      </c>
      <c r="R1995" s="2" t="s">
        <v>8296</v>
      </c>
      <c r="S1995" s="7" t="str">
        <f t="shared" si="190"/>
        <v>photography</v>
      </c>
      <c r="T1995" s="7" t="str">
        <f t="shared" si="191"/>
        <v>people</v>
      </c>
    </row>
    <row r="1996" spans="1:20" ht="80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17">
        <f t="shared" si="186"/>
        <v>42651.006273148145</v>
      </c>
      <c r="L1996" s="17">
        <f t="shared" si="187"/>
        <v>42711.047939814816</v>
      </c>
      <c r="M1996" s="2" t="b">
        <v>0</v>
      </c>
      <c r="N1996" s="2">
        <v>0</v>
      </c>
      <c r="O1996" s="2" t="b">
        <v>0</v>
      </c>
      <c r="P1996" s="4">
        <f t="shared" si="188"/>
        <v>0</v>
      </c>
      <c r="Q1996" s="5" t="e">
        <f t="shared" si="189"/>
        <v>#DIV/0!</v>
      </c>
      <c r="R1996" s="2" t="s">
        <v>8296</v>
      </c>
      <c r="S1996" s="7" t="str">
        <f t="shared" si="190"/>
        <v>photography</v>
      </c>
      <c r="T1996" s="7" t="str">
        <f t="shared" si="191"/>
        <v>people</v>
      </c>
    </row>
    <row r="1997" spans="1:20" ht="80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17">
        <f t="shared" si="186"/>
        <v>42181.902037037042</v>
      </c>
      <c r="L1997" s="17">
        <f t="shared" si="187"/>
        <v>42201.902037037042</v>
      </c>
      <c r="M1997" s="2" t="b">
        <v>0</v>
      </c>
      <c r="N1997" s="2">
        <v>3</v>
      </c>
      <c r="O1997" s="2" t="b">
        <v>0</v>
      </c>
      <c r="P1997" s="4">
        <f t="shared" si="188"/>
        <v>7.8</v>
      </c>
      <c r="Q1997" s="5">
        <f t="shared" si="189"/>
        <v>26</v>
      </c>
      <c r="R1997" s="2" t="s">
        <v>8296</v>
      </c>
      <c r="S1997" s="7" t="str">
        <f t="shared" si="190"/>
        <v>photography</v>
      </c>
      <c r="T1997" s="7" t="str">
        <f t="shared" si="191"/>
        <v>people</v>
      </c>
    </row>
    <row r="1998" spans="1:20" ht="80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17">
        <f t="shared" si="186"/>
        <v>41800.819571759261</v>
      </c>
      <c r="L1998" s="17">
        <f t="shared" si="187"/>
        <v>41830.819571759261</v>
      </c>
      <c r="M1998" s="2" t="b">
        <v>0</v>
      </c>
      <c r="N1998" s="2">
        <v>0</v>
      </c>
      <c r="O1998" s="2" t="b">
        <v>0</v>
      </c>
      <c r="P1998" s="4">
        <f t="shared" si="188"/>
        <v>0</v>
      </c>
      <c r="Q1998" s="5" t="e">
        <f t="shared" si="189"/>
        <v>#DIV/0!</v>
      </c>
      <c r="R1998" s="2" t="s">
        <v>8296</v>
      </c>
      <c r="S1998" s="7" t="str">
        <f t="shared" si="190"/>
        <v>photography</v>
      </c>
      <c r="T1998" s="7" t="str">
        <f t="shared" si="191"/>
        <v>people</v>
      </c>
    </row>
    <row r="1999" spans="1:20" ht="80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17">
        <f t="shared" si="186"/>
        <v>41847.930694444447</v>
      </c>
      <c r="L1999" s="17">
        <f t="shared" si="187"/>
        <v>41877.930694444447</v>
      </c>
      <c r="M1999" s="2" t="b">
        <v>0</v>
      </c>
      <c r="N1999" s="2">
        <v>0</v>
      </c>
      <c r="O1999" s="2" t="b">
        <v>0</v>
      </c>
      <c r="P1999" s="4">
        <f t="shared" si="188"/>
        <v>0</v>
      </c>
      <c r="Q1999" s="5" t="e">
        <f t="shared" si="189"/>
        <v>#DIV/0!</v>
      </c>
      <c r="R1999" s="2" t="s">
        <v>8296</v>
      </c>
      <c r="S1999" s="7" t="str">
        <f t="shared" si="190"/>
        <v>photography</v>
      </c>
      <c r="T1999" s="7" t="str">
        <f t="shared" si="191"/>
        <v>people</v>
      </c>
    </row>
    <row r="2000" spans="1:20" ht="80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17">
        <f t="shared" si="186"/>
        <v>41807.118495370371</v>
      </c>
      <c r="L2000" s="17">
        <f t="shared" si="187"/>
        <v>41852.118495370371</v>
      </c>
      <c r="M2000" s="2" t="b">
        <v>0</v>
      </c>
      <c r="N2000" s="2">
        <v>3</v>
      </c>
      <c r="O2000" s="2" t="b">
        <v>0</v>
      </c>
      <c r="P2000" s="4">
        <f t="shared" si="188"/>
        <v>26.200000000000003</v>
      </c>
      <c r="Q2000" s="5">
        <f t="shared" si="189"/>
        <v>218.33333333333334</v>
      </c>
      <c r="R2000" s="2" t="s">
        <v>8296</v>
      </c>
      <c r="S2000" s="7" t="str">
        <f t="shared" si="190"/>
        <v>photography</v>
      </c>
      <c r="T2000" s="7" t="str">
        <f t="shared" si="191"/>
        <v>people</v>
      </c>
    </row>
    <row r="2001" spans="1:20" ht="60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17">
        <f t="shared" si="186"/>
        <v>41926.482731481483</v>
      </c>
      <c r="L2001" s="17">
        <f t="shared" si="187"/>
        <v>41956.524398148147</v>
      </c>
      <c r="M2001" s="2" t="b">
        <v>0</v>
      </c>
      <c r="N2001" s="2">
        <v>7</v>
      </c>
      <c r="O2001" s="2" t="b">
        <v>0</v>
      </c>
      <c r="P2001" s="4">
        <f t="shared" si="188"/>
        <v>0.76129032258064511</v>
      </c>
      <c r="Q2001" s="5">
        <f t="shared" si="189"/>
        <v>33.714285714285715</v>
      </c>
      <c r="R2001" s="2" t="s">
        <v>8296</v>
      </c>
      <c r="S2001" s="7" t="str">
        <f t="shared" si="190"/>
        <v>photography</v>
      </c>
      <c r="T2001" s="7" t="str">
        <f t="shared" si="191"/>
        <v>people</v>
      </c>
    </row>
    <row r="2002" spans="1:20" ht="80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17">
        <f t="shared" si="186"/>
        <v>42345.951539351852</v>
      </c>
      <c r="L2002" s="17">
        <f t="shared" si="187"/>
        <v>42375.951539351852</v>
      </c>
      <c r="M2002" s="2" t="b">
        <v>0</v>
      </c>
      <c r="N2002" s="2">
        <v>25</v>
      </c>
      <c r="O2002" s="2" t="b">
        <v>0</v>
      </c>
      <c r="P2002" s="4">
        <f t="shared" si="188"/>
        <v>12.5</v>
      </c>
      <c r="Q2002" s="5">
        <f t="shared" si="189"/>
        <v>25</v>
      </c>
      <c r="R2002" s="2" t="s">
        <v>8296</v>
      </c>
      <c r="S2002" s="7" t="str">
        <f t="shared" si="190"/>
        <v>photography</v>
      </c>
      <c r="T2002" s="7" t="str">
        <f t="shared" si="191"/>
        <v>people</v>
      </c>
    </row>
    <row r="2003" spans="1:20" ht="60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17">
        <f t="shared" si="186"/>
        <v>42136.209675925929</v>
      </c>
      <c r="L2003" s="17">
        <f t="shared" si="187"/>
        <v>42167.833333333328</v>
      </c>
      <c r="M2003" s="2" t="b">
        <v>1</v>
      </c>
      <c r="N2003" s="2">
        <v>1637</v>
      </c>
      <c r="O2003" s="2" t="b">
        <v>1</v>
      </c>
      <c r="P2003" s="4">
        <f t="shared" si="188"/>
        <v>382.12909090909091</v>
      </c>
      <c r="Q2003" s="5">
        <f t="shared" si="189"/>
        <v>128.38790470372632</v>
      </c>
      <c r="R2003" s="2" t="s">
        <v>8295</v>
      </c>
      <c r="S2003" s="7" t="str">
        <f t="shared" si="190"/>
        <v>technology</v>
      </c>
      <c r="T2003" s="7" t="str">
        <f t="shared" si="191"/>
        <v>hardware</v>
      </c>
    </row>
    <row r="2004" spans="1:20" ht="80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17">
        <f t="shared" si="186"/>
        <v>42728.71230324074</v>
      </c>
      <c r="L2004" s="17">
        <f t="shared" si="187"/>
        <v>42758.71230324074</v>
      </c>
      <c r="M2004" s="2" t="b">
        <v>1</v>
      </c>
      <c r="N2004" s="2">
        <v>1375</v>
      </c>
      <c r="O2004" s="2" t="b">
        <v>1</v>
      </c>
      <c r="P2004" s="4">
        <f t="shared" si="188"/>
        <v>216.79422000000002</v>
      </c>
      <c r="Q2004" s="5">
        <f t="shared" si="189"/>
        <v>78.834261818181815</v>
      </c>
      <c r="R2004" s="2" t="s">
        <v>8295</v>
      </c>
      <c r="S2004" s="7" t="str">
        <f t="shared" si="190"/>
        <v>technology</v>
      </c>
      <c r="T2004" s="7" t="str">
        <f t="shared" si="191"/>
        <v>hardware</v>
      </c>
    </row>
    <row r="2005" spans="1:20" ht="80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17">
        <f t="shared" si="186"/>
        <v>40347.125601851854</v>
      </c>
      <c r="L2005" s="17">
        <f t="shared" si="187"/>
        <v>40361.958333333336</v>
      </c>
      <c r="M2005" s="2" t="b">
        <v>1</v>
      </c>
      <c r="N2005" s="2">
        <v>17</v>
      </c>
      <c r="O2005" s="2" t="b">
        <v>1</v>
      </c>
      <c r="P2005" s="4">
        <f t="shared" si="188"/>
        <v>312</v>
      </c>
      <c r="Q2005" s="5">
        <f t="shared" si="189"/>
        <v>91.764705882352942</v>
      </c>
      <c r="R2005" s="2" t="s">
        <v>8295</v>
      </c>
      <c r="S2005" s="7" t="str">
        <f t="shared" si="190"/>
        <v>technology</v>
      </c>
      <c r="T2005" s="7" t="str">
        <f t="shared" si="191"/>
        <v>hardware</v>
      </c>
    </row>
    <row r="2006" spans="1:20" ht="80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17">
        <f t="shared" si="186"/>
        <v>41800.604895833334</v>
      </c>
      <c r="L2006" s="17">
        <f t="shared" si="187"/>
        <v>41830.604895833334</v>
      </c>
      <c r="M2006" s="2" t="b">
        <v>1</v>
      </c>
      <c r="N2006" s="2">
        <v>354</v>
      </c>
      <c r="O2006" s="2" t="b">
        <v>1</v>
      </c>
      <c r="P2006" s="4">
        <f t="shared" si="188"/>
        <v>234.42048</v>
      </c>
      <c r="Q2006" s="5">
        <f t="shared" si="189"/>
        <v>331.10237288135596</v>
      </c>
      <c r="R2006" s="2" t="s">
        <v>8295</v>
      </c>
      <c r="S2006" s="7" t="str">
        <f t="shared" si="190"/>
        <v>technology</v>
      </c>
      <c r="T2006" s="7" t="str">
        <f t="shared" si="191"/>
        <v>hardware</v>
      </c>
    </row>
    <row r="2007" spans="1:20" ht="80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17">
        <f t="shared" si="186"/>
        <v>41535.812708333331</v>
      </c>
      <c r="L2007" s="17">
        <f t="shared" si="187"/>
        <v>41563.165972222225</v>
      </c>
      <c r="M2007" s="2" t="b">
        <v>1</v>
      </c>
      <c r="N2007" s="2">
        <v>191</v>
      </c>
      <c r="O2007" s="2" t="b">
        <v>1</v>
      </c>
      <c r="P2007" s="4">
        <f t="shared" si="188"/>
        <v>123.68010000000001</v>
      </c>
      <c r="Q2007" s="5">
        <f t="shared" si="189"/>
        <v>194.26193717277485</v>
      </c>
      <c r="R2007" s="2" t="s">
        <v>8295</v>
      </c>
      <c r="S2007" s="7" t="str">
        <f t="shared" si="190"/>
        <v>technology</v>
      </c>
      <c r="T2007" s="7" t="str">
        <f t="shared" si="191"/>
        <v>hardware</v>
      </c>
    </row>
    <row r="2008" spans="1:20" ht="80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17">
        <f t="shared" si="186"/>
        <v>41941.500520833331</v>
      </c>
      <c r="L2008" s="17">
        <f t="shared" si="187"/>
        <v>41976.542187500003</v>
      </c>
      <c r="M2008" s="2" t="b">
        <v>1</v>
      </c>
      <c r="N2008" s="2">
        <v>303</v>
      </c>
      <c r="O2008" s="2" t="b">
        <v>1</v>
      </c>
      <c r="P2008" s="4">
        <f t="shared" si="188"/>
        <v>247.84</v>
      </c>
      <c r="Q2008" s="5">
        <f t="shared" si="189"/>
        <v>408.97689768976898</v>
      </c>
      <c r="R2008" s="2" t="s">
        <v>8295</v>
      </c>
      <c r="S2008" s="7" t="str">
        <f t="shared" si="190"/>
        <v>technology</v>
      </c>
      <c r="T2008" s="7" t="str">
        <f t="shared" si="191"/>
        <v>hardware</v>
      </c>
    </row>
    <row r="2009" spans="1:20" ht="80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17">
        <f t="shared" si="186"/>
        <v>40347.837800925925</v>
      </c>
      <c r="L2009" s="17">
        <f t="shared" si="187"/>
        <v>40414.166666666664</v>
      </c>
      <c r="M2009" s="2" t="b">
        <v>1</v>
      </c>
      <c r="N2009" s="2">
        <v>137</v>
      </c>
      <c r="O2009" s="2" t="b">
        <v>1</v>
      </c>
      <c r="P2009" s="4">
        <f t="shared" si="188"/>
        <v>115.7092</v>
      </c>
      <c r="Q2009" s="5">
        <f t="shared" si="189"/>
        <v>84.459270072992695</v>
      </c>
      <c r="R2009" s="2" t="s">
        <v>8295</v>
      </c>
      <c r="S2009" s="7" t="str">
        <f t="shared" si="190"/>
        <v>technology</v>
      </c>
      <c r="T2009" s="7" t="str">
        <f t="shared" si="191"/>
        <v>hardware</v>
      </c>
    </row>
    <row r="2010" spans="1:20" ht="80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17">
        <f t="shared" si="186"/>
        <v>40761.604421296295</v>
      </c>
      <c r="L2010" s="17">
        <f t="shared" si="187"/>
        <v>40805.604421296295</v>
      </c>
      <c r="M2010" s="2" t="b">
        <v>1</v>
      </c>
      <c r="N2010" s="2">
        <v>41</v>
      </c>
      <c r="O2010" s="2" t="b">
        <v>1</v>
      </c>
      <c r="P2010" s="4">
        <f t="shared" si="188"/>
        <v>117.07484768810599</v>
      </c>
      <c r="Q2010" s="5">
        <f t="shared" si="189"/>
        <v>44.853658536585364</v>
      </c>
      <c r="R2010" s="2" t="s">
        <v>8295</v>
      </c>
      <c r="S2010" s="7" t="str">
        <f t="shared" si="190"/>
        <v>technology</v>
      </c>
      <c r="T2010" s="7" t="str">
        <f t="shared" si="191"/>
        <v>hardware</v>
      </c>
    </row>
    <row r="2011" spans="1:20" ht="80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17">
        <f t="shared" si="186"/>
        <v>42661.323414351849</v>
      </c>
      <c r="L2011" s="17">
        <f t="shared" si="187"/>
        <v>42697.365081018521</v>
      </c>
      <c r="M2011" s="2" t="b">
        <v>1</v>
      </c>
      <c r="N2011" s="2">
        <v>398</v>
      </c>
      <c r="O2011" s="2" t="b">
        <v>1</v>
      </c>
      <c r="P2011" s="4">
        <f t="shared" si="188"/>
        <v>305.15800000000002</v>
      </c>
      <c r="Q2011" s="5">
        <f t="shared" si="189"/>
        <v>383.3643216080402</v>
      </c>
      <c r="R2011" s="2" t="s">
        <v>8295</v>
      </c>
      <c r="S2011" s="7" t="str">
        <f t="shared" si="190"/>
        <v>technology</v>
      </c>
      <c r="T2011" s="7" t="str">
        <f t="shared" si="191"/>
        <v>hardware</v>
      </c>
    </row>
    <row r="2012" spans="1:20" ht="60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17">
        <f t="shared" si="186"/>
        <v>42570.996423611112</v>
      </c>
      <c r="L2012" s="17">
        <f t="shared" si="187"/>
        <v>42600.996423611112</v>
      </c>
      <c r="M2012" s="2" t="b">
        <v>1</v>
      </c>
      <c r="N2012" s="2">
        <v>1737</v>
      </c>
      <c r="O2012" s="2" t="b">
        <v>1</v>
      </c>
      <c r="P2012" s="4">
        <f t="shared" si="188"/>
        <v>320.05299999999994</v>
      </c>
      <c r="Q2012" s="5">
        <f t="shared" si="189"/>
        <v>55.276856649395505</v>
      </c>
      <c r="R2012" s="2" t="s">
        <v>8295</v>
      </c>
      <c r="S2012" s="7" t="str">
        <f t="shared" si="190"/>
        <v>technology</v>
      </c>
      <c r="T2012" s="7" t="str">
        <f t="shared" si="191"/>
        <v>hardware</v>
      </c>
    </row>
    <row r="2013" spans="1:20" ht="60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17">
        <f t="shared" si="186"/>
        <v>42347.358483796299</v>
      </c>
      <c r="L2013" s="17">
        <f t="shared" si="187"/>
        <v>42380.958333333328</v>
      </c>
      <c r="M2013" s="2" t="b">
        <v>1</v>
      </c>
      <c r="N2013" s="2">
        <v>971</v>
      </c>
      <c r="O2013" s="2" t="b">
        <v>1</v>
      </c>
      <c r="P2013" s="4">
        <f t="shared" si="188"/>
        <v>819.56399999999996</v>
      </c>
      <c r="Q2013" s="5">
        <f t="shared" si="189"/>
        <v>422.02059732234807</v>
      </c>
      <c r="R2013" s="2" t="s">
        <v>8295</v>
      </c>
      <c r="S2013" s="7" t="str">
        <f t="shared" si="190"/>
        <v>technology</v>
      </c>
      <c r="T2013" s="7" t="str">
        <f t="shared" si="191"/>
        <v>hardware</v>
      </c>
    </row>
    <row r="2014" spans="1:20" ht="80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17">
        <f t="shared" si="186"/>
        <v>42010.822233796294</v>
      </c>
      <c r="L2014" s="17">
        <f t="shared" si="187"/>
        <v>42040.822233796294</v>
      </c>
      <c r="M2014" s="2" t="b">
        <v>1</v>
      </c>
      <c r="N2014" s="2">
        <v>183</v>
      </c>
      <c r="O2014" s="2" t="b">
        <v>1</v>
      </c>
      <c r="P2014" s="4">
        <f t="shared" si="188"/>
        <v>234.90000000000003</v>
      </c>
      <c r="Q2014" s="5">
        <f t="shared" si="189"/>
        <v>64.180327868852459</v>
      </c>
      <c r="R2014" s="2" t="s">
        <v>8295</v>
      </c>
      <c r="S2014" s="7" t="str">
        <f t="shared" si="190"/>
        <v>technology</v>
      </c>
      <c r="T2014" s="7" t="str">
        <f t="shared" si="191"/>
        <v>hardware</v>
      </c>
    </row>
    <row r="2015" spans="1:20" ht="80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17">
        <f t="shared" si="186"/>
        <v>42499.960810185185</v>
      </c>
      <c r="L2015" s="17">
        <f t="shared" si="187"/>
        <v>42559.960810185185</v>
      </c>
      <c r="M2015" s="2" t="b">
        <v>1</v>
      </c>
      <c r="N2015" s="2">
        <v>4562</v>
      </c>
      <c r="O2015" s="2" t="b">
        <v>1</v>
      </c>
      <c r="P2015" s="4">
        <f t="shared" si="188"/>
        <v>494.91374999999999</v>
      </c>
      <c r="Q2015" s="5">
        <f t="shared" si="189"/>
        <v>173.57781674704077</v>
      </c>
      <c r="R2015" s="2" t="s">
        <v>8295</v>
      </c>
      <c r="S2015" s="7" t="str">
        <f t="shared" si="190"/>
        <v>technology</v>
      </c>
      <c r="T2015" s="7" t="str">
        <f t="shared" si="191"/>
        <v>hardware</v>
      </c>
    </row>
    <row r="2016" spans="1:20" ht="80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17">
        <f t="shared" si="186"/>
        <v>41324.214571759258</v>
      </c>
      <c r="L2016" s="17">
        <f t="shared" si="187"/>
        <v>41358.172905092593</v>
      </c>
      <c r="M2016" s="2" t="b">
        <v>1</v>
      </c>
      <c r="N2016" s="2">
        <v>26457</v>
      </c>
      <c r="O2016" s="2" t="b">
        <v>1</v>
      </c>
      <c r="P2016" s="4">
        <f t="shared" si="188"/>
        <v>7813.7822333333334</v>
      </c>
      <c r="Q2016" s="5">
        <f t="shared" si="189"/>
        <v>88.601680840609291</v>
      </c>
      <c r="R2016" s="2" t="s">
        <v>8295</v>
      </c>
      <c r="S2016" s="7" t="str">
        <f t="shared" si="190"/>
        <v>technology</v>
      </c>
      <c r="T2016" s="7" t="str">
        <f t="shared" si="191"/>
        <v>hardware</v>
      </c>
    </row>
    <row r="2017" spans="1:20" ht="60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17">
        <f t="shared" si="186"/>
        <v>40765.876886574071</v>
      </c>
      <c r="L2017" s="17">
        <f t="shared" si="187"/>
        <v>40795.876886574071</v>
      </c>
      <c r="M2017" s="2" t="b">
        <v>1</v>
      </c>
      <c r="N2017" s="2">
        <v>162</v>
      </c>
      <c r="O2017" s="2" t="b">
        <v>1</v>
      </c>
      <c r="P2017" s="4">
        <f t="shared" si="188"/>
        <v>113.00013888888888</v>
      </c>
      <c r="Q2017" s="5">
        <f t="shared" si="189"/>
        <v>50.222283950617282</v>
      </c>
      <c r="R2017" s="2" t="s">
        <v>8295</v>
      </c>
      <c r="S2017" s="7" t="str">
        <f t="shared" si="190"/>
        <v>technology</v>
      </c>
      <c r="T2017" s="7" t="str">
        <f t="shared" si="191"/>
        <v>hardware</v>
      </c>
    </row>
    <row r="2018" spans="1:20" ht="40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17">
        <f t="shared" si="186"/>
        <v>41312.88077546296</v>
      </c>
      <c r="L2018" s="17">
        <f t="shared" si="187"/>
        <v>41342.88077546296</v>
      </c>
      <c r="M2018" s="2" t="b">
        <v>1</v>
      </c>
      <c r="N2018" s="2">
        <v>479</v>
      </c>
      <c r="O2018" s="2" t="b">
        <v>1</v>
      </c>
      <c r="P2018" s="4">
        <f t="shared" si="188"/>
        <v>921.54219999999998</v>
      </c>
      <c r="Q2018" s="5">
        <f t="shared" si="189"/>
        <v>192.38876826722338</v>
      </c>
      <c r="R2018" s="2" t="s">
        <v>8295</v>
      </c>
      <c r="S2018" s="7" t="str">
        <f t="shared" si="190"/>
        <v>technology</v>
      </c>
      <c r="T2018" s="7" t="str">
        <f t="shared" si="191"/>
        <v>hardware</v>
      </c>
    </row>
    <row r="2019" spans="1:20" ht="80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17">
        <f t="shared" si="186"/>
        <v>40961.057349537034</v>
      </c>
      <c r="L2019" s="17">
        <f t="shared" si="187"/>
        <v>40992.166666666664</v>
      </c>
      <c r="M2019" s="2" t="b">
        <v>1</v>
      </c>
      <c r="N2019" s="2">
        <v>426</v>
      </c>
      <c r="O2019" s="2" t="b">
        <v>1</v>
      </c>
      <c r="P2019" s="4">
        <f t="shared" si="188"/>
        <v>125.10239999999999</v>
      </c>
      <c r="Q2019" s="5">
        <f t="shared" si="189"/>
        <v>73.416901408450698</v>
      </c>
      <c r="R2019" s="2" t="s">
        <v>8295</v>
      </c>
      <c r="S2019" s="7" t="str">
        <f t="shared" si="190"/>
        <v>technology</v>
      </c>
      <c r="T2019" s="7" t="str">
        <f t="shared" si="191"/>
        <v>hardware</v>
      </c>
    </row>
    <row r="2020" spans="1:20" ht="80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17">
        <f t="shared" si="186"/>
        <v>42199.365844907406</v>
      </c>
      <c r="L2020" s="17">
        <f t="shared" si="187"/>
        <v>42229.365844907406</v>
      </c>
      <c r="M2020" s="2" t="b">
        <v>1</v>
      </c>
      <c r="N2020" s="2">
        <v>450</v>
      </c>
      <c r="O2020" s="2" t="b">
        <v>1</v>
      </c>
      <c r="P2020" s="4">
        <f t="shared" si="188"/>
        <v>102.24343076923077</v>
      </c>
      <c r="Q2020" s="5">
        <f t="shared" si="189"/>
        <v>147.68495555555555</v>
      </c>
      <c r="R2020" s="2" t="s">
        <v>8295</v>
      </c>
      <c r="S2020" s="7" t="str">
        <f t="shared" si="190"/>
        <v>technology</v>
      </c>
      <c r="T2020" s="7" t="str">
        <f t="shared" si="191"/>
        <v>hardware</v>
      </c>
    </row>
    <row r="2021" spans="1:20" ht="80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17">
        <f t="shared" si="186"/>
        <v>42605.70857638889</v>
      </c>
      <c r="L2021" s="17">
        <f t="shared" si="187"/>
        <v>42635.70857638889</v>
      </c>
      <c r="M2021" s="2" t="b">
        <v>1</v>
      </c>
      <c r="N2021" s="2">
        <v>1780</v>
      </c>
      <c r="O2021" s="2" t="b">
        <v>1</v>
      </c>
      <c r="P2021" s="4">
        <f t="shared" si="188"/>
        <v>484.90975000000003</v>
      </c>
      <c r="Q2021" s="5">
        <f t="shared" si="189"/>
        <v>108.96848314606741</v>
      </c>
      <c r="R2021" s="2" t="s">
        <v>8295</v>
      </c>
      <c r="S2021" s="7" t="str">
        <f t="shared" si="190"/>
        <v>technology</v>
      </c>
      <c r="T2021" s="7" t="str">
        <f t="shared" si="191"/>
        <v>hardware</v>
      </c>
    </row>
    <row r="2022" spans="1:20" ht="80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17">
        <f t="shared" si="186"/>
        <v>41737.097499999996</v>
      </c>
      <c r="L2022" s="17">
        <f t="shared" si="187"/>
        <v>41773.961111111108</v>
      </c>
      <c r="M2022" s="2" t="b">
        <v>1</v>
      </c>
      <c r="N2022" s="2">
        <v>122</v>
      </c>
      <c r="O2022" s="2" t="b">
        <v>1</v>
      </c>
      <c r="P2022" s="4">
        <f t="shared" si="188"/>
        <v>192.33333333333334</v>
      </c>
      <c r="Q2022" s="5">
        <f t="shared" si="189"/>
        <v>23.647540983606557</v>
      </c>
      <c r="R2022" s="2" t="s">
        <v>8295</v>
      </c>
      <c r="S2022" s="7" t="str">
        <f t="shared" si="190"/>
        <v>technology</v>
      </c>
      <c r="T2022" s="7" t="str">
        <f t="shared" si="191"/>
        <v>hardware</v>
      </c>
    </row>
    <row r="2023" spans="1:20" ht="80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17">
        <f t="shared" si="186"/>
        <v>41861.070567129631</v>
      </c>
      <c r="L2023" s="17">
        <f t="shared" si="187"/>
        <v>41906.070567129631</v>
      </c>
      <c r="M2023" s="2" t="b">
        <v>1</v>
      </c>
      <c r="N2023" s="2">
        <v>95</v>
      </c>
      <c r="O2023" s="2" t="b">
        <v>1</v>
      </c>
      <c r="P2023" s="4">
        <f t="shared" si="188"/>
        <v>281.10000000000002</v>
      </c>
      <c r="Q2023" s="5">
        <f t="shared" si="189"/>
        <v>147.94736842105263</v>
      </c>
      <c r="R2023" s="2" t="s">
        <v>8295</v>
      </c>
      <c r="S2023" s="7" t="str">
        <f t="shared" si="190"/>
        <v>technology</v>
      </c>
      <c r="T2023" s="7" t="str">
        <f t="shared" si="191"/>
        <v>hardware</v>
      </c>
    </row>
    <row r="2024" spans="1:20" ht="80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17">
        <f t="shared" si="186"/>
        <v>42502.569120370375</v>
      </c>
      <c r="L2024" s="17">
        <f t="shared" si="187"/>
        <v>42532.569120370375</v>
      </c>
      <c r="M2024" s="2" t="b">
        <v>1</v>
      </c>
      <c r="N2024" s="2">
        <v>325</v>
      </c>
      <c r="O2024" s="2" t="b">
        <v>1</v>
      </c>
      <c r="P2024" s="4">
        <f t="shared" si="188"/>
        <v>125.13700000000001</v>
      </c>
      <c r="Q2024" s="5">
        <f t="shared" si="189"/>
        <v>385.03692307692307</v>
      </c>
      <c r="R2024" s="2" t="s">
        <v>8295</v>
      </c>
      <c r="S2024" s="7" t="str">
        <f t="shared" si="190"/>
        <v>technology</v>
      </c>
      <c r="T2024" s="7" t="str">
        <f t="shared" si="191"/>
        <v>hardware</v>
      </c>
    </row>
    <row r="2025" spans="1:20" ht="80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17">
        <f t="shared" si="186"/>
        <v>42136.420752314814</v>
      </c>
      <c r="L2025" s="17">
        <f t="shared" si="187"/>
        <v>42166.420752314814</v>
      </c>
      <c r="M2025" s="2" t="b">
        <v>1</v>
      </c>
      <c r="N2025" s="2">
        <v>353</v>
      </c>
      <c r="O2025" s="2" t="b">
        <v>1</v>
      </c>
      <c r="P2025" s="4">
        <f t="shared" si="188"/>
        <v>161.459</v>
      </c>
      <c r="Q2025" s="5">
        <f t="shared" si="189"/>
        <v>457.39093484419266</v>
      </c>
      <c r="R2025" s="2" t="s">
        <v>8295</v>
      </c>
      <c r="S2025" s="7" t="str">
        <f t="shared" si="190"/>
        <v>technology</v>
      </c>
      <c r="T2025" s="7" t="str">
        <f t="shared" si="191"/>
        <v>hardware</v>
      </c>
    </row>
    <row r="2026" spans="1:20" ht="80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17">
        <f t="shared" si="186"/>
        <v>41099.966944444444</v>
      </c>
      <c r="L2026" s="17">
        <f t="shared" si="187"/>
        <v>41134.125</v>
      </c>
      <c r="M2026" s="2" t="b">
        <v>1</v>
      </c>
      <c r="N2026" s="2">
        <v>105</v>
      </c>
      <c r="O2026" s="2" t="b">
        <v>1</v>
      </c>
      <c r="P2026" s="4">
        <f t="shared" si="188"/>
        <v>585.35</v>
      </c>
      <c r="Q2026" s="5">
        <f t="shared" si="189"/>
        <v>222.99047619047619</v>
      </c>
      <c r="R2026" s="2" t="s">
        <v>8295</v>
      </c>
      <c r="S2026" s="7" t="str">
        <f t="shared" si="190"/>
        <v>technology</v>
      </c>
      <c r="T2026" s="7" t="str">
        <f t="shared" si="191"/>
        <v>hardware</v>
      </c>
    </row>
    <row r="2027" spans="1:20" ht="80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17">
        <f t="shared" si="186"/>
        <v>42136.184560185182</v>
      </c>
      <c r="L2027" s="17">
        <f t="shared" si="187"/>
        <v>42166.184560185182</v>
      </c>
      <c r="M2027" s="2" t="b">
        <v>1</v>
      </c>
      <c r="N2027" s="2">
        <v>729</v>
      </c>
      <c r="O2027" s="2" t="b">
        <v>1</v>
      </c>
      <c r="P2027" s="4">
        <f t="shared" si="188"/>
        <v>201.14999999999998</v>
      </c>
      <c r="Q2027" s="5">
        <f t="shared" si="189"/>
        <v>220.74074074074073</v>
      </c>
      <c r="R2027" s="2" t="s">
        <v>8295</v>
      </c>
      <c r="S2027" s="7" t="str">
        <f t="shared" si="190"/>
        <v>technology</v>
      </c>
      <c r="T2027" s="7" t="str">
        <f t="shared" si="191"/>
        <v>hardware</v>
      </c>
    </row>
    <row r="2028" spans="1:20" ht="40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17">
        <f t="shared" si="186"/>
        <v>41704.735937500001</v>
      </c>
      <c r="L2028" s="17">
        <f t="shared" si="187"/>
        <v>41750.165972222225</v>
      </c>
      <c r="M2028" s="2" t="b">
        <v>1</v>
      </c>
      <c r="N2028" s="2">
        <v>454</v>
      </c>
      <c r="O2028" s="2" t="b">
        <v>1</v>
      </c>
      <c r="P2028" s="4">
        <f t="shared" si="188"/>
        <v>133.48307999999997</v>
      </c>
      <c r="Q2028" s="5">
        <f t="shared" si="189"/>
        <v>73.503898678414089</v>
      </c>
      <c r="R2028" s="2" t="s">
        <v>8295</v>
      </c>
      <c r="S2028" s="7" t="str">
        <f t="shared" si="190"/>
        <v>technology</v>
      </c>
      <c r="T2028" s="7" t="str">
        <f t="shared" si="191"/>
        <v>hardware</v>
      </c>
    </row>
    <row r="2029" spans="1:20" ht="80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17">
        <f t="shared" si="186"/>
        <v>42048.813877314817</v>
      </c>
      <c r="L2029" s="17">
        <f t="shared" si="187"/>
        <v>42093.772210648152</v>
      </c>
      <c r="M2029" s="2" t="b">
        <v>1</v>
      </c>
      <c r="N2029" s="2">
        <v>539</v>
      </c>
      <c r="O2029" s="2" t="b">
        <v>1</v>
      </c>
      <c r="P2029" s="4">
        <f t="shared" si="188"/>
        <v>120.24900000000001</v>
      </c>
      <c r="Q2029" s="5">
        <f t="shared" si="189"/>
        <v>223.09647495361781</v>
      </c>
      <c r="R2029" s="2" t="s">
        <v>8295</v>
      </c>
      <c r="S2029" s="7" t="str">
        <f t="shared" si="190"/>
        <v>technology</v>
      </c>
      <c r="T2029" s="7" t="str">
        <f t="shared" si="191"/>
        <v>hardware</v>
      </c>
    </row>
    <row r="2030" spans="1:20" ht="40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17">
        <f t="shared" si="186"/>
        <v>40215.919050925928</v>
      </c>
      <c r="L2030" s="17">
        <f t="shared" si="187"/>
        <v>40252.913194444445</v>
      </c>
      <c r="M2030" s="2" t="b">
        <v>1</v>
      </c>
      <c r="N2030" s="2">
        <v>79</v>
      </c>
      <c r="O2030" s="2" t="b">
        <v>1</v>
      </c>
      <c r="P2030" s="4">
        <f t="shared" si="188"/>
        <v>126.16666666666667</v>
      </c>
      <c r="Q2030" s="5">
        <f t="shared" si="189"/>
        <v>47.911392405063289</v>
      </c>
      <c r="R2030" s="2" t="s">
        <v>8295</v>
      </c>
      <c r="S2030" s="7" t="str">
        <f t="shared" si="190"/>
        <v>technology</v>
      </c>
      <c r="T2030" s="7" t="str">
        <f t="shared" si="191"/>
        <v>hardware</v>
      </c>
    </row>
    <row r="2031" spans="1:20" ht="60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17">
        <f t="shared" si="186"/>
        <v>41848.021770833337</v>
      </c>
      <c r="L2031" s="17">
        <f t="shared" si="187"/>
        <v>41878.021770833337</v>
      </c>
      <c r="M2031" s="2" t="b">
        <v>1</v>
      </c>
      <c r="N2031" s="2">
        <v>94</v>
      </c>
      <c r="O2031" s="2" t="b">
        <v>1</v>
      </c>
      <c r="P2031" s="4">
        <f t="shared" si="188"/>
        <v>361.2</v>
      </c>
      <c r="Q2031" s="5">
        <f t="shared" si="189"/>
        <v>96.063829787234042</v>
      </c>
      <c r="R2031" s="2" t="s">
        <v>8295</v>
      </c>
      <c r="S2031" s="7" t="str">
        <f t="shared" si="190"/>
        <v>technology</v>
      </c>
      <c r="T2031" s="7" t="str">
        <f t="shared" si="191"/>
        <v>hardware</v>
      </c>
    </row>
    <row r="2032" spans="1:20" ht="80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17">
        <f t="shared" si="186"/>
        <v>41212.996481481481</v>
      </c>
      <c r="L2032" s="17">
        <f t="shared" si="187"/>
        <v>41242.996481481481</v>
      </c>
      <c r="M2032" s="2" t="b">
        <v>1</v>
      </c>
      <c r="N2032" s="2">
        <v>625</v>
      </c>
      <c r="O2032" s="2" t="b">
        <v>1</v>
      </c>
      <c r="P2032" s="4">
        <f t="shared" si="188"/>
        <v>226.239013671875</v>
      </c>
      <c r="Q2032" s="5">
        <f t="shared" si="189"/>
        <v>118.6144</v>
      </c>
      <c r="R2032" s="2" t="s">
        <v>8295</v>
      </c>
      <c r="S2032" s="7" t="str">
        <f t="shared" si="190"/>
        <v>technology</v>
      </c>
      <c r="T2032" s="7" t="str">
        <f t="shared" si="191"/>
        <v>hardware</v>
      </c>
    </row>
    <row r="2033" spans="1:20" ht="60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17">
        <f t="shared" si="186"/>
        <v>41975.329317129625</v>
      </c>
      <c r="L2033" s="17">
        <f t="shared" si="187"/>
        <v>42013.041666666672</v>
      </c>
      <c r="M2033" s="2" t="b">
        <v>1</v>
      </c>
      <c r="N2033" s="2">
        <v>508</v>
      </c>
      <c r="O2033" s="2" t="b">
        <v>1</v>
      </c>
      <c r="P2033" s="4">
        <f t="shared" si="188"/>
        <v>120.35</v>
      </c>
      <c r="Q2033" s="5">
        <f t="shared" si="189"/>
        <v>118.45472440944881</v>
      </c>
      <c r="R2033" s="2" t="s">
        <v>8295</v>
      </c>
      <c r="S2033" s="7" t="str">
        <f t="shared" si="190"/>
        <v>technology</v>
      </c>
      <c r="T2033" s="7" t="str">
        <f t="shared" si="191"/>
        <v>hardware</v>
      </c>
    </row>
    <row r="2034" spans="1:20" ht="80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17">
        <f t="shared" si="186"/>
        <v>42689.565671296295</v>
      </c>
      <c r="L2034" s="17">
        <f t="shared" si="187"/>
        <v>42719.208333333328</v>
      </c>
      <c r="M2034" s="2" t="b">
        <v>1</v>
      </c>
      <c r="N2034" s="2">
        <v>531</v>
      </c>
      <c r="O2034" s="2" t="b">
        <v>1</v>
      </c>
      <c r="P2034" s="4">
        <f t="shared" si="188"/>
        <v>304.18799999999999</v>
      </c>
      <c r="Q2034" s="5">
        <f t="shared" si="189"/>
        <v>143.21468926553672</v>
      </c>
      <c r="R2034" s="2" t="s">
        <v>8295</v>
      </c>
      <c r="S2034" s="7" t="str">
        <f t="shared" si="190"/>
        <v>technology</v>
      </c>
      <c r="T2034" s="7" t="str">
        <f t="shared" si="191"/>
        <v>hardware</v>
      </c>
    </row>
    <row r="2035" spans="1:20" ht="80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17">
        <f t="shared" si="186"/>
        <v>41725.082384259258</v>
      </c>
      <c r="L2035" s="17">
        <f t="shared" si="187"/>
        <v>41755.082384259258</v>
      </c>
      <c r="M2035" s="2" t="b">
        <v>1</v>
      </c>
      <c r="N2035" s="2">
        <v>158</v>
      </c>
      <c r="O2035" s="2" t="b">
        <v>1</v>
      </c>
      <c r="P2035" s="4">
        <f t="shared" si="188"/>
        <v>178.67599999999999</v>
      </c>
      <c r="Q2035" s="5">
        <f t="shared" si="189"/>
        <v>282.71518987341773</v>
      </c>
      <c r="R2035" s="2" t="s">
        <v>8295</v>
      </c>
      <c r="S2035" s="7" t="str">
        <f t="shared" si="190"/>
        <v>technology</v>
      </c>
      <c r="T2035" s="7" t="str">
        <f t="shared" si="191"/>
        <v>hardware</v>
      </c>
    </row>
    <row r="2036" spans="1:20" ht="80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17">
        <f t="shared" si="186"/>
        <v>42076.130011574074</v>
      </c>
      <c r="L2036" s="17">
        <f t="shared" si="187"/>
        <v>42131.290277777778</v>
      </c>
      <c r="M2036" s="2" t="b">
        <v>1</v>
      </c>
      <c r="N2036" s="2">
        <v>508</v>
      </c>
      <c r="O2036" s="2" t="b">
        <v>1</v>
      </c>
      <c r="P2036" s="4">
        <f t="shared" si="188"/>
        <v>386.81998717948721</v>
      </c>
      <c r="Q2036" s="5">
        <f t="shared" si="189"/>
        <v>593.93620078740162</v>
      </c>
      <c r="R2036" s="2" t="s">
        <v>8295</v>
      </c>
      <c r="S2036" s="7" t="str">
        <f t="shared" si="190"/>
        <v>technology</v>
      </c>
      <c r="T2036" s="7" t="str">
        <f t="shared" si="191"/>
        <v>hardware</v>
      </c>
    </row>
    <row r="2037" spans="1:20" ht="80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17">
        <f t="shared" si="186"/>
        <v>42311.625081018516</v>
      </c>
      <c r="L2037" s="17">
        <f t="shared" si="187"/>
        <v>42357.041666666672</v>
      </c>
      <c r="M2037" s="2" t="b">
        <v>1</v>
      </c>
      <c r="N2037" s="2">
        <v>644</v>
      </c>
      <c r="O2037" s="2" t="b">
        <v>1</v>
      </c>
      <c r="P2037" s="4">
        <f t="shared" si="188"/>
        <v>211.03642500000004</v>
      </c>
      <c r="Q2037" s="5">
        <f t="shared" si="189"/>
        <v>262.15704968944101</v>
      </c>
      <c r="R2037" s="2" t="s">
        <v>8295</v>
      </c>
      <c r="S2037" s="7" t="str">
        <f t="shared" si="190"/>
        <v>technology</v>
      </c>
      <c r="T2037" s="7" t="str">
        <f t="shared" si="191"/>
        <v>hardware</v>
      </c>
    </row>
    <row r="2038" spans="1:20" ht="80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17">
        <f t="shared" si="186"/>
        <v>41738.864803240744</v>
      </c>
      <c r="L2038" s="17">
        <f t="shared" si="187"/>
        <v>41768.864803240744</v>
      </c>
      <c r="M2038" s="2" t="b">
        <v>1</v>
      </c>
      <c r="N2038" s="2">
        <v>848</v>
      </c>
      <c r="O2038" s="2" t="b">
        <v>1</v>
      </c>
      <c r="P2038" s="4">
        <f t="shared" si="188"/>
        <v>131.66833333333335</v>
      </c>
      <c r="Q2038" s="5">
        <f t="shared" si="189"/>
        <v>46.580778301886795</v>
      </c>
      <c r="R2038" s="2" t="s">
        <v>8295</v>
      </c>
      <c r="S2038" s="7" t="str">
        <f t="shared" si="190"/>
        <v>technology</v>
      </c>
      <c r="T2038" s="7" t="str">
        <f t="shared" si="191"/>
        <v>hardware</v>
      </c>
    </row>
    <row r="2039" spans="1:20" ht="60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17">
        <f t="shared" si="186"/>
        <v>41578.210104166668</v>
      </c>
      <c r="L2039" s="17">
        <f t="shared" si="187"/>
        <v>41638.251770833333</v>
      </c>
      <c r="M2039" s="2" t="b">
        <v>1</v>
      </c>
      <c r="N2039" s="2">
        <v>429</v>
      </c>
      <c r="O2039" s="2" t="b">
        <v>1</v>
      </c>
      <c r="P2039" s="4">
        <f t="shared" si="188"/>
        <v>300.47639999999996</v>
      </c>
      <c r="Q2039" s="5">
        <f t="shared" si="189"/>
        <v>70.041118881118877</v>
      </c>
      <c r="R2039" s="2" t="s">
        <v>8295</v>
      </c>
      <c r="S2039" s="7" t="str">
        <f t="shared" si="190"/>
        <v>technology</v>
      </c>
      <c r="T2039" s="7" t="str">
        <f t="shared" si="191"/>
        <v>hardware</v>
      </c>
    </row>
    <row r="2040" spans="1:20" ht="80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17">
        <f t="shared" si="186"/>
        <v>41424.27107638889</v>
      </c>
      <c r="L2040" s="17">
        <f t="shared" si="187"/>
        <v>41456.75</v>
      </c>
      <c r="M2040" s="2" t="b">
        <v>1</v>
      </c>
      <c r="N2040" s="2">
        <v>204</v>
      </c>
      <c r="O2040" s="2" t="b">
        <v>1</v>
      </c>
      <c r="P2040" s="4">
        <f t="shared" si="188"/>
        <v>420.51249999999999</v>
      </c>
      <c r="Q2040" s="5">
        <f t="shared" si="189"/>
        <v>164.90686274509804</v>
      </c>
      <c r="R2040" s="2" t="s">
        <v>8295</v>
      </c>
      <c r="S2040" s="7" t="str">
        <f t="shared" si="190"/>
        <v>technology</v>
      </c>
      <c r="T2040" s="7" t="str">
        <f t="shared" si="191"/>
        <v>hardware</v>
      </c>
    </row>
    <row r="2041" spans="1:20" ht="60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17">
        <f t="shared" si="186"/>
        <v>42675.438946759255</v>
      </c>
      <c r="L2041" s="17">
        <f t="shared" si="187"/>
        <v>42705.207638888889</v>
      </c>
      <c r="M2041" s="2" t="b">
        <v>1</v>
      </c>
      <c r="N2041" s="2">
        <v>379</v>
      </c>
      <c r="O2041" s="2" t="b">
        <v>1</v>
      </c>
      <c r="P2041" s="4">
        <f t="shared" si="188"/>
        <v>136.21680000000001</v>
      </c>
      <c r="Q2041" s="5">
        <f t="shared" si="189"/>
        <v>449.26385224274406</v>
      </c>
      <c r="R2041" s="2" t="s">
        <v>8295</v>
      </c>
      <c r="S2041" s="7" t="str">
        <f t="shared" si="190"/>
        <v>technology</v>
      </c>
      <c r="T2041" s="7" t="str">
        <f t="shared" si="191"/>
        <v>hardware</v>
      </c>
    </row>
    <row r="2042" spans="1:20" ht="40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17">
        <f t="shared" si="186"/>
        <v>41578.927118055559</v>
      </c>
      <c r="L2042" s="17">
        <f t="shared" si="187"/>
        <v>41593.968784722223</v>
      </c>
      <c r="M2042" s="2" t="b">
        <v>1</v>
      </c>
      <c r="N2042" s="2">
        <v>271</v>
      </c>
      <c r="O2042" s="2" t="b">
        <v>1</v>
      </c>
      <c r="P2042" s="4">
        <f t="shared" si="188"/>
        <v>248.17133333333334</v>
      </c>
      <c r="Q2042" s="5">
        <f t="shared" si="189"/>
        <v>27.472841328413285</v>
      </c>
      <c r="R2042" s="2" t="s">
        <v>8295</v>
      </c>
      <c r="S2042" s="7" t="str">
        <f t="shared" si="190"/>
        <v>technology</v>
      </c>
      <c r="T2042" s="7" t="str">
        <f t="shared" si="191"/>
        <v>hardware</v>
      </c>
    </row>
    <row r="2043" spans="1:20" ht="80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17">
        <f t="shared" si="186"/>
        <v>42654.525775462964</v>
      </c>
      <c r="L2043" s="17">
        <f t="shared" si="187"/>
        <v>42684.567442129628</v>
      </c>
      <c r="M2043" s="2" t="b">
        <v>0</v>
      </c>
      <c r="N2043" s="2">
        <v>120</v>
      </c>
      <c r="O2043" s="2" t="b">
        <v>1</v>
      </c>
      <c r="P2043" s="4">
        <f t="shared" si="188"/>
        <v>181.86315789473684</v>
      </c>
      <c r="Q2043" s="5">
        <f t="shared" si="189"/>
        <v>143.97499999999999</v>
      </c>
      <c r="R2043" s="2" t="s">
        <v>8295</v>
      </c>
      <c r="S2043" s="7" t="str">
        <f t="shared" si="190"/>
        <v>technology</v>
      </c>
      <c r="T2043" s="7" t="str">
        <f t="shared" si="191"/>
        <v>hardware</v>
      </c>
    </row>
    <row r="2044" spans="1:20" ht="80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17">
        <f t="shared" si="186"/>
        <v>42331.708032407405</v>
      </c>
      <c r="L2044" s="17">
        <f t="shared" si="187"/>
        <v>42391.708032407405</v>
      </c>
      <c r="M2044" s="2" t="b">
        <v>0</v>
      </c>
      <c r="N2044" s="2">
        <v>140</v>
      </c>
      <c r="O2044" s="2" t="b">
        <v>1</v>
      </c>
      <c r="P2044" s="4">
        <f t="shared" si="188"/>
        <v>123.53</v>
      </c>
      <c r="Q2044" s="5">
        <f t="shared" si="189"/>
        <v>88.23571428571428</v>
      </c>
      <c r="R2044" s="2" t="s">
        <v>8295</v>
      </c>
      <c r="S2044" s="7" t="str">
        <f t="shared" si="190"/>
        <v>technology</v>
      </c>
      <c r="T2044" s="7" t="str">
        <f t="shared" si="191"/>
        <v>hardware</v>
      </c>
    </row>
    <row r="2045" spans="1:20" ht="80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17">
        <f t="shared" si="186"/>
        <v>42661.176817129628</v>
      </c>
      <c r="L2045" s="17">
        <f t="shared" si="187"/>
        <v>42715.207638888889</v>
      </c>
      <c r="M2045" s="2" t="b">
        <v>0</v>
      </c>
      <c r="N2045" s="2">
        <v>193</v>
      </c>
      <c r="O2045" s="2" t="b">
        <v>1</v>
      </c>
      <c r="P2045" s="4">
        <f t="shared" si="188"/>
        <v>506.20938628158842</v>
      </c>
      <c r="Q2045" s="5">
        <f t="shared" si="189"/>
        <v>36.326424870466319</v>
      </c>
      <c r="R2045" s="2" t="s">
        <v>8295</v>
      </c>
      <c r="S2045" s="7" t="str">
        <f t="shared" si="190"/>
        <v>technology</v>
      </c>
      <c r="T2045" s="7" t="str">
        <f t="shared" si="191"/>
        <v>hardware</v>
      </c>
    </row>
    <row r="2046" spans="1:20" ht="80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17">
        <f t="shared" si="186"/>
        <v>42138.684189814812</v>
      </c>
      <c r="L2046" s="17">
        <f t="shared" si="187"/>
        <v>42168.684189814812</v>
      </c>
      <c r="M2046" s="2" t="b">
        <v>0</v>
      </c>
      <c r="N2046" s="2">
        <v>180</v>
      </c>
      <c r="O2046" s="2" t="b">
        <v>1</v>
      </c>
      <c r="P2046" s="4">
        <f t="shared" si="188"/>
        <v>108.21333333333334</v>
      </c>
      <c r="Q2046" s="5">
        <f t="shared" si="189"/>
        <v>90.177777777777777</v>
      </c>
      <c r="R2046" s="2" t="s">
        <v>8295</v>
      </c>
      <c r="S2046" s="7" t="str">
        <f t="shared" si="190"/>
        <v>technology</v>
      </c>
      <c r="T2046" s="7" t="str">
        <f t="shared" si="191"/>
        <v>hardware</v>
      </c>
    </row>
    <row r="2047" spans="1:20" ht="80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17">
        <f t="shared" si="186"/>
        <v>41069.088506944441</v>
      </c>
      <c r="L2047" s="17">
        <f t="shared" si="187"/>
        <v>41099.088506944441</v>
      </c>
      <c r="M2047" s="2" t="b">
        <v>0</v>
      </c>
      <c r="N2047" s="2">
        <v>263</v>
      </c>
      <c r="O2047" s="2" t="b">
        <v>1</v>
      </c>
      <c r="P2047" s="4">
        <f t="shared" si="188"/>
        <v>819.18387755102037</v>
      </c>
      <c r="Q2047" s="5">
        <f t="shared" si="189"/>
        <v>152.62361216730039</v>
      </c>
      <c r="R2047" s="2" t="s">
        <v>8295</v>
      </c>
      <c r="S2047" s="7" t="str">
        <f t="shared" si="190"/>
        <v>technology</v>
      </c>
      <c r="T2047" s="7" t="str">
        <f t="shared" si="191"/>
        <v>hardware</v>
      </c>
    </row>
    <row r="2048" spans="1:20" ht="80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17">
        <f t="shared" si="186"/>
        <v>41387.171805555554</v>
      </c>
      <c r="L2048" s="17">
        <f t="shared" si="187"/>
        <v>41417.171805555554</v>
      </c>
      <c r="M2048" s="2" t="b">
        <v>0</v>
      </c>
      <c r="N2048" s="2">
        <v>217</v>
      </c>
      <c r="O2048" s="2" t="b">
        <v>1</v>
      </c>
      <c r="P2048" s="4">
        <f t="shared" si="188"/>
        <v>121.10000000000001</v>
      </c>
      <c r="Q2048" s="5">
        <f t="shared" si="189"/>
        <v>55.806451612903224</v>
      </c>
      <c r="R2048" s="2" t="s">
        <v>8295</v>
      </c>
      <c r="S2048" s="7" t="str">
        <f t="shared" si="190"/>
        <v>technology</v>
      </c>
      <c r="T2048" s="7" t="str">
        <f t="shared" si="191"/>
        <v>hardware</v>
      </c>
    </row>
    <row r="2049" spans="1:20" ht="80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17">
        <f t="shared" si="186"/>
        <v>42081.903587962966</v>
      </c>
      <c r="L2049" s="17">
        <f t="shared" si="187"/>
        <v>42111</v>
      </c>
      <c r="M2049" s="2" t="b">
        <v>0</v>
      </c>
      <c r="N2049" s="2">
        <v>443</v>
      </c>
      <c r="O2049" s="2" t="b">
        <v>1</v>
      </c>
      <c r="P2049" s="4">
        <f t="shared" si="188"/>
        <v>102.99897959183673</v>
      </c>
      <c r="Q2049" s="5">
        <f t="shared" si="189"/>
        <v>227.85327313769753</v>
      </c>
      <c r="R2049" s="2" t="s">
        <v>8295</v>
      </c>
      <c r="S2049" s="7" t="str">
        <f t="shared" si="190"/>
        <v>technology</v>
      </c>
      <c r="T2049" s="7" t="str">
        <f t="shared" si="191"/>
        <v>hardware</v>
      </c>
    </row>
    <row r="2050" spans="1:20" ht="80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17">
        <f t="shared" si="186"/>
        <v>41387.651516203703</v>
      </c>
      <c r="L2050" s="17">
        <f t="shared" si="187"/>
        <v>41417.651516203703</v>
      </c>
      <c r="M2050" s="2" t="b">
        <v>0</v>
      </c>
      <c r="N2050" s="2">
        <v>1373</v>
      </c>
      <c r="O2050" s="2" t="b">
        <v>1</v>
      </c>
      <c r="P2050" s="4">
        <f t="shared" si="188"/>
        <v>148.33229411764705</v>
      </c>
      <c r="Q2050" s="5">
        <f t="shared" si="189"/>
        <v>91.82989803350327</v>
      </c>
      <c r="R2050" s="2" t="s">
        <v>8295</v>
      </c>
      <c r="S2050" s="7" t="str">
        <f t="shared" si="190"/>
        <v>technology</v>
      </c>
      <c r="T2050" s="7" t="str">
        <f t="shared" si="191"/>
        <v>hardware</v>
      </c>
    </row>
    <row r="2051" spans="1:20" ht="40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17">
        <f t="shared" ref="K2051:K2114" si="192">(((J2051/60)/60)/24)+DATE(1970,1,1)</f>
        <v>41575.527349537035</v>
      </c>
      <c r="L2051" s="17">
        <f t="shared" ref="L2051:L2114" si="193">(((I2051/60)/60)/24)+DATE(1970,1,1)</f>
        <v>41610.957638888889</v>
      </c>
      <c r="M2051" s="2" t="b">
        <v>0</v>
      </c>
      <c r="N2051" s="2">
        <v>742</v>
      </c>
      <c r="O2051" s="2" t="b">
        <v>1</v>
      </c>
      <c r="P2051" s="4">
        <f t="shared" ref="P2051:P2114" si="194">E2051/D2051*100</f>
        <v>120.19070000000001</v>
      </c>
      <c r="Q2051" s="5">
        <f t="shared" ref="Q2051:Q2114" si="195">E2051/N2051</f>
        <v>80.991037735849048</v>
      </c>
      <c r="R2051" s="2" t="s">
        <v>8295</v>
      </c>
      <c r="S2051" s="7" t="str">
        <f t="shared" ref="S2051:S2114" si="196">LEFT(R2051, SEARCH("/",R2051, 1)-1)</f>
        <v>technology</v>
      </c>
      <c r="T2051" s="7" t="str">
        <f t="shared" ref="T2051:T2114" si="197">RIGHT(R2051,LEN(R2051)-SEARCH("/",R2051,1))</f>
        <v>hardware</v>
      </c>
    </row>
    <row r="2052" spans="1:20" ht="80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17">
        <f t="shared" si="192"/>
        <v>42115.071504629625</v>
      </c>
      <c r="L2052" s="17">
        <f t="shared" si="193"/>
        <v>42155.071504629625</v>
      </c>
      <c r="M2052" s="2" t="b">
        <v>0</v>
      </c>
      <c r="N2052" s="2">
        <v>170</v>
      </c>
      <c r="O2052" s="2" t="b">
        <v>1</v>
      </c>
      <c r="P2052" s="4">
        <f t="shared" si="194"/>
        <v>473.27000000000004</v>
      </c>
      <c r="Q2052" s="5">
        <f t="shared" si="195"/>
        <v>278.39411764705881</v>
      </c>
      <c r="R2052" s="2" t="s">
        <v>8295</v>
      </c>
      <c r="S2052" s="7" t="str">
        <f t="shared" si="196"/>
        <v>technology</v>
      </c>
      <c r="T2052" s="7" t="str">
        <f t="shared" si="197"/>
        <v>hardware</v>
      </c>
    </row>
    <row r="2053" spans="1:20" ht="80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17">
        <f t="shared" si="192"/>
        <v>41604.022418981483</v>
      </c>
      <c r="L2053" s="17">
        <f t="shared" si="193"/>
        <v>41634.022418981483</v>
      </c>
      <c r="M2053" s="2" t="b">
        <v>0</v>
      </c>
      <c r="N2053" s="2">
        <v>242</v>
      </c>
      <c r="O2053" s="2" t="b">
        <v>1</v>
      </c>
      <c r="P2053" s="4">
        <f t="shared" si="194"/>
        <v>130.36250000000001</v>
      </c>
      <c r="Q2053" s="5">
        <f t="shared" si="195"/>
        <v>43.095041322314053</v>
      </c>
      <c r="R2053" s="2" t="s">
        <v>8295</v>
      </c>
      <c r="S2053" s="7" t="str">
        <f t="shared" si="196"/>
        <v>technology</v>
      </c>
      <c r="T2053" s="7" t="str">
        <f t="shared" si="197"/>
        <v>hardware</v>
      </c>
    </row>
    <row r="2054" spans="1:20" ht="80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17">
        <f t="shared" si="192"/>
        <v>42375.08394675926</v>
      </c>
      <c r="L2054" s="17">
        <f t="shared" si="193"/>
        <v>42420.08394675926</v>
      </c>
      <c r="M2054" s="2" t="b">
        <v>0</v>
      </c>
      <c r="N2054" s="2">
        <v>541</v>
      </c>
      <c r="O2054" s="2" t="b">
        <v>1</v>
      </c>
      <c r="P2054" s="4">
        <f t="shared" si="194"/>
        <v>353.048</v>
      </c>
      <c r="Q2054" s="5">
        <f t="shared" si="195"/>
        <v>326.29205175600737</v>
      </c>
      <c r="R2054" s="2" t="s">
        <v>8295</v>
      </c>
      <c r="S2054" s="7" t="str">
        <f t="shared" si="196"/>
        <v>technology</v>
      </c>
      <c r="T2054" s="7" t="str">
        <f t="shared" si="197"/>
        <v>hardware</v>
      </c>
    </row>
    <row r="2055" spans="1:20" ht="80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17">
        <f t="shared" si="192"/>
        <v>42303.617488425924</v>
      </c>
      <c r="L2055" s="17">
        <f t="shared" si="193"/>
        <v>42333.659155092595</v>
      </c>
      <c r="M2055" s="2" t="b">
        <v>0</v>
      </c>
      <c r="N2055" s="2">
        <v>121</v>
      </c>
      <c r="O2055" s="2" t="b">
        <v>1</v>
      </c>
      <c r="P2055" s="4">
        <f t="shared" si="194"/>
        <v>101.02</v>
      </c>
      <c r="Q2055" s="5">
        <f t="shared" si="195"/>
        <v>41.743801652892564</v>
      </c>
      <c r="R2055" s="2" t="s">
        <v>8295</v>
      </c>
      <c r="S2055" s="7" t="str">
        <f t="shared" si="196"/>
        <v>technology</v>
      </c>
      <c r="T2055" s="7" t="str">
        <f t="shared" si="197"/>
        <v>hardware</v>
      </c>
    </row>
    <row r="2056" spans="1:20" ht="80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17">
        <f t="shared" si="192"/>
        <v>41731.520949074074</v>
      </c>
      <c r="L2056" s="17">
        <f t="shared" si="193"/>
        <v>41761.520949074074</v>
      </c>
      <c r="M2056" s="2" t="b">
        <v>0</v>
      </c>
      <c r="N2056" s="2">
        <v>621</v>
      </c>
      <c r="O2056" s="2" t="b">
        <v>1</v>
      </c>
      <c r="P2056" s="4">
        <f t="shared" si="194"/>
        <v>113.59142857142857</v>
      </c>
      <c r="Q2056" s="5">
        <f t="shared" si="195"/>
        <v>64.020933977455712</v>
      </c>
      <c r="R2056" s="2" t="s">
        <v>8295</v>
      </c>
      <c r="S2056" s="7" t="str">
        <f t="shared" si="196"/>
        <v>technology</v>
      </c>
      <c r="T2056" s="7" t="str">
        <f t="shared" si="197"/>
        <v>hardware</v>
      </c>
    </row>
    <row r="2057" spans="1:20" ht="80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17">
        <f t="shared" si="192"/>
        <v>41946.674108796295</v>
      </c>
      <c r="L2057" s="17">
        <f t="shared" si="193"/>
        <v>41976.166666666672</v>
      </c>
      <c r="M2057" s="2" t="b">
        <v>0</v>
      </c>
      <c r="N2057" s="2">
        <v>101</v>
      </c>
      <c r="O2057" s="2" t="b">
        <v>1</v>
      </c>
      <c r="P2057" s="4">
        <f t="shared" si="194"/>
        <v>167.41666666666666</v>
      </c>
      <c r="Q2057" s="5">
        <f t="shared" si="195"/>
        <v>99.455445544554451</v>
      </c>
      <c r="R2057" s="2" t="s">
        <v>8295</v>
      </c>
      <c r="S2057" s="7" t="str">
        <f t="shared" si="196"/>
        <v>technology</v>
      </c>
      <c r="T2057" s="7" t="str">
        <f t="shared" si="197"/>
        <v>hardware</v>
      </c>
    </row>
    <row r="2058" spans="1:20" ht="60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17">
        <f t="shared" si="192"/>
        <v>41351.76090277778</v>
      </c>
      <c r="L2058" s="17">
        <f t="shared" si="193"/>
        <v>41381.76090277778</v>
      </c>
      <c r="M2058" s="2" t="b">
        <v>0</v>
      </c>
      <c r="N2058" s="2">
        <v>554</v>
      </c>
      <c r="O2058" s="2" t="b">
        <v>1</v>
      </c>
      <c r="P2058" s="4">
        <f t="shared" si="194"/>
        <v>153.452</v>
      </c>
      <c r="Q2058" s="5">
        <f t="shared" si="195"/>
        <v>138.49458483754512</v>
      </c>
      <c r="R2058" s="2" t="s">
        <v>8295</v>
      </c>
      <c r="S2058" s="7" t="str">
        <f t="shared" si="196"/>
        <v>technology</v>
      </c>
      <c r="T2058" s="7" t="str">
        <f t="shared" si="197"/>
        <v>hardware</v>
      </c>
    </row>
    <row r="2059" spans="1:20" ht="80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17">
        <f t="shared" si="192"/>
        <v>42396.494583333333</v>
      </c>
      <c r="L2059" s="17">
        <f t="shared" si="193"/>
        <v>42426.494583333333</v>
      </c>
      <c r="M2059" s="2" t="b">
        <v>0</v>
      </c>
      <c r="N2059" s="2">
        <v>666</v>
      </c>
      <c r="O2059" s="2" t="b">
        <v>1</v>
      </c>
      <c r="P2059" s="4">
        <f t="shared" si="194"/>
        <v>202.23220000000001</v>
      </c>
      <c r="Q2059" s="5">
        <f t="shared" si="195"/>
        <v>45.547792792792798</v>
      </c>
      <c r="R2059" s="2" t="s">
        <v>8295</v>
      </c>
      <c r="S2059" s="7" t="str">
        <f t="shared" si="196"/>
        <v>technology</v>
      </c>
      <c r="T2059" s="7" t="str">
        <f t="shared" si="197"/>
        <v>hardware</v>
      </c>
    </row>
    <row r="2060" spans="1:20" ht="40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17">
        <f t="shared" si="192"/>
        <v>42026.370717592596</v>
      </c>
      <c r="L2060" s="17">
        <f t="shared" si="193"/>
        <v>42065.833333333328</v>
      </c>
      <c r="M2060" s="2" t="b">
        <v>0</v>
      </c>
      <c r="N2060" s="2">
        <v>410</v>
      </c>
      <c r="O2060" s="2" t="b">
        <v>1</v>
      </c>
      <c r="P2060" s="4">
        <f t="shared" si="194"/>
        <v>168.28125</v>
      </c>
      <c r="Q2060" s="5">
        <f t="shared" si="195"/>
        <v>10.507317073170732</v>
      </c>
      <c r="R2060" s="2" t="s">
        <v>8295</v>
      </c>
      <c r="S2060" s="7" t="str">
        <f t="shared" si="196"/>
        <v>technology</v>
      </c>
      <c r="T2060" s="7" t="str">
        <f t="shared" si="197"/>
        <v>hardware</v>
      </c>
    </row>
    <row r="2061" spans="1:20" ht="80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17">
        <f t="shared" si="192"/>
        <v>42361.602476851855</v>
      </c>
      <c r="L2061" s="17">
        <f t="shared" si="193"/>
        <v>42400.915972222225</v>
      </c>
      <c r="M2061" s="2" t="b">
        <v>0</v>
      </c>
      <c r="N2061" s="2">
        <v>375</v>
      </c>
      <c r="O2061" s="2" t="b">
        <v>1</v>
      </c>
      <c r="P2061" s="4">
        <f t="shared" si="194"/>
        <v>143.45666666666668</v>
      </c>
      <c r="Q2061" s="5">
        <f t="shared" si="195"/>
        <v>114.76533333333333</v>
      </c>
      <c r="R2061" s="2" t="s">
        <v>8295</v>
      </c>
      <c r="S2061" s="7" t="str">
        <f t="shared" si="196"/>
        <v>technology</v>
      </c>
      <c r="T2061" s="7" t="str">
        <f t="shared" si="197"/>
        <v>hardware</v>
      </c>
    </row>
    <row r="2062" spans="1:20" ht="80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17">
        <f t="shared" si="192"/>
        <v>41783.642939814818</v>
      </c>
      <c r="L2062" s="17">
        <f t="shared" si="193"/>
        <v>41843.642939814818</v>
      </c>
      <c r="M2062" s="2" t="b">
        <v>0</v>
      </c>
      <c r="N2062" s="2">
        <v>1364</v>
      </c>
      <c r="O2062" s="2" t="b">
        <v>1</v>
      </c>
      <c r="P2062" s="4">
        <f t="shared" si="194"/>
        <v>196.4</v>
      </c>
      <c r="Q2062" s="5">
        <f t="shared" si="195"/>
        <v>35.997067448680355</v>
      </c>
      <c r="R2062" s="2" t="s">
        <v>8295</v>
      </c>
      <c r="S2062" s="7" t="str">
        <f t="shared" si="196"/>
        <v>technology</v>
      </c>
      <c r="T2062" s="7" t="str">
        <f t="shared" si="197"/>
        <v>hardware</v>
      </c>
    </row>
    <row r="2063" spans="1:20" ht="80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17">
        <f t="shared" si="192"/>
        <v>42705.764513888891</v>
      </c>
      <c r="L2063" s="17">
        <f t="shared" si="193"/>
        <v>42735.764513888891</v>
      </c>
      <c r="M2063" s="2" t="b">
        <v>0</v>
      </c>
      <c r="N2063" s="2">
        <v>35</v>
      </c>
      <c r="O2063" s="2" t="b">
        <v>1</v>
      </c>
      <c r="P2063" s="4">
        <f t="shared" si="194"/>
        <v>107.91999999999999</v>
      </c>
      <c r="Q2063" s="5">
        <f t="shared" si="195"/>
        <v>154.17142857142858</v>
      </c>
      <c r="R2063" s="2" t="s">
        <v>8295</v>
      </c>
      <c r="S2063" s="7" t="str">
        <f t="shared" si="196"/>
        <v>technology</v>
      </c>
      <c r="T2063" s="7" t="str">
        <f t="shared" si="197"/>
        <v>hardware</v>
      </c>
    </row>
    <row r="2064" spans="1:20" ht="80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17">
        <f t="shared" si="192"/>
        <v>42423.3830787037</v>
      </c>
      <c r="L2064" s="17">
        <f t="shared" si="193"/>
        <v>42453.341412037036</v>
      </c>
      <c r="M2064" s="2" t="b">
        <v>0</v>
      </c>
      <c r="N2064" s="2">
        <v>203</v>
      </c>
      <c r="O2064" s="2" t="b">
        <v>1</v>
      </c>
      <c r="P2064" s="4">
        <f t="shared" si="194"/>
        <v>114.97699999999999</v>
      </c>
      <c r="Q2064" s="5">
        <f t="shared" si="195"/>
        <v>566.38916256157631</v>
      </c>
      <c r="R2064" s="2" t="s">
        <v>8295</v>
      </c>
      <c r="S2064" s="7" t="str">
        <f t="shared" si="196"/>
        <v>technology</v>
      </c>
      <c r="T2064" s="7" t="str">
        <f t="shared" si="197"/>
        <v>hardware</v>
      </c>
    </row>
    <row r="2065" spans="1:20" ht="60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17">
        <f t="shared" si="192"/>
        <v>42472.73265046296</v>
      </c>
      <c r="L2065" s="17">
        <f t="shared" si="193"/>
        <v>42505.73265046296</v>
      </c>
      <c r="M2065" s="2" t="b">
        <v>0</v>
      </c>
      <c r="N2065" s="2">
        <v>49</v>
      </c>
      <c r="O2065" s="2" t="b">
        <v>1</v>
      </c>
      <c r="P2065" s="4">
        <f t="shared" si="194"/>
        <v>148.04999999999998</v>
      </c>
      <c r="Q2065" s="5">
        <f t="shared" si="195"/>
        <v>120.85714285714286</v>
      </c>
      <c r="R2065" s="2" t="s">
        <v>8295</v>
      </c>
      <c r="S2065" s="7" t="str">
        <f t="shared" si="196"/>
        <v>technology</v>
      </c>
      <c r="T2065" s="7" t="str">
        <f t="shared" si="197"/>
        <v>hardware</v>
      </c>
    </row>
    <row r="2066" spans="1:20" ht="80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17">
        <f t="shared" si="192"/>
        <v>41389.364849537036</v>
      </c>
      <c r="L2066" s="17">
        <f t="shared" si="193"/>
        <v>41425.5</v>
      </c>
      <c r="M2066" s="2" t="b">
        <v>0</v>
      </c>
      <c r="N2066" s="2">
        <v>5812</v>
      </c>
      <c r="O2066" s="2" t="b">
        <v>1</v>
      </c>
      <c r="P2066" s="4">
        <f t="shared" si="194"/>
        <v>191.16676082790633</v>
      </c>
      <c r="Q2066" s="5">
        <f t="shared" si="195"/>
        <v>86.163845492085343</v>
      </c>
      <c r="R2066" s="2" t="s">
        <v>8295</v>
      </c>
      <c r="S2066" s="7" t="str">
        <f t="shared" si="196"/>
        <v>technology</v>
      </c>
      <c r="T2066" s="7" t="str">
        <f t="shared" si="197"/>
        <v>hardware</v>
      </c>
    </row>
    <row r="2067" spans="1:20" ht="80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17">
        <f t="shared" si="192"/>
        <v>41603.333668981482</v>
      </c>
      <c r="L2067" s="17">
        <f t="shared" si="193"/>
        <v>41633.333668981482</v>
      </c>
      <c r="M2067" s="2" t="b">
        <v>0</v>
      </c>
      <c r="N2067" s="2">
        <v>1556</v>
      </c>
      <c r="O2067" s="2" t="b">
        <v>1</v>
      </c>
      <c r="P2067" s="4">
        <f t="shared" si="194"/>
        <v>199.215125</v>
      </c>
      <c r="Q2067" s="5">
        <f t="shared" si="195"/>
        <v>51.212114395886893</v>
      </c>
      <c r="R2067" s="2" t="s">
        <v>8295</v>
      </c>
      <c r="S2067" s="7" t="str">
        <f t="shared" si="196"/>
        <v>technology</v>
      </c>
      <c r="T2067" s="7" t="str">
        <f t="shared" si="197"/>
        <v>hardware</v>
      </c>
    </row>
    <row r="2068" spans="1:20" ht="80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17">
        <f t="shared" si="192"/>
        <v>41844.771793981483</v>
      </c>
      <c r="L2068" s="17">
        <f t="shared" si="193"/>
        <v>41874.771793981483</v>
      </c>
      <c r="M2068" s="2" t="b">
        <v>0</v>
      </c>
      <c r="N2068" s="2">
        <v>65</v>
      </c>
      <c r="O2068" s="2" t="b">
        <v>1</v>
      </c>
      <c r="P2068" s="4">
        <f t="shared" si="194"/>
        <v>218.6</v>
      </c>
      <c r="Q2068" s="5">
        <f t="shared" si="195"/>
        <v>67.261538461538464</v>
      </c>
      <c r="R2068" s="2" t="s">
        <v>8295</v>
      </c>
      <c r="S2068" s="7" t="str">
        <f t="shared" si="196"/>
        <v>technology</v>
      </c>
      <c r="T2068" s="7" t="str">
        <f t="shared" si="197"/>
        <v>hardware</v>
      </c>
    </row>
    <row r="2069" spans="1:20" ht="60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17">
        <f t="shared" si="192"/>
        <v>42115.853888888887</v>
      </c>
      <c r="L2069" s="17">
        <f t="shared" si="193"/>
        <v>42148.853888888887</v>
      </c>
      <c r="M2069" s="2" t="b">
        <v>0</v>
      </c>
      <c r="N2069" s="2">
        <v>10</v>
      </c>
      <c r="O2069" s="2" t="b">
        <v>1</v>
      </c>
      <c r="P2069" s="4">
        <f t="shared" si="194"/>
        <v>126.86868686868686</v>
      </c>
      <c r="Q2069" s="5">
        <f t="shared" si="195"/>
        <v>62.8</v>
      </c>
      <c r="R2069" s="2" t="s">
        <v>8295</v>
      </c>
      <c r="S2069" s="7" t="str">
        <f t="shared" si="196"/>
        <v>technology</v>
      </c>
      <c r="T2069" s="7" t="str">
        <f t="shared" si="197"/>
        <v>hardware</v>
      </c>
    </row>
    <row r="2070" spans="1:20" ht="80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17">
        <f t="shared" si="192"/>
        <v>42633.841608796298</v>
      </c>
      <c r="L2070" s="17">
        <f t="shared" si="193"/>
        <v>42663.841608796298</v>
      </c>
      <c r="M2070" s="2" t="b">
        <v>0</v>
      </c>
      <c r="N2070" s="2">
        <v>76</v>
      </c>
      <c r="O2070" s="2" t="b">
        <v>1</v>
      </c>
      <c r="P2070" s="4">
        <f t="shared" si="194"/>
        <v>105.22388000000001</v>
      </c>
      <c r="Q2070" s="5">
        <f t="shared" si="195"/>
        <v>346.13118421052633</v>
      </c>
      <c r="R2070" s="2" t="s">
        <v>8295</v>
      </c>
      <c r="S2070" s="7" t="str">
        <f t="shared" si="196"/>
        <v>technology</v>
      </c>
      <c r="T2070" s="7" t="str">
        <f t="shared" si="197"/>
        <v>hardware</v>
      </c>
    </row>
    <row r="2071" spans="1:20" ht="80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17">
        <f t="shared" si="192"/>
        <v>42340.972118055557</v>
      </c>
      <c r="L2071" s="17">
        <f t="shared" si="193"/>
        <v>42371.972118055557</v>
      </c>
      <c r="M2071" s="2" t="b">
        <v>0</v>
      </c>
      <c r="N2071" s="2">
        <v>263</v>
      </c>
      <c r="O2071" s="2" t="b">
        <v>1</v>
      </c>
      <c r="P2071" s="4">
        <f t="shared" si="194"/>
        <v>128.40666000000002</v>
      </c>
      <c r="Q2071" s="5">
        <f t="shared" si="195"/>
        <v>244.11912547528519</v>
      </c>
      <c r="R2071" s="2" t="s">
        <v>8295</v>
      </c>
      <c r="S2071" s="7" t="str">
        <f t="shared" si="196"/>
        <v>technology</v>
      </c>
      <c r="T2071" s="7" t="str">
        <f t="shared" si="197"/>
        <v>hardware</v>
      </c>
    </row>
    <row r="2072" spans="1:20" ht="80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17">
        <f t="shared" si="192"/>
        <v>42519.6565162037</v>
      </c>
      <c r="L2072" s="17">
        <f t="shared" si="193"/>
        <v>42549.6565162037</v>
      </c>
      <c r="M2072" s="2" t="b">
        <v>0</v>
      </c>
      <c r="N2072" s="2">
        <v>1530</v>
      </c>
      <c r="O2072" s="2" t="b">
        <v>1</v>
      </c>
      <c r="P2072" s="4">
        <f t="shared" si="194"/>
        <v>317.3272</v>
      </c>
      <c r="Q2072" s="5">
        <f t="shared" si="195"/>
        <v>259.25424836601309</v>
      </c>
      <c r="R2072" s="2" t="s">
        <v>8295</v>
      </c>
      <c r="S2072" s="7" t="str">
        <f t="shared" si="196"/>
        <v>technology</v>
      </c>
      <c r="T2072" s="7" t="str">
        <f t="shared" si="197"/>
        <v>hardware</v>
      </c>
    </row>
    <row r="2073" spans="1:20" ht="80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17">
        <f t="shared" si="192"/>
        <v>42600.278749999998</v>
      </c>
      <c r="L2073" s="17">
        <f t="shared" si="193"/>
        <v>42645.278749999998</v>
      </c>
      <c r="M2073" s="2" t="b">
        <v>0</v>
      </c>
      <c r="N2073" s="2">
        <v>278</v>
      </c>
      <c r="O2073" s="2" t="b">
        <v>1</v>
      </c>
      <c r="P2073" s="4">
        <f t="shared" si="194"/>
        <v>280.73</v>
      </c>
      <c r="Q2073" s="5">
        <f t="shared" si="195"/>
        <v>201.96402877697841</v>
      </c>
      <c r="R2073" s="2" t="s">
        <v>8295</v>
      </c>
      <c r="S2073" s="7" t="str">
        <f t="shared" si="196"/>
        <v>technology</v>
      </c>
      <c r="T2073" s="7" t="str">
        <f t="shared" si="197"/>
        <v>hardware</v>
      </c>
    </row>
    <row r="2074" spans="1:20" ht="80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17">
        <f t="shared" si="192"/>
        <v>42467.581388888888</v>
      </c>
      <c r="L2074" s="17">
        <f t="shared" si="193"/>
        <v>42497.581388888888</v>
      </c>
      <c r="M2074" s="2" t="b">
        <v>0</v>
      </c>
      <c r="N2074" s="2">
        <v>350</v>
      </c>
      <c r="O2074" s="2" t="b">
        <v>1</v>
      </c>
      <c r="P2074" s="4">
        <f t="shared" si="194"/>
        <v>110.73146853146854</v>
      </c>
      <c r="Q2074" s="5">
        <f t="shared" si="195"/>
        <v>226.20857142857142</v>
      </c>
      <c r="R2074" s="2" t="s">
        <v>8295</v>
      </c>
      <c r="S2074" s="7" t="str">
        <f t="shared" si="196"/>
        <v>technology</v>
      </c>
      <c r="T2074" s="7" t="str">
        <f t="shared" si="197"/>
        <v>hardware</v>
      </c>
    </row>
    <row r="2075" spans="1:20" ht="80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17">
        <f t="shared" si="192"/>
        <v>42087.668032407411</v>
      </c>
      <c r="L2075" s="17">
        <f t="shared" si="193"/>
        <v>42132.668032407411</v>
      </c>
      <c r="M2075" s="2" t="b">
        <v>0</v>
      </c>
      <c r="N2075" s="2">
        <v>470</v>
      </c>
      <c r="O2075" s="2" t="b">
        <v>1</v>
      </c>
      <c r="P2075" s="4">
        <f t="shared" si="194"/>
        <v>152.60429999999999</v>
      </c>
      <c r="Q2075" s="5">
        <f t="shared" si="195"/>
        <v>324.69</v>
      </c>
      <c r="R2075" s="2" t="s">
        <v>8295</v>
      </c>
      <c r="S2075" s="7" t="str">
        <f t="shared" si="196"/>
        <v>technology</v>
      </c>
      <c r="T2075" s="7" t="str">
        <f t="shared" si="197"/>
        <v>hardware</v>
      </c>
    </row>
    <row r="2076" spans="1:20" ht="40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17">
        <f t="shared" si="192"/>
        <v>42466.826180555552</v>
      </c>
      <c r="L2076" s="17">
        <f t="shared" si="193"/>
        <v>42496.826180555552</v>
      </c>
      <c r="M2076" s="2" t="b">
        <v>0</v>
      </c>
      <c r="N2076" s="2">
        <v>3</v>
      </c>
      <c r="O2076" s="2" t="b">
        <v>1</v>
      </c>
      <c r="P2076" s="4">
        <f t="shared" si="194"/>
        <v>102.49999999999999</v>
      </c>
      <c r="Q2076" s="5">
        <f t="shared" si="195"/>
        <v>205</v>
      </c>
      <c r="R2076" s="2" t="s">
        <v>8295</v>
      </c>
      <c r="S2076" s="7" t="str">
        <f t="shared" si="196"/>
        <v>technology</v>
      </c>
      <c r="T2076" s="7" t="str">
        <f t="shared" si="197"/>
        <v>hardware</v>
      </c>
    </row>
    <row r="2077" spans="1:20" ht="60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17">
        <f t="shared" si="192"/>
        <v>41450.681574074071</v>
      </c>
      <c r="L2077" s="17">
        <f t="shared" si="193"/>
        <v>41480.681574074071</v>
      </c>
      <c r="M2077" s="2" t="b">
        <v>0</v>
      </c>
      <c r="N2077" s="2">
        <v>8200</v>
      </c>
      <c r="O2077" s="2" t="b">
        <v>1</v>
      </c>
      <c r="P2077" s="4">
        <f t="shared" si="194"/>
        <v>1678.3738373837384</v>
      </c>
      <c r="Q2077" s="5">
        <f t="shared" si="195"/>
        <v>20.465926829268295</v>
      </c>
      <c r="R2077" s="2" t="s">
        <v>8295</v>
      </c>
      <c r="S2077" s="7" t="str">
        <f t="shared" si="196"/>
        <v>technology</v>
      </c>
      <c r="T2077" s="7" t="str">
        <f t="shared" si="197"/>
        <v>hardware</v>
      </c>
    </row>
    <row r="2078" spans="1:20" ht="40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17">
        <f t="shared" si="192"/>
        <v>41803.880659722221</v>
      </c>
      <c r="L2078" s="17">
        <f t="shared" si="193"/>
        <v>41843.880659722221</v>
      </c>
      <c r="M2078" s="2" t="b">
        <v>0</v>
      </c>
      <c r="N2078" s="2">
        <v>8359</v>
      </c>
      <c r="O2078" s="2" t="b">
        <v>1</v>
      </c>
      <c r="P2078" s="4">
        <f t="shared" si="194"/>
        <v>543.349156424581</v>
      </c>
      <c r="Q2078" s="5">
        <f t="shared" si="195"/>
        <v>116.35303146309367</v>
      </c>
      <c r="R2078" s="2" t="s">
        <v>8295</v>
      </c>
      <c r="S2078" s="7" t="str">
        <f t="shared" si="196"/>
        <v>technology</v>
      </c>
      <c r="T2078" s="7" t="str">
        <f t="shared" si="197"/>
        <v>hardware</v>
      </c>
    </row>
    <row r="2079" spans="1:20" ht="60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17">
        <f t="shared" si="192"/>
        <v>42103.042546296296</v>
      </c>
      <c r="L2079" s="17">
        <f t="shared" si="193"/>
        <v>42160.875</v>
      </c>
      <c r="M2079" s="2" t="b">
        <v>0</v>
      </c>
      <c r="N2079" s="2">
        <v>188</v>
      </c>
      <c r="O2079" s="2" t="b">
        <v>1</v>
      </c>
      <c r="P2079" s="4">
        <f t="shared" si="194"/>
        <v>115.50800000000001</v>
      </c>
      <c r="Q2079" s="5">
        <f t="shared" si="195"/>
        <v>307.20212765957444</v>
      </c>
      <c r="R2079" s="2" t="s">
        <v>8295</v>
      </c>
      <c r="S2079" s="7" t="str">
        <f t="shared" si="196"/>
        <v>technology</v>
      </c>
      <c r="T2079" s="7" t="str">
        <f t="shared" si="197"/>
        <v>hardware</v>
      </c>
    </row>
    <row r="2080" spans="1:20" ht="80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17">
        <f t="shared" si="192"/>
        <v>42692.771493055552</v>
      </c>
      <c r="L2080" s="17">
        <f t="shared" si="193"/>
        <v>42722.771493055552</v>
      </c>
      <c r="M2080" s="2" t="b">
        <v>0</v>
      </c>
      <c r="N2080" s="2">
        <v>48</v>
      </c>
      <c r="O2080" s="2" t="b">
        <v>1</v>
      </c>
      <c r="P2080" s="4">
        <f t="shared" si="194"/>
        <v>131.20499999999998</v>
      </c>
      <c r="Q2080" s="5">
        <f t="shared" si="195"/>
        <v>546.6875</v>
      </c>
      <c r="R2080" s="2" t="s">
        <v>8295</v>
      </c>
      <c r="S2080" s="7" t="str">
        <f t="shared" si="196"/>
        <v>technology</v>
      </c>
      <c r="T2080" s="7" t="str">
        <f t="shared" si="197"/>
        <v>hardware</v>
      </c>
    </row>
    <row r="2081" spans="1:20" ht="80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17">
        <f t="shared" si="192"/>
        <v>42150.71056712963</v>
      </c>
      <c r="L2081" s="17">
        <f t="shared" si="193"/>
        <v>42180.791666666672</v>
      </c>
      <c r="M2081" s="2" t="b">
        <v>0</v>
      </c>
      <c r="N2081" s="2">
        <v>607</v>
      </c>
      <c r="O2081" s="2" t="b">
        <v>1</v>
      </c>
      <c r="P2081" s="4">
        <f t="shared" si="194"/>
        <v>288.17</v>
      </c>
      <c r="Q2081" s="5">
        <f t="shared" si="195"/>
        <v>47.474464579901152</v>
      </c>
      <c r="R2081" s="2" t="s">
        <v>8295</v>
      </c>
      <c r="S2081" s="7" t="str">
        <f t="shared" si="196"/>
        <v>technology</v>
      </c>
      <c r="T2081" s="7" t="str">
        <f t="shared" si="197"/>
        <v>hardware</v>
      </c>
    </row>
    <row r="2082" spans="1:20" ht="80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17">
        <f t="shared" si="192"/>
        <v>42289.957175925927</v>
      </c>
      <c r="L2082" s="17">
        <f t="shared" si="193"/>
        <v>42319.998842592591</v>
      </c>
      <c r="M2082" s="2" t="b">
        <v>0</v>
      </c>
      <c r="N2082" s="2">
        <v>50</v>
      </c>
      <c r="O2082" s="2" t="b">
        <v>1</v>
      </c>
      <c r="P2082" s="4">
        <f t="shared" si="194"/>
        <v>507.8</v>
      </c>
      <c r="Q2082" s="5">
        <f t="shared" si="195"/>
        <v>101.56</v>
      </c>
      <c r="R2082" s="2" t="s">
        <v>8295</v>
      </c>
      <c r="S2082" s="7" t="str">
        <f t="shared" si="196"/>
        <v>technology</v>
      </c>
      <c r="T2082" s="7" t="str">
        <f t="shared" si="197"/>
        <v>hardware</v>
      </c>
    </row>
    <row r="2083" spans="1:20" ht="80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17">
        <f t="shared" si="192"/>
        <v>41004.156886574077</v>
      </c>
      <c r="L2083" s="17">
        <f t="shared" si="193"/>
        <v>41045.207638888889</v>
      </c>
      <c r="M2083" s="2" t="b">
        <v>0</v>
      </c>
      <c r="N2083" s="2">
        <v>55</v>
      </c>
      <c r="O2083" s="2" t="b">
        <v>1</v>
      </c>
      <c r="P2083" s="4">
        <f t="shared" si="194"/>
        <v>114.57142857142857</v>
      </c>
      <c r="Q2083" s="5">
        <f t="shared" si="195"/>
        <v>72.909090909090907</v>
      </c>
      <c r="R2083" s="2" t="s">
        <v>8279</v>
      </c>
      <c r="S2083" s="7" t="str">
        <f t="shared" si="196"/>
        <v>music</v>
      </c>
      <c r="T2083" s="7" t="str">
        <f t="shared" si="197"/>
        <v>indie rock</v>
      </c>
    </row>
    <row r="2084" spans="1:20" ht="80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17">
        <f t="shared" si="192"/>
        <v>40811.120324074072</v>
      </c>
      <c r="L2084" s="17">
        <f t="shared" si="193"/>
        <v>40871.161990740737</v>
      </c>
      <c r="M2084" s="2" t="b">
        <v>0</v>
      </c>
      <c r="N2084" s="2">
        <v>38</v>
      </c>
      <c r="O2084" s="2" t="b">
        <v>1</v>
      </c>
      <c r="P2084" s="4">
        <f t="shared" si="194"/>
        <v>110.73333333333333</v>
      </c>
      <c r="Q2084" s="5">
        <f t="shared" si="195"/>
        <v>43.710526315789473</v>
      </c>
      <c r="R2084" s="2" t="s">
        <v>8279</v>
      </c>
      <c r="S2084" s="7" t="str">
        <f t="shared" si="196"/>
        <v>music</v>
      </c>
      <c r="T2084" s="7" t="str">
        <f t="shared" si="197"/>
        <v>indie rock</v>
      </c>
    </row>
    <row r="2085" spans="1:20" ht="80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17">
        <f t="shared" si="192"/>
        <v>41034.72216435185</v>
      </c>
      <c r="L2085" s="17">
        <f t="shared" si="193"/>
        <v>41064.72216435185</v>
      </c>
      <c r="M2085" s="2" t="b">
        <v>0</v>
      </c>
      <c r="N2085" s="2">
        <v>25</v>
      </c>
      <c r="O2085" s="2" t="b">
        <v>1</v>
      </c>
      <c r="P2085" s="4">
        <f t="shared" si="194"/>
        <v>113.33333333333333</v>
      </c>
      <c r="Q2085" s="5">
        <f t="shared" si="195"/>
        <v>34</v>
      </c>
      <c r="R2085" s="2" t="s">
        <v>8279</v>
      </c>
      <c r="S2085" s="7" t="str">
        <f t="shared" si="196"/>
        <v>music</v>
      </c>
      <c r="T2085" s="7" t="str">
        <f t="shared" si="197"/>
        <v>indie rock</v>
      </c>
    </row>
    <row r="2086" spans="1:20" ht="60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17">
        <f t="shared" si="192"/>
        <v>41731.833124999997</v>
      </c>
      <c r="L2086" s="17">
        <f t="shared" si="193"/>
        <v>41763.290972222225</v>
      </c>
      <c r="M2086" s="2" t="b">
        <v>0</v>
      </c>
      <c r="N2086" s="2">
        <v>46</v>
      </c>
      <c r="O2086" s="2" t="b">
        <v>1</v>
      </c>
      <c r="P2086" s="4">
        <f t="shared" si="194"/>
        <v>108.33333333333333</v>
      </c>
      <c r="Q2086" s="5">
        <f t="shared" si="195"/>
        <v>70.652173913043484</v>
      </c>
      <c r="R2086" s="2" t="s">
        <v>8279</v>
      </c>
      <c r="S2086" s="7" t="str">
        <f t="shared" si="196"/>
        <v>music</v>
      </c>
      <c r="T2086" s="7" t="str">
        <f t="shared" si="197"/>
        <v>indie rock</v>
      </c>
    </row>
    <row r="2087" spans="1:20" ht="80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17">
        <f t="shared" si="192"/>
        <v>41075.835497685184</v>
      </c>
      <c r="L2087" s="17">
        <f t="shared" si="193"/>
        <v>41105.835497685184</v>
      </c>
      <c r="M2087" s="2" t="b">
        <v>0</v>
      </c>
      <c r="N2087" s="2">
        <v>83</v>
      </c>
      <c r="O2087" s="2" t="b">
        <v>1</v>
      </c>
      <c r="P2087" s="4">
        <f t="shared" si="194"/>
        <v>123.53333333333335</v>
      </c>
      <c r="Q2087" s="5">
        <f t="shared" si="195"/>
        <v>89.301204819277103</v>
      </c>
      <c r="R2087" s="2" t="s">
        <v>8279</v>
      </c>
      <c r="S2087" s="7" t="str">
        <f t="shared" si="196"/>
        <v>music</v>
      </c>
      <c r="T2087" s="7" t="str">
        <f t="shared" si="197"/>
        <v>indie rock</v>
      </c>
    </row>
    <row r="2088" spans="1:20" ht="60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17">
        <f t="shared" si="192"/>
        <v>40860.67050925926</v>
      </c>
      <c r="L2088" s="17">
        <f t="shared" si="193"/>
        <v>40891.207638888889</v>
      </c>
      <c r="M2088" s="2" t="b">
        <v>0</v>
      </c>
      <c r="N2088" s="2">
        <v>35</v>
      </c>
      <c r="O2088" s="2" t="b">
        <v>1</v>
      </c>
      <c r="P2088" s="4">
        <f t="shared" si="194"/>
        <v>100.69999999999999</v>
      </c>
      <c r="Q2088" s="5">
        <f t="shared" si="195"/>
        <v>115.08571428571429</v>
      </c>
      <c r="R2088" s="2" t="s">
        <v>8279</v>
      </c>
      <c r="S2088" s="7" t="str">
        <f t="shared" si="196"/>
        <v>music</v>
      </c>
      <c r="T2088" s="7" t="str">
        <f t="shared" si="197"/>
        <v>indie rock</v>
      </c>
    </row>
    <row r="2089" spans="1:20" ht="80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17">
        <f t="shared" si="192"/>
        <v>40764.204375000001</v>
      </c>
      <c r="L2089" s="17">
        <f t="shared" si="193"/>
        <v>40794.204375000001</v>
      </c>
      <c r="M2089" s="2" t="b">
        <v>0</v>
      </c>
      <c r="N2089" s="2">
        <v>25</v>
      </c>
      <c r="O2089" s="2" t="b">
        <v>1</v>
      </c>
      <c r="P2089" s="4">
        <f t="shared" si="194"/>
        <v>103.53333333333335</v>
      </c>
      <c r="Q2089" s="5">
        <f t="shared" si="195"/>
        <v>62.12</v>
      </c>
      <c r="R2089" s="2" t="s">
        <v>8279</v>
      </c>
      <c r="S2089" s="7" t="str">
        <f t="shared" si="196"/>
        <v>music</v>
      </c>
      <c r="T2089" s="7" t="str">
        <f t="shared" si="197"/>
        <v>indie rock</v>
      </c>
    </row>
    <row r="2090" spans="1:20" ht="80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17">
        <f t="shared" si="192"/>
        <v>40395.714722222219</v>
      </c>
      <c r="L2090" s="17">
        <f t="shared" si="193"/>
        <v>40432.165972222225</v>
      </c>
      <c r="M2090" s="2" t="b">
        <v>0</v>
      </c>
      <c r="N2090" s="2">
        <v>75</v>
      </c>
      <c r="O2090" s="2" t="b">
        <v>1</v>
      </c>
      <c r="P2090" s="4">
        <f t="shared" si="194"/>
        <v>115.51066666666668</v>
      </c>
      <c r="Q2090" s="5">
        <f t="shared" si="195"/>
        <v>46.204266666666669</v>
      </c>
      <c r="R2090" s="2" t="s">
        <v>8279</v>
      </c>
      <c r="S2090" s="7" t="str">
        <f t="shared" si="196"/>
        <v>music</v>
      </c>
      <c r="T2090" s="7" t="str">
        <f t="shared" si="197"/>
        <v>indie rock</v>
      </c>
    </row>
    <row r="2091" spans="1:20" ht="60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17">
        <f t="shared" si="192"/>
        <v>41453.076319444444</v>
      </c>
      <c r="L2091" s="17">
        <f t="shared" si="193"/>
        <v>41488.076319444444</v>
      </c>
      <c r="M2091" s="2" t="b">
        <v>0</v>
      </c>
      <c r="N2091" s="2">
        <v>62</v>
      </c>
      <c r="O2091" s="2" t="b">
        <v>1</v>
      </c>
      <c r="P2091" s="4">
        <f t="shared" si="194"/>
        <v>120.4004</v>
      </c>
      <c r="Q2091" s="5">
        <f t="shared" si="195"/>
        <v>48.54854838709678</v>
      </c>
      <c r="R2091" s="2" t="s">
        <v>8279</v>
      </c>
      <c r="S2091" s="7" t="str">
        <f t="shared" si="196"/>
        <v>music</v>
      </c>
      <c r="T2091" s="7" t="str">
        <f t="shared" si="197"/>
        <v>indie rock</v>
      </c>
    </row>
    <row r="2092" spans="1:20" ht="80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17">
        <f t="shared" si="192"/>
        <v>41299.381423611114</v>
      </c>
      <c r="L2092" s="17">
        <f t="shared" si="193"/>
        <v>41329.381423611114</v>
      </c>
      <c r="M2092" s="2" t="b">
        <v>0</v>
      </c>
      <c r="N2092" s="2">
        <v>160</v>
      </c>
      <c r="O2092" s="2" t="b">
        <v>1</v>
      </c>
      <c r="P2092" s="4">
        <f t="shared" si="194"/>
        <v>115.040375</v>
      </c>
      <c r="Q2092" s="5">
        <f t="shared" si="195"/>
        <v>57.520187499999999</v>
      </c>
      <c r="R2092" s="2" t="s">
        <v>8279</v>
      </c>
      <c r="S2092" s="7" t="str">
        <f t="shared" si="196"/>
        <v>music</v>
      </c>
      <c r="T2092" s="7" t="str">
        <f t="shared" si="197"/>
        <v>indie rock</v>
      </c>
    </row>
    <row r="2093" spans="1:20" ht="80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17">
        <f t="shared" si="192"/>
        <v>40555.322662037033</v>
      </c>
      <c r="L2093" s="17">
        <f t="shared" si="193"/>
        <v>40603.833333333336</v>
      </c>
      <c r="M2093" s="2" t="b">
        <v>0</v>
      </c>
      <c r="N2093" s="2">
        <v>246</v>
      </c>
      <c r="O2093" s="2" t="b">
        <v>1</v>
      </c>
      <c r="P2093" s="4">
        <f t="shared" si="194"/>
        <v>120.46777777777777</v>
      </c>
      <c r="Q2093" s="5">
        <f t="shared" si="195"/>
        <v>88.147154471544724</v>
      </c>
      <c r="R2093" s="2" t="s">
        <v>8279</v>
      </c>
      <c r="S2093" s="7" t="str">
        <f t="shared" si="196"/>
        <v>music</v>
      </c>
      <c r="T2093" s="7" t="str">
        <f t="shared" si="197"/>
        <v>indie rock</v>
      </c>
    </row>
    <row r="2094" spans="1:20" ht="80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17">
        <f t="shared" si="192"/>
        <v>40763.707546296297</v>
      </c>
      <c r="L2094" s="17">
        <f t="shared" si="193"/>
        <v>40823.707546296297</v>
      </c>
      <c r="M2094" s="2" t="b">
        <v>0</v>
      </c>
      <c r="N2094" s="2">
        <v>55</v>
      </c>
      <c r="O2094" s="2" t="b">
        <v>1</v>
      </c>
      <c r="P2094" s="4">
        <f t="shared" si="194"/>
        <v>101.28333333333333</v>
      </c>
      <c r="Q2094" s="5">
        <f t="shared" si="195"/>
        <v>110.49090909090908</v>
      </c>
      <c r="R2094" s="2" t="s">
        <v>8279</v>
      </c>
      <c r="S2094" s="7" t="str">
        <f t="shared" si="196"/>
        <v>music</v>
      </c>
      <c r="T2094" s="7" t="str">
        <f t="shared" si="197"/>
        <v>indie rock</v>
      </c>
    </row>
    <row r="2095" spans="1:20" ht="80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17">
        <f t="shared" si="192"/>
        <v>41205.854537037041</v>
      </c>
      <c r="L2095" s="17">
        <f t="shared" si="193"/>
        <v>41265.896203703705</v>
      </c>
      <c r="M2095" s="2" t="b">
        <v>0</v>
      </c>
      <c r="N2095" s="2">
        <v>23</v>
      </c>
      <c r="O2095" s="2" t="b">
        <v>1</v>
      </c>
      <c r="P2095" s="4">
        <f t="shared" si="194"/>
        <v>102.46666666666667</v>
      </c>
      <c r="Q2095" s="5">
        <f t="shared" si="195"/>
        <v>66.826086956521735</v>
      </c>
      <c r="R2095" s="2" t="s">
        <v>8279</v>
      </c>
      <c r="S2095" s="7" t="str">
        <f t="shared" si="196"/>
        <v>music</v>
      </c>
      <c r="T2095" s="7" t="str">
        <f t="shared" si="197"/>
        <v>indie rock</v>
      </c>
    </row>
    <row r="2096" spans="1:20" ht="80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17">
        <f t="shared" si="192"/>
        <v>40939.02002314815</v>
      </c>
      <c r="L2096" s="17">
        <f t="shared" si="193"/>
        <v>40973.125</v>
      </c>
      <c r="M2096" s="2" t="b">
        <v>0</v>
      </c>
      <c r="N2096" s="2">
        <v>72</v>
      </c>
      <c r="O2096" s="2" t="b">
        <v>1</v>
      </c>
      <c r="P2096" s="4">
        <f t="shared" si="194"/>
        <v>120.54285714285714</v>
      </c>
      <c r="Q2096" s="5">
        <f t="shared" si="195"/>
        <v>58.597222222222221</v>
      </c>
      <c r="R2096" s="2" t="s">
        <v>8279</v>
      </c>
      <c r="S2096" s="7" t="str">
        <f t="shared" si="196"/>
        <v>music</v>
      </c>
      <c r="T2096" s="7" t="str">
        <f t="shared" si="197"/>
        <v>indie rock</v>
      </c>
    </row>
    <row r="2097" spans="1:20" ht="80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17">
        <f t="shared" si="192"/>
        <v>40758.733483796292</v>
      </c>
      <c r="L2097" s="17">
        <f t="shared" si="193"/>
        <v>40818.733483796292</v>
      </c>
      <c r="M2097" s="2" t="b">
        <v>0</v>
      </c>
      <c r="N2097" s="2">
        <v>22</v>
      </c>
      <c r="O2097" s="2" t="b">
        <v>1</v>
      </c>
      <c r="P2097" s="4">
        <f t="shared" si="194"/>
        <v>100</v>
      </c>
      <c r="Q2097" s="5">
        <f t="shared" si="195"/>
        <v>113.63636363636364</v>
      </c>
      <c r="R2097" s="2" t="s">
        <v>8279</v>
      </c>
      <c r="S2097" s="7" t="str">
        <f t="shared" si="196"/>
        <v>music</v>
      </c>
      <c r="T2097" s="7" t="str">
        <f t="shared" si="197"/>
        <v>indie rock</v>
      </c>
    </row>
    <row r="2098" spans="1:20" ht="80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17">
        <f t="shared" si="192"/>
        <v>41192.758506944447</v>
      </c>
      <c r="L2098" s="17">
        <f t="shared" si="193"/>
        <v>41208.165972222225</v>
      </c>
      <c r="M2098" s="2" t="b">
        <v>0</v>
      </c>
      <c r="N2098" s="2">
        <v>14</v>
      </c>
      <c r="O2098" s="2" t="b">
        <v>1</v>
      </c>
      <c r="P2098" s="4">
        <f t="shared" si="194"/>
        <v>101.66666666666666</v>
      </c>
      <c r="Q2098" s="5">
        <f t="shared" si="195"/>
        <v>43.571428571428569</v>
      </c>
      <c r="R2098" s="2" t="s">
        <v>8279</v>
      </c>
      <c r="S2098" s="7" t="str">
        <f t="shared" si="196"/>
        <v>music</v>
      </c>
      <c r="T2098" s="7" t="str">
        <f t="shared" si="197"/>
        <v>indie rock</v>
      </c>
    </row>
    <row r="2099" spans="1:20" ht="80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17">
        <f t="shared" si="192"/>
        <v>40818.58489583333</v>
      </c>
      <c r="L2099" s="17">
        <f t="shared" si="193"/>
        <v>40878.626562500001</v>
      </c>
      <c r="M2099" s="2" t="b">
        <v>0</v>
      </c>
      <c r="N2099" s="2">
        <v>38</v>
      </c>
      <c r="O2099" s="2" t="b">
        <v>1</v>
      </c>
      <c r="P2099" s="4">
        <f t="shared" si="194"/>
        <v>100</v>
      </c>
      <c r="Q2099" s="5">
        <f t="shared" si="195"/>
        <v>78.94736842105263</v>
      </c>
      <c r="R2099" s="2" t="s">
        <v>8279</v>
      </c>
      <c r="S2099" s="7" t="str">
        <f t="shared" si="196"/>
        <v>music</v>
      </c>
      <c r="T2099" s="7" t="str">
        <f t="shared" si="197"/>
        <v>indie rock</v>
      </c>
    </row>
    <row r="2100" spans="1:20" ht="80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17">
        <f t="shared" si="192"/>
        <v>40946.11383101852</v>
      </c>
      <c r="L2100" s="17">
        <f t="shared" si="193"/>
        <v>40976.11383101852</v>
      </c>
      <c r="M2100" s="2" t="b">
        <v>0</v>
      </c>
      <c r="N2100" s="2">
        <v>32</v>
      </c>
      <c r="O2100" s="2" t="b">
        <v>1</v>
      </c>
      <c r="P2100" s="4">
        <f t="shared" si="194"/>
        <v>100.33333333333334</v>
      </c>
      <c r="Q2100" s="5">
        <f t="shared" si="195"/>
        <v>188.125</v>
      </c>
      <c r="R2100" s="2" t="s">
        <v>8279</v>
      </c>
      <c r="S2100" s="7" t="str">
        <f t="shared" si="196"/>
        <v>music</v>
      </c>
      <c r="T2100" s="7" t="str">
        <f t="shared" si="197"/>
        <v>indie rock</v>
      </c>
    </row>
    <row r="2101" spans="1:20" ht="20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17">
        <f t="shared" si="192"/>
        <v>42173.746342592596</v>
      </c>
      <c r="L2101" s="17">
        <f t="shared" si="193"/>
        <v>42187.152777777781</v>
      </c>
      <c r="M2101" s="2" t="b">
        <v>0</v>
      </c>
      <c r="N2101" s="2">
        <v>63</v>
      </c>
      <c r="O2101" s="2" t="b">
        <v>1</v>
      </c>
      <c r="P2101" s="4">
        <f t="shared" si="194"/>
        <v>132.36666666666667</v>
      </c>
      <c r="Q2101" s="5">
        <f t="shared" si="195"/>
        <v>63.031746031746032</v>
      </c>
      <c r="R2101" s="2" t="s">
        <v>8279</v>
      </c>
      <c r="S2101" s="7" t="str">
        <f t="shared" si="196"/>
        <v>music</v>
      </c>
      <c r="T2101" s="7" t="str">
        <f t="shared" si="197"/>
        <v>indie rock</v>
      </c>
    </row>
    <row r="2102" spans="1:20" ht="80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17">
        <f t="shared" si="192"/>
        <v>41074.834965277776</v>
      </c>
      <c r="L2102" s="17">
        <f t="shared" si="193"/>
        <v>41090.165972222225</v>
      </c>
      <c r="M2102" s="2" t="b">
        <v>0</v>
      </c>
      <c r="N2102" s="2">
        <v>27</v>
      </c>
      <c r="O2102" s="2" t="b">
        <v>1</v>
      </c>
      <c r="P2102" s="4">
        <f t="shared" si="194"/>
        <v>136.66666666666666</v>
      </c>
      <c r="Q2102" s="5">
        <f t="shared" si="195"/>
        <v>30.37037037037037</v>
      </c>
      <c r="R2102" s="2" t="s">
        <v>8279</v>
      </c>
      <c r="S2102" s="7" t="str">
        <f t="shared" si="196"/>
        <v>music</v>
      </c>
      <c r="T2102" s="7" t="str">
        <f t="shared" si="197"/>
        <v>indie rock</v>
      </c>
    </row>
    <row r="2103" spans="1:20" ht="80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17">
        <f t="shared" si="192"/>
        <v>40892.149467592593</v>
      </c>
      <c r="L2103" s="17">
        <f t="shared" si="193"/>
        <v>40952.149467592593</v>
      </c>
      <c r="M2103" s="2" t="b">
        <v>0</v>
      </c>
      <c r="N2103" s="2">
        <v>44</v>
      </c>
      <c r="O2103" s="2" t="b">
        <v>1</v>
      </c>
      <c r="P2103" s="4">
        <f t="shared" si="194"/>
        <v>113.25</v>
      </c>
      <c r="Q2103" s="5">
        <f t="shared" si="195"/>
        <v>51.477272727272727</v>
      </c>
      <c r="R2103" s="2" t="s">
        <v>8279</v>
      </c>
      <c r="S2103" s="7" t="str">
        <f t="shared" si="196"/>
        <v>music</v>
      </c>
      <c r="T2103" s="7" t="str">
        <f t="shared" si="197"/>
        <v>indie rock</v>
      </c>
    </row>
    <row r="2104" spans="1:20" ht="80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17">
        <f t="shared" si="192"/>
        <v>40638.868611111109</v>
      </c>
      <c r="L2104" s="17">
        <f t="shared" si="193"/>
        <v>40668.868611111109</v>
      </c>
      <c r="M2104" s="2" t="b">
        <v>0</v>
      </c>
      <c r="N2104" s="2">
        <v>38</v>
      </c>
      <c r="O2104" s="2" t="b">
        <v>1</v>
      </c>
      <c r="P2104" s="4">
        <f t="shared" si="194"/>
        <v>136</v>
      </c>
      <c r="Q2104" s="5">
        <f t="shared" si="195"/>
        <v>35.789473684210527</v>
      </c>
      <c r="R2104" s="2" t="s">
        <v>8279</v>
      </c>
      <c r="S2104" s="7" t="str">
        <f t="shared" si="196"/>
        <v>music</v>
      </c>
      <c r="T2104" s="7" t="str">
        <f t="shared" si="197"/>
        <v>indie rock</v>
      </c>
    </row>
    <row r="2105" spans="1:20" ht="40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17">
        <f t="shared" si="192"/>
        <v>41192.754942129628</v>
      </c>
      <c r="L2105" s="17">
        <f t="shared" si="193"/>
        <v>41222.7966087963</v>
      </c>
      <c r="M2105" s="2" t="b">
        <v>0</v>
      </c>
      <c r="N2105" s="2">
        <v>115</v>
      </c>
      <c r="O2105" s="2" t="b">
        <v>1</v>
      </c>
      <c r="P2105" s="4">
        <f t="shared" si="194"/>
        <v>146.12318374694613</v>
      </c>
      <c r="Q2105" s="5">
        <f t="shared" si="195"/>
        <v>98.817391304347822</v>
      </c>
      <c r="R2105" s="2" t="s">
        <v>8279</v>
      </c>
      <c r="S2105" s="7" t="str">
        <f t="shared" si="196"/>
        <v>music</v>
      </c>
      <c r="T2105" s="7" t="str">
        <f t="shared" si="197"/>
        <v>indie rock</v>
      </c>
    </row>
    <row r="2106" spans="1:20" ht="80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17">
        <f t="shared" si="192"/>
        <v>41394.074467592596</v>
      </c>
      <c r="L2106" s="17">
        <f t="shared" si="193"/>
        <v>41425</v>
      </c>
      <c r="M2106" s="2" t="b">
        <v>0</v>
      </c>
      <c r="N2106" s="2">
        <v>37</v>
      </c>
      <c r="O2106" s="2" t="b">
        <v>1</v>
      </c>
      <c r="P2106" s="4">
        <f t="shared" si="194"/>
        <v>129.5</v>
      </c>
      <c r="Q2106" s="5">
        <f t="shared" si="195"/>
        <v>28</v>
      </c>
      <c r="R2106" s="2" t="s">
        <v>8279</v>
      </c>
      <c r="S2106" s="7" t="str">
        <f t="shared" si="196"/>
        <v>music</v>
      </c>
      <c r="T2106" s="7" t="str">
        <f t="shared" si="197"/>
        <v>indie rock</v>
      </c>
    </row>
    <row r="2107" spans="1:20" ht="60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17">
        <f t="shared" si="192"/>
        <v>41951.788807870369</v>
      </c>
      <c r="L2107" s="17">
        <f t="shared" si="193"/>
        <v>41964.166666666672</v>
      </c>
      <c r="M2107" s="2" t="b">
        <v>0</v>
      </c>
      <c r="N2107" s="2">
        <v>99</v>
      </c>
      <c r="O2107" s="2" t="b">
        <v>1</v>
      </c>
      <c r="P2107" s="4">
        <f t="shared" si="194"/>
        <v>254</v>
      </c>
      <c r="Q2107" s="5">
        <f t="shared" si="195"/>
        <v>51.313131313131315</v>
      </c>
      <c r="R2107" s="2" t="s">
        <v>8279</v>
      </c>
      <c r="S2107" s="7" t="str">
        <f t="shared" si="196"/>
        <v>music</v>
      </c>
      <c r="T2107" s="7" t="str">
        <f t="shared" si="197"/>
        <v>indie rock</v>
      </c>
    </row>
    <row r="2108" spans="1:20" ht="80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17">
        <f t="shared" si="192"/>
        <v>41270.21497685185</v>
      </c>
      <c r="L2108" s="17">
        <f t="shared" si="193"/>
        <v>41300.21497685185</v>
      </c>
      <c r="M2108" s="2" t="b">
        <v>0</v>
      </c>
      <c r="N2108" s="2">
        <v>44</v>
      </c>
      <c r="O2108" s="2" t="b">
        <v>1</v>
      </c>
      <c r="P2108" s="4">
        <f t="shared" si="194"/>
        <v>107.04545454545456</v>
      </c>
      <c r="Q2108" s="5">
        <f t="shared" si="195"/>
        <v>53.522727272727273</v>
      </c>
      <c r="R2108" s="2" t="s">
        <v>8279</v>
      </c>
      <c r="S2108" s="7" t="str">
        <f t="shared" si="196"/>
        <v>music</v>
      </c>
      <c r="T2108" s="7" t="str">
        <f t="shared" si="197"/>
        <v>indie rock</v>
      </c>
    </row>
    <row r="2109" spans="1:20" ht="80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17">
        <f t="shared" si="192"/>
        <v>41934.71056712963</v>
      </c>
      <c r="L2109" s="17">
        <f t="shared" si="193"/>
        <v>41955.752233796295</v>
      </c>
      <c r="M2109" s="2" t="b">
        <v>0</v>
      </c>
      <c r="N2109" s="2">
        <v>58</v>
      </c>
      <c r="O2109" s="2" t="b">
        <v>1</v>
      </c>
      <c r="P2109" s="4">
        <f t="shared" si="194"/>
        <v>107.73299999999999</v>
      </c>
      <c r="Q2109" s="5">
        <f t="shared" si="195"/>
        <v>37.149310344827583</v>
      </c>
      <c r="R2109" s="2" t="s">
        <v>8279</v>
      </c>
      <c r="S2109" s="7" t="str">
        <f t="shared" si="196"/>
        <v>music</v>
      </c>
      <c r="T2109" s="7" t="str">
        <f t="shared" si="197"/>
        <v>indie rock</v>
      </c>
    </row>
    <row r="2110" spans="1:20" ht="80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17">
        <f t="shared" si="192"/>
        <v>41135.175694444442</v>
      </c>
      <c r="L2110" s="17">
        <f t="shared" si="193"/>
        <v>41162.163194444445</v>
      </c>
      <c r="M2110" s="2" t="b">
        <v>0</v>
      </c>
      <c r="N2110" s="2">
        <v>191</v>
      </c>
      <c r="O2110" s="2" t="b">
        <v>1</v>
      </c>
      <c r="P2110" s="4">
        <f t="shared" si="194"/>
        <v>107.31250000000001</v>
      </c>
      <c r="Q2110" s="5">
        <f t="shared" si="195"/>
        <v>89.895287958115176</v>
      </c>
      <c r="R2110" s="2" t="s">
        <v>8279</v>
      </c>
      <c r="S2110" s="7" t="str">
        <f t="shared" si="196"/>
        <v>music</v>
      </c>
      <c r="T2110" s="7" t="str">
        <f t="shared" si="197"/>
        <v>indie rock</v>
      </c>
    </row>
    <row r="2111" spans="1:20" ht="60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17">
        <f t="shared" si="192"/>
        <v>42160.708530092597</v>
      </c>
      <c r="L2111" s="17">
        <f t="shared" si="193"/>
        <v>42190.708530092597</v>
      </c>
      <c r="M2111" s="2" t="b">
        <v>0</v>
      </c>
      <c r="N2111" s="2">
        <v>40</v>
      </c>
      <c r="O2111" s="2" t="b">
        <v>1</v>
      </c>
      <c r="P2111" s="4">
        <f t="shared" si="194"/>
        <v>106.52500000000001</v>
      </c>
      <c r="Q2111" s="5">
        <f t="shared" si="195"/>
        <v>106.52500000000001</v>
      </c>
      <c r="R2111" s="2" t="s">
        <v>8279</v>
      </c>
      <c r="S2111" s="7" t="str">
        <f t="shared" si="196"/>
        <v>music</v>
      </c>
      <c r="T2111" s="7" t="str">
        <f t="shared" si="197"/>
        <v>indie rock</v>
      </c>
    </row>
    <row r="2112" spans="1:20" ht="60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17">
        <f t="shared" si="192"/>
        <v>41759.670937499999</v>
      </c>
      <c r="L2112" s="17">
        <f t="shared" si="193"/>
        <v>41787.207638888889</v>
      </c>
      <c r="M2112" s="2" t="b">
        <v>0</v>
      </c>
      <c r="N2112" s="2">
        <v>38</v>
      </c>
      <c r="O2112" s="2" t="b">
        <v>1</v>
      </c>
      <c r="P2112" s="4">
        <f t="shared" si="194"/>
        <v>100.35000000000001</v>
      </c>
      <c r="Q2112" s="5">
        <f t="shared" si="195"/>
        <v>52.815789473684212</v>
      </c>
      <c r="R2112" s="2" t="s">
        <v>8279</v>
      </c>
      <c r="S2112" s="7" t="str">
        <f t="shared" si="196"/>
        <v>music</v>
      </c>
      <c r="T2112" s="7" t="str">
        <f t="shared" si="197"/>
        <v>indie rock</v>
      </c>
    </row>
    <row r="2113" spans="1:20" ht="80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17">
        <f t="shared" si="192"/>
        <v>40703.197048611109</v>
      </c>
      <c r="L2113" s="17">
        <f t="shared" si="193"/>
        <v>40770.041666666664</v>
      </c>
      <c r="M2113" s="2" t="b">
        <v>0</v>
      </c>
      <c r="N2113" s="2">
        <v>39</v>
      </c>
      <c r="O2113" s="2" t="b">
        <v>1</v>
      </c>
      <c r="P2113" s="4">
        <f t="shared" si="194"/>
        <v>106.5</v>
      </c>
      <c r="Q2113" s="5">
        <f t="shared" si="195"/>
        <v>54.615384615384613</v>
      </c>
      <c r="R2113" s="2" t="s">
        <v>8279</v>
      </c>
      <c r="S2113" s="7" t="str">
        <f t="shared" si="196"/>
        <v>music</v>
      </c>
      <c r="T2113" s="7" t="str">
        <f t="shared" si="197"/>
        <v>indie rock</v>
      </c>
    </row>
    <row r="2114" spans="1:20" ht="80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17">
        <f t="shared" si="192"/>
        <v>41365.928159722222</v>
      </c>
      <c r="L2114" s="17">
        <f t="shared" si="193"/>
        <v>41379.928159722222</v>
      </c>
      <c r="M2114" s="2" t="b">
        <v>0</v>
      </c>
      <c r="N2114" s="2">
        <v>11</v>
      </c>
      <c r="O2114" s="2" t="b">
        <v>1</v>
      </c>
      <c r="P2114" s="4">
        <f t="shared" si="194"/>
        <v>100</v>
      </c>
      <c r="Q2114" s="5">
        <f t="shared" si="195"/>
        <v>27.272727272727273</v>
      </c>
      <c r="R2114" s="2" t="s">
        <v>8279</v>
      </c>
      <c r="S2114" s="7" t="str">
        <f t="shared" si="196"/>
        <v>music</v>
      </c>
      <c r="T2114" s="7" t="str">
        <f t="shared" si="197"/>
        <v>indie rock</v>
      </c>
    </row>
    <row r="2115" spans="1:20" ht="40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17">
        <f t="shared" ref="K2115:K2178" si="198">(((J2115/60)/60)/24)+DATE(1970,1,1)</f>
        <v>41870.86546296296</v>
      </c>
      <c r="L2115" s="17">
        <f t="shared" ref="L2115:L2178" si="199">(((I2115/60)/60)/24)+DATE(1970,1,1)</f>
        <v>41905.86546296296</v>
      </c>
      <c r="M2115" s="2" t="b">
        <v>0</v>
      </c>
      <c r="N2115" s="2">
        <v>107</v>
      </c>
      <c r="O2115" s="2" t="b">
        <v>1</v>
      </c>
      <c r="P2115" s="4">
        <f t="shared" ref="P2115:P2178" si="200">E2115/D2115*100</f>
        <v>104.85714285714285</v>
      </c>
      <c r="Q2115" s="5">
        <f t="shared" ref="Q2115:Q2178" si="201">E2115/N2115</f>
        <v>68.598130841121488</v>
      </c>
      <c r="R2115" s="2" t="s">
        <v>8279</v>
      </c>
      <c r="S2115" s="7" t="str">
        <f t="shared" ref="S2115:S2178" si="202">LEFT(R2115, SEARCH("/",R2115, 1)-1)</f>
        <v>music</v>
      </c>
      <c r="T2115" s="7" t="str">
        <f t="shared" ref="T2115:T2178" si="203">RIGHT(R2115,LEN(R2115)-SEARCH("/",R2115,1))</f>
        <v>indie rock</v>
      </c>
    </row>
    <row r="2116" spans="1:20" ht="80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17">
        <f t="shared" si="198"/>
        <v>40458.815625000003</v>
      </c>
      <c r="L2116" s="17">
        <f t="shared" si="199"/>
        <v>40521.207638888889</v>
      </c>
      <c r="M2116" s="2" t="b">
        <v>0</v>
      </c>
      <c r="N2116" s="2">
        <v>147</v>
      </c>
      <c r="O2116" s="2" t="b">
        <v>1</v>
      </c>
      <c r="P2116" s="4">
        <f t="shared" si="200"/>
        <v>104.69999999999999</v>
      </c>
      <c r="Q2116" s="5">
        <f t="shared" si="201"/>
        <v>35.612244897959187</v>
      </c>
      <c r="R2116" s="2" t="s">
        <v>8279</v>
      </c>
      <c r="S2116" s="7" t="str">
        <f t="shared" si="202"/>
        <v>music</v>
      </c>
      <c r="T2116" s="7" t="str">
        <f t="shared" si="203"/>
        <v>indie rock</v>
      </c>
    </row>
    <row r="2117" spans="1:20" ht="60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17">
        <f t="shared" si="198"/>
        <v>40564.081030092595</v>
      </c>
      <c r="L2117" s="17">
        <f t="shared" si="199"/>
        <v>40594.081030092595</v>
      </c>
      <c r="M2117" s="2" t="b">
        <v>0</v>
      </c>
      <c r="N2117" s="2">
        <v>36</v>
      </c>
      <c r="O2117" s="2" t="b">
        <v>1</v>
      </c>
      <c r="P2117" s="4">
        <f t="shared" si="200"/>
        <v>225.66666666666669</v>
      </c>
      <c r="Q2117" s="5">
        <f t="shared" si="201"/>
        <v>94.027777777777771</v>
      </c>
      <c r="R2117" s="2" t="s">
        <v>8279</v>
      </c>
      <c r="S2117" s="7" t="str">
        <f t="shared" si="202"/>
        <v>music</v>
      </c>
      <c r="T2117" s="7" t="str">
        <f t="shared" si="203"/>
        <v>indie rock</v>
      </c>
    </row>
    <row r="2118" spans="1:20" ht="80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17">
        <f t="shared" si="198"/>
        <v>41136.777812500004</v>
      </c>
      <c r="L2118" s="17">
        <f t="shared" si="199"/>
        <v>41184.777812500004</v>
      </c>
      <c r="M2118" s="2" t="b">
        <v>0</v>
      </c>
      <c r="N2118" s="2">
        <v>92</v>
      </c>
      <c r="O2118" s="2" t="b">
        <v>1</v>
      </c>
      <c r="P2118" s="4">
        <f t="shared" si="200"/>
        <v>100.90416666666667</v>
      </c>
      <c r="Q2118" s="5">
        <f t="shared" si="201"/>
        <v>526.45652173913038</v>
      </c>
      <c r="R2118" s="2" t="s">
        <v>8279</v>
      </c>
      <c r="S2118" s="7" t="str">
        <f t="shared" si="202"/>
        <v>music</v>
      </c>
      <c r="T2118" s="7" t="str">
        <f t="shared" si="203"/>
        <v>indie rock</v>
      </c>
    </row>
    <row r="2119" spans="1:20" ht="80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17">
        <f t="shared" si="198"/>
        <v>42290.059594907405</v>
      </c>
      <c r="L2119" s="17">
        <f t="shared" si="199"/>
        <v>42304.207638888889</v>
      </c>
      <c r="M2119" s="2" t="b">
        <v>0</v>
      </c>
      <c r="N2119" s="2">
        <v>35</v>
      </c>
      <c r="O2119" s="2" t="b">
        <v>1</v>
      </c>
      <c r="P2119" s="4">
        <f t="shared" si="200"/>
        <v>147.75</v>
      </c>
      <c r="Q2119" s="5">
        <f t="shared" si="201"/>
        <v>50.657142857142858</v>
      </c>
      <c r="R2119" s="2" t="s">
        <v>8279</v>
      </c>
      <c r="S2119" s="7" t="str">
        <f t="shared" si="202"/>
        <v>music</v>
      </c>
      <c r="T2119" s="7" t="str">
        <f t="shared" si="203"/>
        <v>indie rock</v>
      </c>
    </row>
    <row r="2120" spans="1:20" ht="60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17">
        <f t="shared" si="198"/>
        <v>40718.839537037034</v>
      </c>
      <c r="L2120" s="17">
        <f t="shared" si="199"/>
        <v>40748.839537037034</v>
      </c>
      <c r="M2120" s="2" t="b">
        <v>0</v>
      </c>
      <c r="N2120" s="2">
        <v>17</v>
      </c>
      <c r="O2120" s="2" t="b">
        <v>1</v>
      </c>
      <c r="P2120" s="4">
        <f t="shared" si="200"/>
        <v>134.61099999999999</v>
      </c>
      <c r="Q2120" s="5">
        <f t="shared" si="201"/>
        <v>79.182941176470578</v>
      </c>
      <c r="R2120" s="2" t="s">
        <v>8279</v>
      </c>
      <c r="S2120" s="7" t="str">
        <f t="shared" si="202"/>
        <v>music</v>
      </c>
      <c r="T2120" s="7" t="str">
        <f t="shared" si="203"/>
        <v>indie rock</v>
      </c>
    </row>
    <row r="2121" spans="1:20" ht="60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17">
        <f t="shared" si="198"/>
        <v>41107.130150462966</v>
      </c>
      <c r="L2121" s="17">
        <f t="shared" si="199"/>
        <v>41137.130150462966</v>
      </c>
      <c r="M2121" s="2" t="b">
        <v>0</v>
      </c>
      <c r="N2121" s="2">
        <v>22</v>
      </c>
      <c r="O2121" s="2" t="b">
        <v>1</v>
      </c>
      <c r="P2121" s="4">
        <f t="shared" si="200"/>
        <v>100.75</v>
      </c>
      <c r="Q2121" s="5">
        <f t="shared" si="201"/>
        <v>91.590909090909093</v>
      </c>
      <c r="R2121" s="2" t="s">
        <v>8279</v>
      </c>
      <c r="S2121" s="7" t="str">
        <f t="shared" si="202"/>
        <v>music</v>
      </c>
      <c r="T2121" s="7" t="str">
        <f t="shared" si="203"/>
        <v>indie rock</v>
      </c>
    </row>
    <row r="2122" spans="1:20" ht="60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17">
        <f t="shared" si="198"/>
        <v>41591.964537037034</v>
      </c>
      <c r="L2122" s="17">
        <f t="shared" si="199"/>
        <v>41640.964537037034</v>
      </c>
      <c r="M2122" s="2" t="b">
        <v>0</v>
      </c>
      <c r="N2122" s="2">
        <v>69</v>
      </c>
      <c r="O2122" s="2" t="b">
        <v>1</v>
      </c>
      <c r="P2122" s="4">
        <f t="shared" si="200"/>
        <v>100.880375</v>
      </c>
      <c r="Q2122" s="5">
        <f t="shared" si="201"/>
        <v>116.96275362318841</v>
      </c>
      <c r="R2122" s="2" t="s">
        <v>8279</v>
      </c>
      <c r="S2122" s="7" t="str">
        <f t="shared" si="202"/>
        <v>music</v>
      </c>
      <c r="T2122" s="7" t="str">
        <f t="shared" si="203"/>
        <v>indie rock</v>
      </c>
    </row>
    <row r="2123" spans="1:20" ht="60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17">
        <f t="shared" si="198"/>
        <v>42716.7424537037</v>
      </c>
      <c r="L2123" s="17">
        <f t="shared" si="199"/>
        <v>42746.7424537037</v>
      </c>
      <c r="M2123" s="2" t="b">
        <v>0</v>
      </c>
      <c r="N2123" s="2">
        <v>10</v>
      </c>
      <c r="O2123" s="2" t="b">
        <v>0</v>
      </c>
      <c r="P2123" s="4">
        <f t="shared" si="200"/>
        <v>0.56800000000000006</v>
      </c>
      <c r="Q2123" s="5">
        <f t="shared" si="201"/>
        <v>28.4</v>
      </c>
      <c r="R2123" s="2" t="s">
        <v>8282</v>
      </c>
      <c r="S2123" s="7" t="str">
        <f t="shared" si="202"/>
        <v>games</v>
      </c>
      <c r="T2123" s="7" t="str">
        <f t="shared" si="203"/>
        <v>video games</v>
      </c>
    </row>
    <row r="2124" spans="1:20" ht="60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17">
        <f t="shared" si="198"/>
        <v>42712.300567129627</v>
      </c>
      <c r="L2124" s="17">
        <f t="shared" si="199"/>
        <v>42742.300567129627</v>
      </c>
      <c r="M2124" s="2" t="b">
        <v>0</v>
      </c>
      <c r="N2124" s="2">
        <v>3</v>
      </c>
      <c r="O2124" s="2" t="b">
        <v>0</v>
      </c>
      <c r="P2124" s="4">
        <f t="shared" si="200"/>
        <v>0.38750000000000001</v>
      </c>
      <c r="Q2124" s="5">
        <f t="shared" si="201"/>
        <v>103.33333333333333</v>
      </c>
      <c r="R2124" s="2" t="s">
        <v>8282</v>
      </c>
      <c r="S2124" s="7" t="str">
        <f t="shared" si="202"/>
        <v>games</v>
      </c>
      <c r="T2124" s="7" t="str">
        <f t="shared" si="203"/>
        <v>video games</v>
      </c>
    </row>
    <row r="2125" spans="1:20" ht="100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17">
        <f t="shared" si="198"/>
        <v>40198.424849537041</v>
      </c>
      <c r="L2125" s="17">
        <f t="shared" si="199"/>
        <v>40252.290972222225</v>
      </c>
      <c r="M2125" s="2" t="b">
        <v>0</v>
      </c>
      <c r="N2125" s="2">
        <v>5</v>
      </c>
      <c r="O2125" s="2" t="b">
        <v>0</v>
      </c>
      <c r="P2125" s="4">
        <f t="shared" si="200"/>
        <v>10</v>
      </c>
      <c r="Q2125" s="5">
        <f t="shared" si="201"/>
        <v>10</v>
      </c>
      <c r="R2125" s="2" t="s">
        <v>8282</v>
      </c>
      <c r="S2125" s="7" t="str">
        <f t="shared" si="202"/>
        <v>games</v>
      </c>
      <c r="T2125" s="7" t="str">
        <f t="shared" si="203"/>
        <v>video games</v>
      </c>
    </row>
    <row r="2126" spans="1:20" ht="80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17">
        <f t="shared" si="198"/>
        <v>40464.028182870366</v>
      </c>
      <c r="L2126" s="17">
        <f t="shared" si="199"/>
        <v>40512.208333333336</v>
      </c>
      <c r="M2126" s="2" t="b">
        <v>0</v>
      </c>
      <c r="N2126" s="2">
        <v>5</v>
      </c>
      <c r="O2126" s="2" t="b">
        <v>0</v>
      </c>
      <c r="P2126" s="4">
        <f t="shared" si="200"/>
        <v>10.454545454545453</v>
      </c>
      <c r="Q2126" s="5">
        <f t="shared" si="201"/>
        <v>23</v>
      </c>
      <c r="R2126" s="2" t="s">
        <v>8282</v>
      </c>
      <c r="S2126" s="7" t="str">
        <f t="shared" si="202"/>
        <v>games</v>
      </c>
      <c r="T2126" s="7" t="str">
        <f t="shared" si="203"/>
        <v>video games</v>
      </c>
    </row>
    <row r="2127" spans="1:20" ht="60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17">
        <f t="shared" si="198"/>
        <v>42191.023530092592</v>
      </c>
      <c r="L2127" s="17">
        <f t="shared" si="199"/>
        <v>42221.023530092592</v>
      </c>
      <c r="M2127" s="2" t="b">
        <v>0</v>
      </c>
      <c r="N2127" s="2">
        <v>27</v>
      </c>
      <c r="O2127" s="2" t="b">
        <v>0</v>
      </c>
      <c r="P2127" s="4">
        <f t="shared" si="200"/>
        <v>1.4200000000000002</v>
      </c>
      <c r="Q2127" s="5">
        <f t="shared" si="201"/>
        <v>31.555555555555557</v>
      </c>
      <c r="R2127" s="2" t="s">
        <v>8282</v>
      </c>
      <c r="S2127" s="7" t="str">
        <f t="shared" si="202"/>
        <v>games</v>
      </c>
      <c r="T2127" s="7" t="str">
        <f t="shared" si="203"/>
        <v>video games</v>
      </c>
    </row>
    <row r="2128" spans="1:20" ht="80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17">
        <f t="shared" si="198"/>
        <v>41951.973229166666</v>
      </c>
      <c r="L2128" s="17">
        <f t="shared" si="199"/>
        <v>41981.973229166666</v>
      </c>
      <c r="M2128" s="2" t="b">
        <v>0</v>
      </c>
      <c r="N2128" s="2">
        <v>2</v>
      </c>
      <c r="O2128" s="2" t="b">
        <v>0</v>
      </c>
      <c r="P2128" s="4">
        <f t="shared" si="200"/>
        <v>0.05</v>
      </c>
      <c r="Q2128" s="5">
        <f t="shared" si="201"/>
        <v>5</v>
      </c>
      <c r="R2128" s="2" t="s">
        <v>8282</v>
      </c>
      <c r="S2128" s="7" t="str">
        <f t="shared" si="202"/>
        <v>games</v>
      </c>
      <c r="T2128" s="7" t="str">
        <f t="shared" si="203"/>
        <v>video games</v>
      </c>
    </row>
    <row r="2129" spans="1:20" ht="40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17">
        <f t="shared" si="198"/>
        <v>42045.50535879629</v>
      </c>
      <c r="L2129" s="17">
        <f t="shared" si="199"/>
        <v>42075.463692129633</v>
      </c>
      <c r="M2129" s="2" t="b">
        <v>0</v>
      </c>
      <c r="N2129" s="2">
        <v>236</v>
      </c>
      <c r="O2129" s="2" t="b">
        <v>0</v>
      </c>
      <c r="P2129" s="4">
        <f t="shared" si="200"/>
        <v>28.842857142857142</v>
      </c>
      <c r="Q2129" s="5">
        <f t="shared" si="201"/>
        <v>34.220338983050844</v>
      </c>
      <c r="R2129" s="2" t="s">
        <v>8282</v>
      </c>
      <c r="S2129" s="7" t="str">
        <f t="shared" si="202"/>
        <v>games</v>
      </c>
      <c r="T2129" s="7" t="str">
        <f t="shared" si="203"/>
        <v>video games</v>
      </c>
    </row>
    <row r="2130" spans="1:20" ht="80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17">
        <f t="shared" si="198"/>
        <v>41843.772789351853</v>
      </c>
      <c r="L2130" s="17">
        <f t="shared" si="199"/>
        <v>41903.772789351853</v>
      </c>
      <c r="M2130" s="2" t="b">
        <v>0</v>
      </c>
      <c r="N2130" s="2">
        <v>1</v>
      </c>
      <c r="O2130" s="2" t="b">
        <v>0</v>
      </c>
      <c r="P2130" s="4">
        <f t="shared" si="200"/>
        <v>0.16666666666666669</v>
      </c>
      <c r="Q2130" s="5">
        <f t="shared" si="201"/>
        <v>25</v>
      </c>
      <c r="R2130" s="2" t="s">
        <v>8282</v>
      </c>
      <c r="S2130" s="7" t="str">
        <f t="shared" si="202"/>
        <v>games</v>
      </c>
      <c r="T2130" s="7" t="str">
        <f t="shared" si="203"/>
        <v>video games</v>
      </c>
    </row>
    <row r="2131" spans="1:20" ht="80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17">
        <f t="shared" si="198"/>
        <v>42409.024305555555</v>
      </c>
      <c r="L2131" s="17">
        <f t="shared" si="199"/>
        <v>42439.024305555555</v>
      </c>
      <c r="M2131" s="2" t="b">
        <v>0</v>
      </c>
      <c r="N2131" s="2">
        <v>12</v>
      </c>
      <c r="O2131" s="2" t="b">
        <v>0</v>
      </c>
      <c r="P2131" s="4">
        <f t="shared" si="200"/>
        <v>11.799999999999999</v>
      </c>
      <c r="Q2131" s="5">
        <f t="shared" si="201"/>
        <v>19.666666666666668</v>
      </c>
      <c r="R2131" s="2" t="s">
        <v>8282</v>
      </c>
      <c r="S2131" s="7" t="str">
        <f t="shared" si="202"/>
        <v>games</v>
      </c>
      <c r="T2131" s="7" t="str">
        <f t="shared" si="203"/>
        <v>video games</v>
      </c>
    </row>
    <row r="2132" spans="1:20" ht="40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17">
        <f t="shared" si="198"/>
        <v>41832.086377314816</v>
      </c>
      <c r="L2132" s="17">
        <f t="shared" si="199"/>
        <v>41867.086377314816</v>
      </c>
      <c r="M2132" s="2" t="b">
        <v>0</v>
      </c>
      <c r="N2132" s="2">
        <v>4</v>
      </c>
      <c r="O2132" s="2" t="b">
        <v>0</v>
      </c>
      <c r="P2132" s="4">
        <f t="shared" si="200"/>
        <v>0.20238095238095236</v>
      </c>
      <c r="Q2132" s="5">
        <f t="shared" si="201"/>
        <v>21.25</v>
      </c>
      <c r="R2132" s="2" t="s">
        <v>8282</v>
      </c>
      <c r="S2132" s="7" t="str">
        <f t="shared" si="202"/>
        <v>games</v>
      </c>
      <c r="T2132" s="7" t="str">
        <f t="shared" si="203"/>
        <v>video games</v>
      </c>
    </row>
    <row r="2133" spans="1:20" ht="60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17">
        <f t="shared" si="198"/>
        <v>42167.207071759258</v>
      </c>
      <c r="L2133" s="17">
        <f t="shared" si="199"/>
        <v>42197.207071759258</v>
      </c>
      <c r="M2133" s="2" t="b">
        <v>0</v>
      </c>
      <c r="N2133" s="2">
        <v>3</v>
      </c>
      <c r="O2133" s="2" t="b">
        <v>0</v>
      </c>
      <c r="P2133" s="4">
        <f t="shared" si="200"/>
        <v>5</v>
      </c>
      <c r="Q2133" s="5">
        <f t="shared" si="201"/>
        <v>8.3333333333333339</v>
      </c>
      <c r="R2133" s="2" t="s">
        <v>8282</v>
      </c>
      <c r="S2133" s="7" t="str">
        <f t="shared" si="202"/>
        <v>games</v>
      </c>
      <c r="T2133" s="7" t="str">
        <f t="shared" si="203"/>
        <v>video games</v>
      </c>
    </row>
    <row r="2134" spans="1:20" ht="80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17">
        <f t="shared" si="198"/>
        <v>41643.487175925926</v>
      </c>
      <c r="L2134" s="17">
        <f t="shared" si="199"/>
        <v>41673.487175925926</v>
      </c>
      <c r="M2134" s="2" t="b">
        <v>0</v>
      </c>
      <c r="N2134" s="2">
        <v>99</v>
      </c>
      <c r="O2134" s="2" t="b">
        <v>0</v>
      </c>
      <c r="P2134" s="4">
        <f t="shared" si="200"/>
        <v>2.1129899999999995</v>
      </c>
      <c r="Q2134" s="5">
        <f t="shared" si="201"/>
        <v>21.34333333333333</v>
      </c>
      <c r="R2134" s="2" t="s">
        <v>8282</v>
      </c>
      <c r="S2134" s="7" t="str">
        <f t="shared" si="202"/>
        <v>games</v>
      </c>
      <c r="T2134" s="7" t="str">
        <f t="shared" si="203"/>
        <v>video games</v>
      </c>
    </row>
    <row r="2135" spans="1:20" ht="80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17">
        <f t="shared" si="198"/>
        <v>40619.097210648149</v>
      </c>
      <c r="L2135" s="17">
        <f t="shared" si="199"/>
        <v>40657.290972222225</v>
      </c>
      <c r="M2135" s="2" t="b">
        <v>0</v>
      </c>
      <c r="N2135" s="2">
        <v>3</v>
      </c>
      <c r="O2135" s="2" t="b">
        <v>0</v>
      </c>
      <c r="P2135" s="4">
        <f t="shared" si="200"/>
        <v>1.6</v>
      </c>
      <c r="Q2135" s="5">
        <f t="shared" si="201"/>
        <v>5.333333333333333</v>
      </c>
      <c r="R2135" s="2" t="s">
        <v>8282</v>
      </c>
      <c r="S2135" s="7" t="str">
        <f t="shared" si="202"/>
        <v>games</v>
      </c>
      <c r="T2135" s="7" t="str">
        <f t="shared" si="203"/>
        <v>video games</v>
      </c>
    </row>
    <row r="2136" spans="1:20" ht="80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17">
        <f t="shared" si="198"/>
        <v>41361.886469907404</v>
      </c>
      <c r="L2136" s="17">
        <f t="shared" si="199"/>
        <v>41391.886469907404</v>
      </c>
      <c r="M2136" s="2" t="b">
        <v>0</v>
      </c>
      <c r="N2136" s="2">
        <v>3</v>
      </c>
      <c r="O2136" s="2" t="b">
        <v>0</v>
      </c>
      <c r="P2136" s="4">
        <f t="shared" si="200"/>
        <v>1.7333333333333332</v>
      </c>
      <c r="Q2136" s="5">
        <f t="shared" si="201"/>
        <v>34.666666666666664</v>
      </c>
      <c r="R2136" s="2" t="s">
        <v>8282</v>
      </c>
      <c r="S2136" s="7" t="str">
        <f t="shared" si="202"/>
        <v>games</v>
      </c>
      <c r="T2136" s="7" t="str">
        <f t="shared" si="203"/>
        <v>video games</v>
      </c>
    </row>
    <row r="2137" spans="1:20" ht="80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17">
        <f t="shared" si="198"/>
        <v>41156.963344907403</v>
      </c>
      <c r="L2137" s="17">
        <f t="shared" si="199"/>
        <v>41186.963344907403</v>
      </c>
      <c r="M2137" s="2" t="b">
        <v>0</v>
      </c>
      <c r="N2137" s="2">
        <v>22</v>
      </c>
      <c r="O2137" s="2" t="b">
        <v>0</v>
      </c>
      <c r="P2137" s="4">
        <f t="shared" si="200"/>
        <v>9.56</v>
      </c>
      <c r="Q2137" s="5">
        <f t="shared" si="201"/>
        <v>21.727272727272727</v>
      </c>
      <c r="R2137" s="2" t="s">
        <v>8282</v>
      </c>
      <c r="S2137" s="7" t="str">
        <f t="shared" si="202"/>
        <v>games</v>
      </c>
      <c r="T2137" s="7" t="str">
        <f t="shared" si="203"/>
        <v>video games</v>
      </c>
    </row>
    <row r="2138" spans="1:20" ht="80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17">
        <f t="shared" si="198"/>
        <v>41536.509097222224</v>
      </c>
      <c r="L2138" s="17">
        <f t="shared" si="199"/>
        <v>41566.509097222224</v>
      </c>
      <c r="M2138" s="2" t="b">
        <v>0</v>
      </c>
      <c r="N2138" s="2">
        <v>4</v>
      </c>
      <c r="O2138" s="2" t="b">
        <v>0</v>
      </c>
      <c r="P2138" s="4">
        <f t="shared" si="200"/>
        <v>5.9612499999999999E-2</v>
      </c>
      <c r="Q2138" s="5">
        <f t="shared" si="201"/>
        <v>11.922499999999999</v>
      </c>
      <c r="R2138" s="2" t="s">
        <v>8282</v>
      </c>
      <c r="S2138" s="7" t="str">
        <f t="shared" si="202"/>
        <v>games</v>
      </c>
      <c r="T2138" s="7" t="str">
        <f t="shared" si="203"/>
        <v>video games</v>
      </c>
    </row>
    <row r="2139" spans="1:20" ht="60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17">
        <f t="shared" si="198"/>
        <v>41948.771168981482</v>
      </c>
      <c r="L2139" s="17">
        <f t="shared" si="199"/>
        <v>41978.771168981482</v>
      </c>
      <c r="M2139" s="2" t="b">
        <v>0</v>
      </c>
      <c r="N2139" s="2">
        <v>534</v>
      </c>
      <c r="O2139" s="2" t="b">
        <v>0</v>
      </c>
      <c r="P2139" s="4">
        <f t="shared" si="200"/>
        <v>28.405999999999999</v>
      </c>
      <c r="Q2139" s="5">
        <f t="shared" si="201"/>
        <v>26.59737827715356</v>
      </c>
      <c r="R2139" s="2" t="s">
        <v>8282</v>
      </c>
      <c r="S2139" s="7" t="str">
        <f t="shared" si="202"/>
        <v>games</v>
      </c>
      <c r="T2139" s="7" t="str">
        <f t="shared" si="203"/>
        <v>video games</v>
      </c>
    </row>
    <row r="2140" spans="1:20" ht="60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17">
        <f t="shared" si="198"/>
        <v>41557.013182870374</v>
      </c>
      <c r="L2140" s="17">
        <f t="shared" si="199"/>
        <v>41587.054849537039</v>
      </c>
      <c r="M2140" s="2" t="b">
        <v>0</v>
      </c>
      <c r="N2140" s="2">
        <v>12</v>
      </c>
      <c r="O2140" s="2" t="b">
        <v>0</v>
      </c>
      <c r="P2140" s="4">
        <f t="shared" si="200"/>
        <v>12.8</v>
      </c>
      <c r="Q2140" s="5">
        <f t="shared" si="201"/>
        <v>10.666666666666666</v>
      </c>
      <c r="R2140" s="2" t="s">
        <v>8282</v>
      </c>
      <c r="S2140" s="7" t="str">
        <f t="shared" si="202"/>
        <v>games</v>
      </c>
      <c r="T2140" s="7" t="str">
        <f t="shared" si="203"/>
        <v>video games</v>
      </c>
    </row>
    <row r="2141" spans="1:20" ht="80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17">
        <f t="shared" si="198"/>
        <v>42647.750092592592</v>
      </c>
      <c r="L2141" s="17">
        <f t="shared" si="199"/>
        <v>42677.750092592592</v>
      </c>
      <c r="M2141" s="2" t="b">
        <v>0</v>
      </c>
      <c r="N2141" s="2">
        <v>56</v>
      </c>
      <c r="O2141" s="2" t="b">
        <v>0</v>
      </c>
      <c r="P2141" s="4">
        <f t="shared" si="200"/>
        <v>5.42</v>
      </c>
      <c r="Q2141" s="5">
        <f t="shared" si="201"/>
        <v>29.035714285714285</v>
      </c>
      <c r="R2141" s="2" t="s">
        <v>8282</v>
      </c>
      <c r="S2141" s="7" t="str">
        <f t="shared" si="202"/>
        <v>games</v>
      </c>
      <c r="T2141" s="7" t="str">
        <f t="shared" si="203"/>
        <v>video games</v>
      </c>
    </row>
    <row r="2142" spans="1:20" ht="80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17">
        <f t="shared" si="198"/>
        <v>41255.833611111113</v>
      </c>
      <c r="L2142" s="17">
        <f t="shared" si="199"/>
        <v>41285.833611111113</v>
      </c>
      <c r="M2142" s="2" t="b">
        <v>0</v>
      </c>
      <c r="N2142" s="2">
        <v>11</v>
      </c>
      <c r="O2142" s="2" t="b">
        <v>0</v>
      </c>
      <c r="P2142" s="4">
        <f t="shared" si="200"/>
        <v>0.11199999999999999</v>
      </c>
      <c r="Q2142" s="5">
        <f t="shared" si="201"/>
        <v>50.909090909090907</v>
      </c>
      <c r="R2142" s="2" t="s">
        <v>8282</v>
      </c>
      <c r="S2142" s="7" t="str">
        <f t="shared" si="202"/>
        <v>games</v>
      </c>
      <c r="T2142" s="7" t="str">
        <f t="shared" si="203"/>
        <v>video games</v>
      </c>
    </row>
    <row r="2143" spans="1:20" ht="80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17">
        <f t="shared" si="198"/>
        <v>41927.235636574071</v>
      </c>
      <c r="L2143" s="17">
        <f t="shared" si="199"/>
        <v>41957.277303240742</v>
      </c>
      <c r="M2143" s="2" t="b">
        <v>0</v>
      </c>
      <c r="N2143" s="2">
        <v>0</v>
      </c>
      <c r="O2143" s="2" t="b">
        <v>0</v>
      </c>
      <c r="P2143" s="4">
        <f t="shared" si="200"/>
        <v>0</v>
      </c>
      <c r="Q2143" s="5" t="e">
        <f t="shared" si="201"/>
        <v>#DIV/0!</v>
      </c>
      <c r="R2143" s="2" t="s">
        <v>8282</v>
      </c>
      <c r="S2143" s="7" t="str">
        <f t="shared" si="202"/>
        <v>games</v>
      </c>
      <c r="T2143" s="7" t="str">
        <f t="shared" si="203"/>
        <v>video games</v>
      </c>
    </row>
    <row r="2144" spans="1:20" ht="80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17">
        <f t="shared" si="198"/>
        <v>42340.701504629629</v>
      </c>
      <c r="L2144" s="17">
        <f t="shared" si="199"/>
        <v>42368.701504629629</v>
      </c>
      <c r="M2144" s="2" t="b">
        <v>0</v>
      </c>
      <c r="N2144" s="2">
        <v>12</v>
      </c>
      <c r="O2144" s="2" t="b">
        <v>0</v>
      </c>
      <c r="P2144" s="4">
        <f t="shared" si="200"/>
        <v>5.7238095238095239</v>
      </c>
      <c r="Q2144" s="5">
        <f t="shared" si="201"/>
        <v>50.083333333333336</v>
      </c>
      <c r="R2144" s="2" t="s">
        <v>8282</v>
      </c>
      <c r="S2144" s="7" t="str">
        <f t="shared" si="202"/>
        <v>games</v>
      </c>
      <c r="T2144" s="7" t="str">
        <f t="shared" si="203"/>
        <v>video games</v>
      </c>
    </row>
    <row r="2145" spans="1:20" ht="80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17">
        <f t="shared" si="198"/>
        <v>40332.886712962965</v>
      </c>
      <c r="L2145" s="17">
        <f t="shared" si="199"/>
        <v>40380.791666666664</v>
      </c>
      <c r="M2145" s="2" t="b">
        <v>0</v>
      </c>
      <c r="N2145" s="2">
        <v>5</v>
      </c>
      <c r="O2145" s="2" t="b">
        <v>0</v>
      </c>
      <c r="P2145" s="4">
        <f t="shared" si="200"/>
        <v>11.25</v>
      </c>
      <c r="Q2145" s="5">
        <f t="shared" si="201"/>
        <v>45</v>
      </c>
      <c r="R2145" s="2" t="s">
        <v>8282</v>
      </c>
      <c r="S2145" s="7" t="str">
        <f t="shared" si="202"/>
        <v>games</v>
      </c>
      <c r="T2145" s="7" t="str">
        <f t="shared" si="203"/>
        <v>video games</v>
      </c>
    </row>
    <row r="2146" spans="1:20" ht="60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17">
        <f t="shared" si="198"/>
        <v>41499.546759259261</v>
      </c>
      <c r="L2146" s="17">
        <f t="shared" si="199"/>
        <v>41531.546759259261</v>
      </c>
      <c r="M2146" s="2" t="b">
        <v>0</v>
      </c>
      <c r="N2146" s="2">
        <v>24</v>
      </c>
      <c r="O2146" s="2" t="b">
        <v>0</v>
      </c>
      <c r="P2146" s="4">
        <f t="shared" si="200"/>
        <v>1.7098591549295776</v>
      </c>
      <c r="Q2146" s="5">
        <f t="shared" si="201"/>
        <v>25.291666666666668</v>
      </c>
      <c r="R2146" s="2" t="s">
        <v>8282</v>
      </c>
      <c r="S2146" s="7" t="str">
        <f t="shared" si="202"/>
        <v>games</v>
      </c>
      <c r="T2146" s="7" t="str">
        <f t="shared" si="203"/>
        <v>video games</v>
      </c>
    </row>
    <row r="2147" spans="1:20" ht="80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17">
        <f t="shared" si="198"/>
        <v>41575.237430555557</v>
      </c>
      <c r="L2147" s="17">
        <f t="shared" si="199"/>
        <v>41605.279097222221</v>
      </c>
      <c r="M2147" s="2" t="b">
        <v>0</v>
      </c>
      <c r="N2147" s="2">
        <v>89</v>
      </c>
      <c r="O2147" s="2" t="b">
        <v>0</v>
      </c>
      <c r="P2147" s="4">
        <f t="shared" si="200"/>
        <v>30.433333333333334</v>
      </c>
      <c r="Q2147" s="5">
        <f t="shared" si="201"/>
        <v>51.292134831460672</v>
      </c>
      <c r="R2147" s="2" t="s">
        <v>8282</v>
      </c>
      <c r="S2147" s="7" t="str">
        <f t="shared" si="202"/>
        <v>games</v>
      </c>
      <c r="T2147" s="7" t="str">
        <f t="shared" si="203"/>
        <v>video games</v>
      </c>
    </row>
    <row r="2148" spans="1:20" ht="80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17">
        <f t="shared" si="198"/>
        <v>42397.679513888885</v>
      </c>
      <c r="L2148" s="17">
        <f t="shared" si="199"/>
        <v>42411.679513888885</v>
      </c>
      <c r="M2148" s="2" t="b">
        <v>0</v>
      </c>
      <c r="N2148" s="2">
        <v>1</v>
      </c>
      <c r="O2148" s="2" t="b">
        <v>0</v>
      </c>
      <c r="P2148" s="4">
        <f t="shared" si="200"/>
        <v>0.02</v>
      </c>
      <c r="Q2148" s="5">
        <f t="shared" si="201"/>
        <v>1</v>
      </c>
      <c r="R2148" s="2" t="s">
        <v>8282</v>
      </c>
      <c r="S2148" s="7" t="str">
        <f t="shared" si="202"/>
        <v>games</v>
      </c>
      <c r="T2148" s="7" t="str">
        <f t="shared" si="203"/>
        <v>video games</v>
      </c>
    </row>
    <row r="2149" spans="1:20" ht="20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17">
        <f t="shared" si="198"/>
        <v>41927.295694444445</v>
      </c>
      <c r="L2149" s="17">
        <f t="shared" si="199"/>
        <v>41959.337361111116</v>
      </c>
      <c r="M2149" s="2" t="b">
        <v>0</v>
      </c>
      <c r="N2149" s="2">
        <v>55</v>
      </c>
      <c r="O2149" s="2" t="b">
        <v>0</v>
      </c>
      <c r="P2149" s="4">
        <f t="shared" si="200"/>
        <v>0.69641025641025645</v>
      </c>
      <c r="Q2149" s="5">
        <f t="shared" si="201"/>
        <v>49.381818181818183</v>
      </c>
      <c r="R2149" s="2" t="s">
        <v>8282</v>
      </c>
      <c r="S2149" s="7" t="str">
        <f t="shared" si="202"/>
        <v>games</v>
      </c>
      <c r="T2149" s="7" t="str">
        <f t="shared" si="203"/>
        <v>video games</v>
      </c>
    </row>
    <row r="2150" spans="1:20" ht="80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17">
        <f t="shared" si="198"/>
        <v>42066.733587962968</v>
      </c>
      <c r="L2150" s="17">
        <f t="shared" si="199"/>
        <v>42096.691921296297</v>
      </c>
      <c r="M2150" s="2" t="b">
        <v>0</v>
      </c>
      <c r="N2150" s="2">
        <v>2</v>
      </c>
      <c r="O2150" s="2" t="b">
        <v>0</v>
      </c>
      <c r="P2150" s="4">
        <f t="shared" si="200"/>
        <v>2</v>
      </c>
      <c r="Q2150" s="5">
        <f t="shared" si="201"/>
        <v>1</v>
      </c>
      <c r="R2150" s="2" t="s">
        <v>8282</v>
      </c>
      <c r="S2150" s="7" t="str">
        <f t="shared" si="202"/>
        <v>games</v>
      </c>
      <c r="T2150" s="7" t="str">
        <f t="shared" si="203"/>
        <v>video games</v>
      </c>
    </row>
    <row r="2151" spans="1:20" ht="80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17">
        <f t="shared" si="198"/>
        <v>40355.024953703702</v>
      </c>
      <c r="L2151" s="17">
        <f t="shared" si="199"/>
        <v>40390</v>
      </c>
      <c r="M2151" s="2" t="b">
        <v>0</v>
      </c>
      <c r="N2151" s="2">
        <v>0</v>
      </c>
      <c r="O2151" s="2" t="b">
        <v>0</v>
      </c>
      <c r="P2151" s="4">
        <f t="shared" si="200"/>
        <v>0</v>
      </c>
      <c r="Q2151" s="5" t="e">
        <f t="shared" si="201"/>
        <v>#DIV/0!</v>
      </c>
      <c r="R2151" s="2" t="s">
        <v>8282</v>
      </c>
      <c r="S2151" s="7" t="str">
        <f t="shared" si="202"/>
        <v>games</v>
      </c>
      <c r="T2151" s="7" t="str">
        <f t="shared" si="203"/>
        <v>video games</v>
      </c>
    </row>
    <row r="2152" spans="1:20" ht="40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17">
        <f t="shared" si="198"/>
        <v>42534.284710648149</v>
      </c>
      <c r="L2152" s="17">
        <f t="shared" si="199"/>
        <v>42564.284710648149</v>
      </c>
      <c r="M2152" s="2" t="b">
        <v>0</v>
      </c>
      <c r="N2152" s="2">
        <v>4</v>
      </c>
      <c r="O2152" s="2" t="b">
        <v>0</v>
      </c>
      <c r="P2152" s="4">
        <f t="shared" si="200"/>
        <v>0.80999999999999994</v>
      </c>
      <c r="Q2152" s="5">
        <f t="shared" si="201"/>
        <v>101.25</v>
      </c>
      <c r="R2152" s="2" t="s">
        <v>8282</v>
      </c>
      <c r="S2152" s="7" t="str">
        <f t="shared" si="202"/>
        <v>games</v>
      </c>
      <c r="T2152" s="7" t="str">
        <f t="shared" si="203"/>
        <v>video games</v>
      </c>
    </row>
    <row r="2153" spans="1:20" ht="80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17">
        <f t="shared" si="198"/>
        <v>42520.847384259265</v>
      </c>
      <c r="L2153" s="17">
        <f t="shared" si="199"/>
        <v>42550.847384259265</v>
      </c>
      <c r="M2153" s="2" t="b">
        <v>0</v>
      </c>
      <c r="N2153" s="2">
        <v>6</v>
      </c>
      <c r="O2153" s="2" t="b">
        <v>0</v>
      </c>
      <c r="P2153" s="4">
        <f t="shared" si="200"/>
        <v>0.26222222222222225</v>
      </c>
      <c r="Q2153" s="5">
        <f t="shared" si="201"/>
        <v>19.666666666666668</v>
      </c>
      <c r="R2153" s="2" t="s">
        <v>8282</v>
      </c>
      <c r="S2153" s="7" t="str">
        <f t="shared" si="202"/>
        <v>games</v>
      </c>
      <c r="T2153" s="7" t="str">
        <f t="shared" si="203"/>
        <v>video games</v>
      </c>
    </row>
    <row r="2154" spans="1:20" ht="80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17">
        <f t="shared" si="198"/>
        <v>41683.832280092596</v>
      </c>
      <c r="L2154" s="17">
        <f t="shared" si="199"/>
        <v>41713.790613425925</v>
      </c>
      <c r="M2154" s="2" t="b">
        <v>0</v>
      </c>
      <c r="N2154" s="2">
        <v>4</v>
      </c>
      <c r="O2154" s="2" t="b">
        <v>0</v>
      </c>
      <c r="P2154" s="4">
        <f t="shared" si="200"/>
        <v>0.16666666666666669</v>
      </c>
      <c r="Q2154" s="5">
        <f t="shared" si="201"/>
        <v>12.5</v>
      </c>
      <c r="R2154" s="2" t="s">
        <v>8282</v>
      </c>
      <c r="S2154" s="7" t="str">
        <f t="shared" si="202"/>
        <v>games</v>
      </c>
      <c r="T2154" s="7" t="str">
        <f t="shared" si="203"/>
        <v>video games</v>
      </c>
    </row>
    <row r="2155" spans="1:20" ht="80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17">
        <f t="shared" si="198"/>
        <v>41974.911087962959</v>
      </c>
      <c r="L2155" s="17">
        <f t="shared" si="199"/>
        <v>42014.332638888889</v>
      </c>
      <c r="M2155" s="2" t="b">
        <v>0</v>
      </c>
      <c r="N2155" s="2">
        <v>4</v>
      </c>
      <c r="O2155" s="2" t="b">
        <v>0</v>
      </c>
      <c r="P2155" s="4">
        <f t="shared" si="200"/>
        <v>9.124454880912446E-3</v>
      </c>
      <c r="Q2155" s="5">
        <f t="shared" si="201"/>
        <v>8.5</v>
      </c>
      <c r="R2155" s="2" t="s">
        <v>8282</v>
      </c>
      <c r="S2155" s="7" t="str">
        <f t="shared" si="202"/>
        <v>games</v>
      </c>
      <c r="T2155" s="7" t="str">
        <f t="shared" si="203"/>
        <v>video games</v>
      </c>
    </row>
    <row r="2156" spans="1:20" ht="40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17">
        <f t="shared" si="198"/>
        <v>41647.632256944446</v>
      </c>
      <c r="L2156" s="17">
        <f t="shared" si="199"/>
        <v>41667.632256944446</v>
      </c>
      <c r="M2156" s="2" t="b">
        <v>0</v>
      </c>
      <c r="N2156" s="2">
        <v>2</v>
      </c>
      <c r="O2156" s="2" t="b">
        <v>0</v>
      </c>
      <c r="P2156" s="4">
        <f t="shared" si="200"/>
        <v>0.8</v>
      </c>
      <c r="Q2156" s="5">
        <f t="shared" si="201"/>
        <v>1</v>
      </c>
      <c r="R2156" s="2" t="s">
        <v>8282</v>
      </c>
      <c r="S2156" s="7" t="str">
        <f t="shared" si="202"/>
        <v>games</v>
      </c>
      <c r="T2156" s="7" t="str">
        <f t="shared" si="203"/>
        <v>video games</v>
      </c>
    </row>
    <row r="2157" spans="1:20" ht="60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17">
        <f t="shared" si="198"/>
        <v>42430.747511574074</v>
      </c>
      <c r="L2157" s="17">
        <f t="shared" si="199"/>
        <v>42460.70584490741</v>
      </c>
      <c r="M2157" s="2" t="b">
        <v>0</v>
      </c>
      <c r="N2157" s="2">
        <v>5</v>
      </c>
      <c r="O2157" s="2" t="b">
        <v>0</v>
      </c>
      <c r="P2157" s="4">
        <f t="shared" si="200"/>
        <v>2.2999999999999998</v>
      </c>
      <c r="Q2157" s="5">
        <f t="shared" si="201"/>
        <v>23</v>
      </c>
      <c r="R2157" s="2" t="s">
        <v>8282</v>
      </c>
      <c r="S2157" s="7" t="str">
        <f t="shared" si="202"/>
        <v>games</v>
      </c>
      <c r="T2157" s="7" t="str">
        <f t="shared" si="203"/>
        <v>video games</v>
      </c>
    </row>
    <row r="2158" spans="1:20" ht="60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17">
        <f t="shared" si="198"/>
        <v>41488.85423611111</v>
      </c>
      <c r="L2158" s="17">
        <f t="shared" si="199"/>
        <v>41533.85423611111</v>
      </c>
      <c r="M2158" s="2" t="b">
        <v>0</v>
      </c>
      <c r="N2158" s="2">
        <v>83</v>
      </c>
      <c r="O2158" s="2" t="b">
        <v>0</v>
      </c>
      <c r="P2158" s="4">
        <f t="shared" si="200"/>
        <v>2.6660714285714282</v>
      </c>
      <c r="Q2158" s="5">
        <f t="shared" si="201"/>
        <v>17.987951807228917</v>
      </c>
      <c r="R2158" s="2" t="s">
        <v>8282</v>
      </c>
      <c r="S2158" s="7" t="str">
        <f t="shared" si="202"/>
        <v>games</v>
      </c>
      <c r="T2158" s="7" t="str">
        <f t="shared" si="203"/>
        <v>video games</v>
      </c>
    </row>
    <row r="2159" spans="1:20" ht="40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17">
        <f t="shared" si="198"/>
        <v>42694.98128472222</v>
      </c>
      <c r="L2159" s="17">
        <f t="shared" si="199"/>
        <v>42727.332638888889</v>
      </c>
      <c r="M2159" s="2" t="b">
        <v>0</v>
      </c>
      <c r="N2159" s="2">
        <v>57</v>
      </c>
      <c r="O2159" s="2" t="b">
        <v>0</v>
      </c>
      <c r="P2159" s="4">
        <f t="shared" si="200"/>
        <v>28.192</v>
      </c>
      <c r="Q2159" s="5">
        <f t="shared" si="201"/>
        <v>370.94736842105266</v>
      </c>
      <c r="R2159" s="2" t="s">
        <v>8282</v>
      </c>
      <c r="S2159" s="7" t="str">
        <f t="shared" si="202"/>
        <v>games</v>
      </c>
      <c r="T2159" s="7" t="str">
        <f t="shared" si="203"/>
        <v>video games</v>
      </c>
    </row>
    <row r="2160" spans="1:20" ht="80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17">
        <f t="shared" si="198"/>
        <v>41264.853865740741</v>
      </c>
      <c r="L2160" s="17">
        <f t="shared" si="199"/>
        <v>41309.853865740741</v>
      </c>
      <c r="M2160" s="2" t="b">
        <v>0</v>
      </c>
      <c r="N2160" s="2">
        <v>311</v>
      </c>
      <c r="O2160" s="2" t="b">
        <v>0</v>
      </c>
      <c r="P2160" s="4">
        <f t="shared" si="200"/>
        <v>6.5900366666666672</v>
      </c>
      <c r="Q2160" s="5">
        <f t="shared" si="201"/>
        <v>63.569485530546629</v>
      </c>
      <c r="R2160" s="2" t="s">
        <v>8282</v>
      </c>
      <c r="S2160" s="7" t="str">
        <f t="shared" si="202"/>
        <v>games</v>
      </c>
      <c r="T2160" s="7" t="str">
        <f t="shared" si="203"/>
        <v>video games</v>
      </c>
    </row>
    <row r="2161" spans="1:20" ht="100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17">
        <f t="shared" si="198"/>
        <v>40710.731180555551</v>
      </c>
      <c r="L2161" s="17">
        <f t="shared" si="199"/>
        <v>40740.731180555551</v>
      </c>
      <c r="M2161" s="2" t="b">
        <v>0</v>
      </c>
      <c r="N2161" s="2">
        <v>2</v>
      </c>
      <c r="O2161" s="2" t="b">
        <v>0</v>
      </c>
      <c r="P2161" s="4">
        <f t="shared" si="200"/>
        <v>0.72222222222222221</v>
      </c>
      <c r="Q2161" s="5">
        <f t="shared" si="201"/>
        <v>13</v>
      </c>
      <c r="R2161" s="2" t="s">
        <v>8282</v>
      </c>
      <c r="S2161" s="7" t="str">
        <f t="shared" si="202"/>
        <v>games</v>
      </c>
      <c r="T2161" s="7" t="str">
        <f t="shared" si="203"/>
        <v>video games</v>
      </c>
    </row>
    <row r="2162" spans="1:20" ht="60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17">
        <f t="shared" si="198"/>
        <v>41018.711863425924</v>
      </c>
      <c r="L2162" s="17">
        <f t="shared" si="199"/>
        <v>41048.711863425924</v>
      </c>
      <c r="M2162" s="2" t="b">
        <v>0</v>
      </c>
      <c r="N2162" s="2">
        <v>16</v>
      </c>
      <c r="O2162" s="2" t="b">
        <v>0</v>
      </c>
      <c r="P2162" s="4">
        <f t="shared" si="200"/>
        <v>0.85000000000000009</v>
      </c>
      <c r="Q2162" s="5">
        <f t="shared" si="201"/>
        <v>5.3125</v>
      </c>
      <c r="R2162" s="2" t="s">
        <v>8282</v>
      </c>
      <c r="S2162" s="7" t="str">
        <f t="shared" si="202"/>
        <v>games</v>
      </c>
      <c r="T2162" s="7" t="str">
        <f t="shared" si="203"/>
        <v>video games</v>
      </c>
    </row>
    <row r="2163" spans="1:20" ht="40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17">
        <f t="shared" si="198"/>
        <v>42240.852534722217</v>
      </c>
      <c r="L2163" s="17">
        <f t="shared" si="199"/>
        <v>42270.852534722217</v>
      </c>
      <c r="M2163" s="2" t="b">
        <v>0</v>
      </c>
      <c r="N2163" s="2">
        <v>13</v>
      </c>
      <c r="O2163" s="2" t="b">
        <v>1</v>
      </c>
      <c r="P2163" s="4">
        <f t="shared" si="200"/>
        <v>115.75</v>
      </c>
      <c r="Q2163" s="5">
        <f t="shared" si="201"/>
        <v>35.615384615384613</v>
      </c>
      <c r="R2163" s="2" t="s">
        <v>8276</v>
      </c>
      <c r="S2163" s="7" t="str">
        <f t="shared" si="202"/>
        <v>music</v>
      </c>
      <c r="T2163" s="7" t="str">
        <f t="shared" si="203"/>
        <v>rock</v>
      </c>
    </row>
    <row r="2164" spans="1:20" ht="80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17">
        <f t="shared" si="198"/>
        <v>41813.766099537039</v>
      </c>
      <c r="L2164" s="17">
        <f t="shared" si="199"/>
        <v>41844.766099537039</v>
      </c>
      <c r="M2164" s="2" t="b">
        <v>0</v>
      </c>
      <c r="N2164" s="2">
        <v>58</v>
      </c>
      <c r="O2164" s="2" t="b">
        <v>1</v>
      </c>
      <c r="P2164" s="4">
        <f t="shared" si="200"/>
        <v>112.26666666666667</v>
      </c>
      <c r="Q2164" s="5">
        <f t="shared" si="201"/>
        <v>87.103448275862064</v>
      </c>
      <c r="R2164" s="2" t="s">
        <v>8276</v>
      </c>
      <c r="S2164" s="7" t="str">
        <f t="shared" si="202"/>
        <v>music</v>
      </c>
      <c r="T2164" s="7" t="str">
        <f t="shared" si="203"/>
        <v>rock</v>
      </c>
    </row>
    <row r="2165" spans="1:20" ht="80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17">
        <f t="shared" si="198"/>
        <v>42111.899537037039</v>
      </c>
      <c r="L2165" s="17">
        <f t="shared" si="199"/>
        <v>42163.159722222219</v>
      </c>
      <c r="M2165" s="2" t="b">
        <v>0</v>
      </c>
      <c r="N2165" s="2">
        <v>44</v>
      </c>
      <c r="O2165" s="2" t="b">
        <v>1</v>
      </c>
      <c r="P2165" s="4">
        <f t="shared" si="200"/>
        <v>132.20000000000002</v>
      </c>
      <c r="Q2165" s="5">
        <f t="shared" si="201"/>
        <v>75.11363636363636</v>
      </c>
      <c r="R2165" s="2" t="s">
        <v>8276</v>
      </c>
      <c r="S2165" s="7" t="str">
        <f t="shared" si="202"/>
        <v>music</v>
      </c>
      <c r="T2165" s="7" t="str">
        <f t="shared" si="203"/>
        <v>rock</v>
      </c>
    </row>
    <row r="2166" spans="1:20" ht="40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17">
        <f t="shared" si="198"/>
        <v>42515.71775462963</v>
      </c>
      <c r="L2166" s="17">
        <f t="shared" si="199"/>
        <v>42546.165972222225</v>
      </c>
      <c r="M2166" s="2" t="b">
        <v>0</v>
      </c>
      <c r="N2166" s="2">
        <v>83</v>
      </c>
      <c r="O2166" s="2" t="b">
        <v>1</v>
      </c>
      <c r="P2166" s="4">
        <f t="shared" si="200"/>
        <v>102.63636363636364</v>
      </c>
      <c r="Q2166" s="5">
        <f t="shared" si="201"/>
        <v>68.01204819277109</v>
      </c>
      <c r="R2166" s="2" t="s">
        <v>8276</v>
      </c>
      <c r="S2166" s="7" t="str">
        <f t="shared" si="202"/>
        <v>music</v>
      </c>
      <c r="T2166" s="7" t="str">
        <f t="shared" si="203"/>
        <v>rock</v>
      </c>
    </row>
    <row r="2167" spans="1:20" ht="80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17">
        <f t="shared" si="198"/>
        <v>42438.667071759264</v>
      </c>
      <c r="L2167" s="17">
        <f t="shared" si="199"/>
        <v>42468.625405092593</v>
      </c>
      <c r="M2167" s="2" t="b">
        <v>0</v>
      </c>
      <c r="N2167" s="2">
        <v>117</v>
      </c>
      <c r="O2167" s="2" t="b">
        <v>1</v>
      </c>
      <c r="P2167" s="4">
        <f t="shared" si="200"/>
        <v>138.64000000000001</v>
      </c>
      <c r="Q2167" s="5">
        <f t="shared" si="201"/>
        <v>29.623931623931625</v>
      </c>
      <c r="R2167" s="2" t="s">
        <v>8276</v>
      </c>
      <c r="S2167" s="7" t="str">
        <f t="shared" si="202"/>
        <v>music</v>
      </c>
      <c r="T2167" s="7" t="str">
        <f t="shared" si="203"/>
        <v>rock</v>
      </c>
    </row>
    <row r="2168" spans="1:20" ht="80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17">
        <f t="shared" si="198"/>
        <v>41933.838171296295</v>
      </c>
      <c r="L2168" s="17">
        <f t="shared" si="199"/>
        <v>41978.879837962959</v>
      </c>
      <c r="M2168" s="2" t="b">
        <v>0</v>
      </c>
      <c r="N2168" s="2">
        <v>32</v>
      </c>
      <c r="O2168" s="2" t="b">
        <v>1</v>
      </c>
      <c r="P2168" s="4">
        <f t="shared" si="200"/>
        <v>146.6</v>
      </c>
      <c r="Q2168" s="5">
        <f t="shared" si="201"/>
        <v>91.625</v>
      </c>
      <c r="R2168" s="2" t="s">
        <v>8276</v>
      </c>
      <c r="S2168" s="7" t="str">
        <f t="shared" si="202"/>
        <v>music</v>
      </c>
      <c r="T2168" s="7" t="str">
        <f t="shared" si="203"/>
        <v>rock</v>
      </c>
    </row>
    <row r="2169" spans="1:20" ht="60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17">
        <f t="shared" si="198"/>
        <v>41153.066400462965</v>
      </c>
      <c r="L2169" s="17">
        <f t="shared" si="199"/>
        <v>41167.066400462965</v>
      </c>
      <c r="M2169" s="2" t="b">
        <v>0</v>
      </c>
      <c r="N2169" s="2">
        <v>8</v>
      </c>
      <c r="O2169" s="2" t="b">
        <v>1</v>
      </c>
      <c r="P2169" s="4">
        <f t="shared" si="200"/>
        <v>120</v>
      </c>
      <c r="Q2169" s="5">
        <f t="shared" si="201"/>
        <v>22.5</v>
      </c>
      <c r="R2169" s="2" t="s">
        <v>8276</v>
      </c>
      <c r="S2169" s="7" t="str">
        <f t="shared" si="202"/>
        <v>music</v>
      </c>
      <c r="T2169" s="7" t="str">
        <f t="shared" si="203"/>
        <v>rock</v>
      </c>
    </row>
    <row r="2170" spans="1:20" ht="60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17">
        <f t="shared" si="198"/>
        <v>42745.600243055553</v>
      </c>
      <c r="L2170" s="17">
        <f t="shared" si="199"/>
        <v>42776.208333333328</v>
      </c>
      <c r="M2170" s="2" t="b">
        <v>0</v>
      </c>
      <c r="N2170" s="2">
        <v>340</v>
      </c>
      <c r="O2170" s="2" t="b">
        <v>1</v>
      </c>
      <c r="P2170" s="4">
        <f t="shared" si="200"/>
        <v>121.5816111111111</v>
      </c>
      <c r="Q2170" s="5">
        <f t="shared" si="201"/>
        <v>64.366735294117646</v>
      </c>
      <c r="R2170" s="2" t="s">
        <v>8276</v>
      </c>
      <c r="S2170" s="7" t="str">
        <f t="shared" si="202"/>
        <v>music</v>
      </c>
      <c r="T2170" s="7" t="str">
        <f t="shared" si="203"/>
        <v>rock</v>
      </c>
    </row>
    <row r="2171" spans="1:20" ht="80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17">
        <f t="shared" si="198"/>
        <v>42793.700821759259</v>
      </c>
      <c r="L2171" s="17">
        <f t="shared" si="199"/>
        <v>42796.700821759259</v>
      </c>
      <c r="M2171" s="2" t="b">
        <v>0</v>
      </c>
      <c r="N2171" s="2">
        <v>7</v>
      </c>
      <c r="O2171" s="2" t="b">
        <v>1</v>
      </c>
      <c r="P2171" s="4">
        <f t="shared" si="200"/>
        <v>100</v>
      </c>
      <c r="Q2171" s="5">
        <f t="shared" si="201"/>
        <v>21.857142857142858</v>
      </c>
      <c r="R2171" s="2" t="s">
        <v>8276</v>
      </c>
      <c r="S2171" s="7" t="str">
        <f t="shared" si="202"/>
        <v>music</v>
      </c>
      <c r="T2171" s="7" t="str">
        <f t="shared" si="203"/>
        <v>rock</v>
      </c>
    </row>
    <row r="2172" spans="1:20" ht="60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17">
        <f t="shared" si="198"/>
        <v>42198.750254629631</v>
      </c>
      <c r="L2172" s="17">
        <f t="shared" si="199"/>
        <v>42238.750254629631</v>
      </c>
      <c r="M2172" s="2" t="b">
        <v>0</v>
      </c>
      <c r="N2172" s="2">
        <v>19</v>
      </c>
      <c r="O2172" s="2" t="b">
        <v>1</v>
      </c>
      <c r="P2172" s="4">
        <f t="shared" si="200"/>
        <v>180.85714285714286</v>
      </c>
      <c r="Q2172" s="5">
        <f t="shared" si="201"/>
        <v>33.315789473684212</v>
      </c>
      <c r="R2172" s="2" t="s">
        <v>8276</v>
      </c>
      <c r="S2172" s="7" t="str">
        <f t="shared" si="202"/>
        <v>music</v>
      </c>
      <c r="T2172" s="7" t="str">
        <f t="shared" si="203"/>
        <v>rock</v>
      </c>
    </row>
    <row r="2173" spans="1:20" ht="60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17">
        <f t="shared" si="198"/>
        <v>42141.95711805555</v>
      </c>
      <c r="L2173" s="17">
        <f t="shared" si="199"/>
        <v>42177.208333333328</v>
      </c>
      <c r="M2173" s="2" t="b">
        <v>0</v>
      </c>
      <c r="N2173" s="2">
        <v>47</v>
      </c>
      <c r="O2173" s="2" t="b">
        <v>1</v>
      </c>
      <c r="P2173" s="4">
        <f t="shared" si="200"/>
        <v>106.075</v>
      </c>
      <c r="Q2173" s="5">
        <f t="shared" si="201"/>
        <v>90.276595744680847</v>
      </c>
      <c r="R2173" s="2" t="s">
        <v>8276</v>
      </c>
      <c r="S2173" s="7" t="str">
        <f t="shared" si="202"/>
        <v>music</v>
      </c>
      <c r="T2173" s="7" t="str">
        <f t="shared" si="203"/>
        <v>rock</v>
      </c>
    </row>
    <row r="2174" spans="1:20" ht="80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17">
        <f t="shared" si="198"/>
        <v>42082.580092592587</v>
      </c>
      <c r="L2174" s="17">
        <f t="shared" si="199"/>
        <v>42112.580092592587</v>
      </c>
      <c r="M2174" s="2" t="b">
        <v>0</v>
      </c>
      <c r="N2174" s="2">
        <v>13</v>
      </c>
      <c r="O2174" s="2" t="b">
        <v>1</v>
      </c>
      <c r="P2174" s="4">
        <f t="shared" si="200"/>
        <v>100</v>
      </c>
      <c r="Q2174" s="5">
        <f t="shared" si="201"/>
        <v>76.92307692307692</v>
      </c>
      <c r="R2174" s="2" t="s">
        <v>8276</v>
      </c>
      <c r="S2174" s="7" t="str">
        <f t="shared" si="202"/>
        <v>music</v>
      </c>
      <c r="T2174" s="7" t="str">
        <f t="shared" si="203"/>
        <v>rock</v>
      </c>
    </row>
    <row r="2175" spans="1:20" ht="80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17">
        <f t="shared" si="198"/>
        <v>41495.692627314813</v>
      </c>
      <c r="L2175" s="17">
        <f t="shared" si="199"/>
        <v>41527.165972222225</v>
      </c>
      <c r="M2175" s="2" t="b">
        <v>0</v>
      </c>
      <c r="N2175" s="2">
        <v>90</v>
      </c>
      <c r="O2175" s="2" t="b">
        <v>1</v>
      </c>
      <c r="P2175" s="4">
        <f t="shared" si="200"/>
        <v>126.92857142857143</v>
      </c>
      <c r="Q2175" s="5">
        <f t="shared" si="201"/>
        <v>59.233333333333334</v>
      </c>
      <c r="R2175" s="2" t="s">
        <v>8276</v>
      </c>
      <c r="S2175" s="7" t="str">
        <f t="shared" si="202"/>
        <v>music</v>
      </c>
      <c r="T2175" s="7" t="str">
        <f t="shared" si="203"/>
        <v>rock</v>
      </c>
    </row>
    <row r="2176" spans="1:20" ht="80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17">
        <f t="shared" si="198"/>
        <v>42465.542905092589</v>
      </c>
      <c r="L2176" s="17">
        <f t="shared" si="199"/>
        <v>42495.542905092589</v>
      </c>
      <c r="M2176" s="2" t="b">
        <v>0</v>
      </c>
      <c r="N2176" s="2">
        <v>63</v>
      </c>
      <c r="O2176" s="2" t="b">
        <v>1</v>
      </c>
      <c r="P2176" s="4">
        <f t="shared" si="200"/>
        <v>102.97499999999999</v>
      </c>
      <c r="Q2176" s="5">
        <f t="shared" si="201"/>
        <v>65.38095238095238</v>
      </c>
      <c r="R2176" s="2" t="s">
        <v>8276</v>
      </c>
      <c r="S2176" s="7" t="str">
        <f t="shared" si="202"/>
        <v>music</v>
      </c>
      <c r="T2176" s="7" t="str">
        <f t="shared" si="203"/>
        <v>rock</v>
      </c>
    </row>
    <row r="2177" spans="1:20" ht="80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17">
        <f t="shared" si="198"/>
        <v>42565.009097222224</v>
      </c>
      <c r="L2177" s="17">
        <f t="shared" si="199"/>
        <v>42572.009097222224</v>
      </c>
      <c r="M2177" s="2" t="b">
        <v>0</v>
      </c>
      <c r="N2177" s="2">
        <v>26</v>
      </c>
      <c r="O2177" s="2" t="b">
        <v>1</v>
      </c>
      <c r="P2177" s="4">
        <f t="shared" si="200"/>
        <v>250</v>
      </c>
      <c r="Q2177" s="5">
        <f t="shared" si="201"/>
        <v>67.307692307692307</v>
      </c>
      <c r="R2177" s="2" t="s">
        <v>8276</v>
      </c>
      <c r="S2177" s="7" t="str">
        <f t="shared" si="202"/>
        <v>music</v>
      </c>
      <c r="T2177" s="7" t="str">
        <f t="shared" si="203"/>
        <v>rock</v>
      </c>
    </row>
    <row r="2178" spans="1:20" ht="60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17">
        <f t="shared" si="198"/>
        <v>42096.633206018523</v>
      </c>
      <c r="L2178" s="17">
        <f t="shared" si="199"/>
        <v>42126.633206018523</v>
      </c>
      <c r="M2178" s="2" t="b">
        <v>0</v>
      </c>
      <c r="N2178" s="2">
        <v>71</v>
      </c>
      <c r="O2178" s="2" t="b">
        <v>1</v>
      </c>
      <c r="P2178" s="4">
        <f t="shared" si="200"/>
        <v>126.02</v>
      </c>
      <c r="Q2178" s="5">
        <f t="shared" si="201"/>
        <v>88.74647887323944</v>
      </c>
      <c r="R2178" s="2" t="s">
        <v>8276</v>
      </c>
      <c r="S2178" s="7" t="str">
        <f t="shared" si="202"/>
        <v>music</v>
      </c>
      <c r="T2178" s="7" t="str">
        <f t="shared" si="203"/>
        <v>rock</v>
      </c>
    </row>
    <row r="2179" spans="1:20" ht="100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17">
        <f t="shared" ref="K2179:K2242" si="204">(((J2179/60)/60)/24)+DATE(1970,1,1)</f>
        <v>42502.250775462962</v>
      </c>
      <c r="L2179" s="17">
        <f t="shared" ref="L2179:L2242" si="205">(((I2179/60)/60)/24)+DATE(1970,1,1)</f>
        <v>42527.250775462962</v>
      </c>
      <c r="M2179" s="2" t="b">
        <v>0</v>
      </c>
      <c r="N2179" s="2">
        <v>38</v>
      </c>
      <c r="O2179" s="2" t="b">
        <v>1</v>
      </c>
      <c r="P2179" s="4">
        <f t="shared" ref="P2179:P2242" si="206">E2179/D2179*100</f>
        <v>100.12</v>
      </c>
      <c r="Q2179" s="5">
        <f t="shared" ref="Q2179:Q2242" si="207">E2179/N2179</f>
        <v>65.868421052631575</v>
      </c>
      <c r="R2179" s="2" t="s">
        <v>8276</v>
      </c>
      <c r="S2179" s="7" t="str">
        <f t="shared" ref="S2179:S2242" si="208">LEFT(R2179, SEARCH("/",R2179, 1)-1)</f>
        <v>music</v>
      </c>
      <c r="T2179" s="7" t="str">
        <f t="shared" ref="T2179:T2242" si="209">RIGHT(R2179,LEN(R2179)-SEARCH("/",R2179,1))</f>
        <v>rock</v>
      </c>
    </row>
    <row r="2180" spans="1:20" ht="80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17">
        <f t="shared" si="204"/>
        <v>42723.63653935185</v>
      </c>
      <c r="L2180" s="17">
        <f t="shared" si="205"/>
        <v>42753.63653935185</v>
      </c>
      <c r="M2180" s="2" t="b">
        <v>0</v>
      </c>
      <c r="N2180" s="2">
        <v>859</v>
      </c>
      <c r="O2180" s="2" t="b">
        <v>1</v>
      </c>
      <c r="P2180" s="4">
        <f t="shared" si="206"/>
        <v>138.64000000000001</v>
      </c>
      <c r="Q2180" s="5">
        <f t="shared" si="207"/>
        <v>40.349243306169967</v>
      </c>
      <c r="R2180" s="2" t="s">
        <v>8276</v>
      </c>
      <c r="S2180" s="7" t="str">
        <f t="shared" si="208"/>
        <v>music</v>
      </c>
      <c r="T2180" s="7" t="str">
        <f t="shared" si="209"/>
        <v>rock</v>
      </c>
    </row>
    <row r="2181" spans="1:20" ht="60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17">
        <f t="shared" si="204"/>
        <v>42075.171203703707</v>
      </c>
      <c r="L2181" s="17">
        <f t="shared" si="205"/>
        <v>42105.171203703707</v>
      </c>
      <c r="M2181" s="2" t="b">
        <v>0</v>
      </c>
      <c r="N2181" s="2">
        <v>21</v>
      </c>
      <c r="O2181" s="2" t="b">
        <v>1</v>
      </c>
      <c r="P2181" s="4">
        <f t="shared" si="206"/>
        <v>161.4</v>
      </c>
      <c r="Q2181" s="5">
        <f t="shared" si="207"/>
        <v>76.857142857142861</v>
      </c>
      <c r="R2181" s="2" t="s">
        <v>8276</v>
      </c>
      <c r="S2181" s="7" t="str">
        <f t="shared" si="208"/>
        <v>music</v>
      </c>
      <c r="T2181" s="7" t="str">
        <f t="shared" si="209"/>
        <v>rock</v>
      </c>
    </row>
    <row r="2182" spans="1:20" ht="60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17">
        <f t="shared" si="204"/>
        <v>42279.669768518521</v>
      </c>
      <c r="L2182" s="17">
        <f t="shared" si="205"/>
        <v>42321.711435185185</v>
      </c>
      <c r="M2182" s="2" t="b">
        <v>0</v>
      </c>
      <c r="N2182" s="2">
        <v>78</v>
      </c>
      <c r="O2182" s="2" t="b">
        <v>1</v>
      </c>
      <c r="P2182" s="4">
        <f t="shared" si="206"/>
        <v>107.18419999999999</v>
      </c>
      <c r="Q2182" s="5">
        <f t="shared" si="207"/>
        <v>68.707820512820518</v>
      </c>
      <c r="R2182" s="2" t="s">
        <v>8276</v>
      </c>
      <c r="S2182" s="7" t="str">
        <f t="shared" si="208"/>
        <v>music</v>
      </c>
      <c r="T2182" s="7" t="str">
        <f t="shared" si="209"/>
        <v>rock</v>
      </c>
    </row>
    <row r="2183" spans="1:20" ht="80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17">
        <f t="shared" si="204"/>
        <v>42773.005243055552</v>
      </c>
      <c r="L2183" s="17">
        <f t="shared" si="205"/>
        <v>42787.005243055552</v>
      </c>
      <c r="M2183" s="2" t="b">
        <v>0</v>
      </c>
      <c r="N2183" s="2">
        <v>53</v>
      </c>
      <c r="O2183" s="2" t="b">
        <v>1</v>
      </c>
      <c r="P2183" s="4">
        <f t="shared" si="206"/>
        <v>153.1</v>
      </c>
      <c r="Q2183" s="5">
        <f t="shared" si="207"/>
        <v>57.773584905660378</v>
      </c>
      <c r="R2183" s="2" t="s">
        <v>8297</v>
      </c>
      <c r="S2183" s="7" t="str">
        <f t="shared" si="208"/>
        <v>games</v>
      </c>
      <c r="T2183" s="7" t="str">
        <f t="shared" si="209"/>
        <v>tabletop games</v>
      </c>
    </row>
    <row r="2184" spans="1:20" ht="60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17">
        <f t="shared" si="204"/>
        <v>41879.900752314818</v>
      </c>
      <c r="L2184" s="17">
        <f t="shared" si="205"/>
        <v>41914.900752314818</v>
      </c>
      <c r="M2184" s="2" t="b">
        <v>0</v>
      </c>
      <c r="N2184" s="2">
        <v>356</v>
      </c>
      <c r="O2184" s="2" t="b">
        <v>1</v>
      </c>
      <c r="P2184" s="4">
        <f t="shared" si="206"/>
        <v>524.16666666666663</v>
      </c>
      <c r="Q2184" s="5">
        <f t="shared" si="207"/>
        <v>44.171348314606739</v>
      </c>
      <c r="R2184" s="2" t="s">
        <v>8297</v>
      </c>
      <c r="S2184" s="7" t="str">
        <f t="shared" si="208"/>
        <v>games</v>
      </c>
      <c r="T2184" s="7" t="str">
        <f t="shared" si="209"/>
        <v>tabletop games</v>
      </c>
    </row>
    <row r="2185" spans="1:20" ht="80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17">
        <f t="shared" si="204"/>
        <v>42745.365474537044</v>
      </c>
      <c r="L2185" s="17">
        <f t="shared" si="205"/>
        <v>42775.208333333328</v>
      </c>
      <c r="M2185" s="2" t="b">
        <v>0</v>
      </c>
      <c r="N2185" s="2">
        <v>279</v>
      </c>
      <c r="O2185" s="2" t="b">
        <v>1</v>
      </c>
      <c r="P2185" s="4">
        <f t="shared" si="206"/>
        <v>489.27777777777777</v>
      </c>
      <c r="Q2185" s="5">
        <f t="shared" si="207"/>
        <v>31.566308243727597</v>
      </c>
      <c r="R2185" s="2" t="s">
        <v>8297</v>
      </c>
      <c r="S2185" s="7" t="str">
        <f t="shared" si="208"/>
        <v>games</v>
      </c>
      <c r="T2185" s="7" t="str">
        <f t="shared" si="209"/>
        <v>tabletop games</v>
      </c>
    </row>
    <row r="2186" spans="1:20" ht="80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17">
        <f t="shared" si="204"/>
        <v>42380.690289351856</v>
      </c>
      <c r="L2186" s="17">
        <f t="shared" si="205"/>
        <v>42394.666666666672</v>
      </c>
      <c r="M2186" s="2" t="b">
        <v>1</v>
      </c>
      <c r="N2186" s="2">
        <v>266</v>
      </c>
      <c r="O2186" s="2" t="b">
        <v>1</v>
      </c>
      <c r="P2186" s="4">
        <f t="shared" si="206"/>
        <v>284.74</v>
      </c>
      <c r="Q2186" s="5">
        <f t="shared" si="207"/>
        <v>107.04511278195488</v>
      </c>
      <c r="R2186" s="2" t="s">
        <v>8297</v>
      </c>
      <c r="S2186" s="7" t="str">
        <f t="shared" si="208"/>
        <v>games</v>
      </c>
      <c r="T2186" s="7" t="str">
        <f t="shared" si="209"/>
        <v>tabletop games</v>
      </c>
    </row>
    <row r="2187" spans="1:20" ht="80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17">
        <f t="shared" si="204"/>
        <v>41319.349988425929</v>
      </c>
      <c r="L2187" s="17">
        <f t="shared" si="205"/>
        <v>41359.349988425929</v>
      </c>
      <c r="M2187" s="2" t="b">
        <v>0</v>
      </c>
      <c r="N2187" s="2">
        <v>623</v>
      </c>
      <c r="O2187" s="2" t="b">
        <v>1</v>
      </c>
      <c r="P2187" s="4">
        <f t="shared" si="206"/>
        <v>1856.97</v>
      </c>
      <c r="Q2187" s="5">
        <f t="shared" si="207"/>
        <v>149.03451043338683</v>
      </c>
      <c r="R2187" s="2" t="s">
        <v>8297</v>
      </c>
      <c r="S2187" s="7" t="str">
        <f t="shared" si="208"/>
        <v>games</v>
      </c>
      <c r="T2187" s="7" t="str">
        <f t="shared" si="209"/>
        <v>tabletop games</v>
      </c>
    </row>
    <row r="2188" spans="1:20" ht="60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17">
        <f t="shared" si="204"/>
        <v>42583.615081018521</v>
      </c>
      <c r="L2188" s="17">
        <f t="shared" si="205"/>
        <v>42620.083333333328</v>
      </c>
      <c r="M2188" s="2" t="b">
        <v>0</v>
      </c>
      <c r="N2188" s="2">
        <v>392</v>
      </c>
      <c r="O2188" s="2" t="b">
        <v>1</v>
      </c>
      <c r="P2188" s="4">
        <f t="shared" si="206"/>
        <v>109.67499999999998</v>
      </c>
      <c r="Q2188" s="5">
        <f t="shared" si="207"/>
        <v>55.956632653061227</v>
      </c>
      <c r="R2188" s="2" t="s">
        <v>8297</v>
      </c>
      <c r="S2188" s="7" t="str">
        <f t="shared" si="208"/>
        <v>games</v>
      </c>
      <c r="T2188" s="7" t="str">
        <f t="shared" si="209"/>
        <v>tabletop games</v>
      </c>
    </row>
    <row r="2189" spans="1:20" ht="80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17">
        <f t="shared" si="204"/>
        <v>42068.209097222221</v>
      </c>
      <c r="L2189" s="17">
        <f t="shared" si="205"/>
        <v>42097.165972222225</v>
      </c>
      <c r="M2189" s="2" t="b">
        <v>1</v>
      </c>
      <c r="N2189" s="2">
        <v>3562</v>
      </c>
      <c r="O2189" s="2" t="b">
        <v>1</v>
      </c>
      <c r="P2189" s="4">
        <f t="shared" si="206"/>
        <v>1014.6425</v>
      </c>
      <c r="Q2189" s="5">
        <f t="shared" si="207"/>
        <v>56.970381807973048</v>
      </c>
      <c r="R2189" s="2" t="s">
        <v>8297</v>
      </c>
      <c r="S2189" s="7" t="str">
        <f t="shared" si="208"/>
        <v>games</v>
      </c>
      <c r="T2189" s="7" t="str">
        <f t="shared" si="209"/>
        <v>tabletop games</v>
      </c>
    </row>
    <row r="2190" spans="1:20" ht="80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17">
        <f t="shared" si="204"/>
        <v>42633.586122685185</v>
      </c>
      <c r="L2190" s="17">
        <f t="shared" si="205"/>
        <v>42668.708333333328</v>
      </c>
      <c r="M2190" s="2" t="b">
        <v>0</v>
      </c>
      <c r="N2190" s="2">
        <v>514</v>
      </c>
      <c r="O2190" s="2" t="b">
        <v>1</v>
      </c>
      <c r="P2190" s="4">
        <f t="shared" si="206"/>
        <v>412.17692027666544</v>
      </c>
      <c r="Q2190" s="5">
        <f t="shared" si="207"/>
        <v>44.056420233463037</v>
      </c>
      <c r="R2190" s="2" t="s">
        <v>8297</v>
      </c>
      <c r="S2190" s="7" t="str">
        <f t="shared" si="208"/>
        <v>games</v>
      </c>
      <c r="T2190" s="7" t="str">
        <f t="shared" si="209"/>
        <v>tabletop games</v>
      </c>
    </row>
    <row r="2191" spans="1:20" ht="80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17">
        <f t="shared" si="204"/>
        <v>42467.788194444445</v>
      </c>
      <c r="L2191" s="17">
        <f t="shared" si="205"/>
        <v>42481.916666666672</v>
      </c>
      <c r="M2191" s="2" t="b">
        <v>0</v>
      </c>
      <c r="N2191" s="2">
        <v>88</v>
      </c>
      <c r="O2191" s="2" t="b">
        <v>1</v>
      </c>
      <c r="P2191" s="4">
        <f t="shared" si="206"/>
        <v>503.25</v>
      </c>
      <c r="Q2191" s="5">
        <f t="shared" si="207"/>
        <v>68.625</v>
      </c>
      <c r="R2191" s="2" t="s">
        <v>8297</v>
      </c>
      <c r="S2191" s="7" t="str">
        <f t="shared" si="208"/>
        <v>games</v>
      </c>
      <c r="T2191" s="7" t="str">
        <f t="shared" si="209"/>
        <v>tabletop games</v>
      </c>
    </row>
    <row r="2192" spans="1:20" ht="80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17">
        <f t="shared" si="204"/>
        <v>42417.625046296293</v>
      </c>
      <c r="L2192" s="17">
        <f t="shared" si="205"/>
        <v>42452.290972222225</v>
      </c>
      <c r="M2192" s="2" t="b">
        <v>0</v>
      </c>
      <c r="N2192" s="2">
        <v>537</v>
      </c>
      <c r="O2192" s="2" t="b">
        <v>1</v>
      </c>
      <c r="P2192" s="4">
        <f t="shared" si="206"/>
        <v>184.61052631578946</v>
      </c>
      <c r="Q2192" s="5">
        <f t="shared" si="207"/>
        <v>65.318435754189949</v>
      </c>
      <c r="R2192" s="2" t="s">
        <v>8297</v>
      </c>
      <c r="S2192" s="7" t="str">
        <f t="shared" si="208"/>
        <v>games</v>
      </c>
      <c r="T2192" s="7" t="str">
        <f t="shared" si="209"/>
        <v>tabletop games</v>
      </c>
    </row>
    <row r="2193" spans="1:20" ht="80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17">
        <f t="shared" si="204"/>
        <v>42768.833645833336</v>
      </c>
      <c r="L2193" s="17">
        <f t="shared" si="205"/>
        <v>42780.833645833336</v>
      </c>
      <c r="M2193" s="2" t="b">
        <v>0</v>
      </c>
      <c r="N2193" s="2">
        <v>25</v>
      </c>
      <c r="O2193" s="2" t="b">
        <v>1</v>
      </c>
      <c r="P2193" s="4">
        <f t="shared" si="206"/>
        <v>119.73333333333333</v>
      </c>
      <c r="Q2193" s="5">
        <f t="shared" si="207"/>
        <v>35.92</v>
      </c>
      <c r="R2193" s="2" t="s">
        <v>8297</v>
      </c>
      <c r="S2193" s="7" t="str">
        <f t="shared" si="208"/>
        <v>games</v>
      </c>
      <c r="T2193" s="7" t="str">
        <f t="shared" si="209"/>
        <v>tabletop games</v>
      </c>
    </row>
    <row r="2194" spans="1:20" ht="80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17">
        <f t="shared" si="204"/>
        <v>42691.8512037037</v>
      </c>
      <c r="L2194" s="17">
        <f t="shared" si="205"/>
        <v>42719.958333333328</v>
      </c>
      <c r="M2194" s="2" t="b">
        <v>0</v>
      </c>
      <c r="N2194" s="2">
        <v>3238</v>
      </c>
      <c r="O2194" s="2" t="b">
        <v>1</v>
      </c>
      <c r="P2194" s="4">
        <f t="shared" si="206"/>
        <v>1081.2401666666667</v>
      </c>
      <c r="Q2194" s="5">
        <f t="shared" si="207"/>
        <v>40.070667078443485</v>
      </c>
      <c r="R2194" s="2" t="s">
        <v>8297</v>
      </c>
      <c r="S2194" s="7" t="str">
        <f t="shared" si="208"/>
        <v>games</v>
      </c>
      <c r="T2194" s="7" t="str">
        <f t="shared" si="209"/>
        <v>tabletop games</v>
      </c>
    </row>
    <row r="2195" spans="1:20" ht="80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17">
        <f t="shared" si="204"/>
        <v>42664.405925925923</v>
      </c>
      <c r="L2195" s="17">
        <f t="shared" si="205"/>
        <v>42695.207638888889</v>
      </c>
      <c r="M2195" s="2" t="b">
        <v>0</v>
      </c>
      <c r="N2195" s="2">
        <v>897</v>
      </c>
      <c r="O2195" s="2" t="b">
        <v>1</v>
      </c>
      <c r="P2195" s="4">
        <f t="shared" si="206"/>
        <v>452.37333333333333</v>
      </c>
      <c r="Q2195" s="5">
        <f t="shared" si="207"/>
        <v>75.647714604236342</v>
      </c>
      <c r="R2195" s="2" t="s">
        <v>8297</v>
      </c>
      <c r="S2195" s="7" t="str">
        <f t="shared" si="208"/>
        <v>games</v>
      </c>
      <c r="T2195" s="7" t="str">
        <f t="shared" si="209"/>
        <v>tabletop games</v>
      </c>
    </row>
    <row r="2196" spans="1:20" ht="80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17">
        <f t="shared" si="204"/>
        <v>42425.757986111115</v>
      </c>
      <c r="L2196" s="17">
        <f t="shared" si="205"/>
        <v>42455.716319444444</v>
      </c>
      <c r="M2196" s="2" t="b">
        <v>0</v>
      </c>
      <c r="N2196" s="2">
        <v>878</v>
      </c>
      <c r="O2196" s="2" t="b">
        <v>1</v>
      </c>
      <c r="P2196" s="4">
        <f t="shared" si="206"/>
        <v>537.37</v>
      </c>
      <c r="Q2196" s="5">
        <f t="shared" si="207"/>
        <v>61.203872437357631</v>
      </c>
      <c r="R2196" s="2" t="s">
        <v>8297</v>
      </c>
      <c r="S2196" s="7" t="str">
        <f t="shared" si="208"/>
        <v>games</v>
      </c>
      <c r="T2196" s="7" t="str">
        <f t="shared" si="209"/>
        <v>tabletop games</v>
      </c>
    </row>
    <row r="2197" spans="1:20" ht="40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17">
        <f t="shared" si="204"/>
        <v>42197.771990740745</v>
      </c>
      <c r="L2197" s="17">
        <f t="shared" si="205"/>
        <v>42227.771990740745</v>
      </c>
      <c r="M2197" s="2" t="b">
        <v>0</v>
      </c>
      <c r="N2197" s="2">
        <v>115</v>
      </c>
      <c r="O2197" s="2" t="b">
        <v>1</v>
      </c>
      <c r="P2197" s="4">
        <f t="shared" si="206"/>
        <v>120.32608695652173</v>
      </c>
      <c r="Q2197" s="5">
        <f t="shared" si="207"/>
        <v>48.130434782608695</v>
      </c>
      <c r="R2197" s="2" t="s">
        <v>8297</v>
      </c>
      <c r="S2197" s="7" t="str">
        <f t="shared" si="208"/>
        <v>games</v>
      </c>
      <c r="T2197" s="7" t="str">
        <f t="shared" si="209"/>
        <v>tabletop games</v>
      </c>
    </row>
    <row r="2198" spans="1:20" ht="40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17">
        <f t="shared" si="204"/>
        <v>42675.487291666665</v>
      </c>
      <c r="L2198" s="17">
        <f t="shared" si="205"/>
        <v>42706.291666666672</v>
      </c>
      <c r="M2198" s="2" t="b">
        <v>0</v>
      </c>
      <c r="N2198" s="2">
        <v>234</v>
      </c>
      <c r="O2198" s="2" t="b">
        <v>1</v>
      </c>
      <c r="P2198" s="4">
        <f t="shared" si="206"/>
        <v>113.83571428571429</v>
      </c>
      <c r="Q2198" s="5">
        <f t="shared" si="207"/>
        <v>68.106837606837601</v>
      </c>
      <c r="R2198" s="2" t="s">
        <v>8297</v>
      </c>
      <c r="S2198" s="7" t="str">
        <f t="shared" si="208"/>
        <v>games</v>
      </c>
      <c r="T2198" s="7" t="str">
        <f t="shared" si="209"/>
        <v>tabletop games</v>
      </c>
    </row>
    <row r="2199" spans="1:20" ht="80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17">
        <f t="shared" si="204"/>
        <v>42033.584016203706</v>
      </c>
      <c r="L2199" s="17">
        <f t="shared" si="205"/>
        <v>42063.584016203706</v>
      </c>
      <c r="M2199" s="2" t="b">
        <v>0</v>
      </c>
      <c r="N2199" s="2">
        <v>4330</v>
      </c>
      <c r="O2199" s="2" t="b">
        <v>1</v>
      </c>
      <c r="P2199" s="4">
        <f t="shared" si="206"/>
        <v>951.03109999999992</v>
      </c>
      <c r="Q2199" s="5">
        <f t="shared" si="207"/>
        <v>65.891300230946882</v>
      </c>
      <c r="R2199" s="2" t="s">
        <v>8297</v>
      </c>
      <c r="S2199" s="7" t="str">
        <f t="shared" si="208"/>
        <v>games</v>
      </c>
      <c r="T2199" s="7" t="str">
        <f t="shared" si="209"/>
        <v>tabletop games</v>
      </c>
    </row>
    <row r="2200" spans="1:20" ht="80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17">
        <f t="shared" si="204"/>
        <v>42292.513888888891</v>
      </c>
      <c r="L2200" s="17">
        <f t="shared" si="205"/>
        <v>42322.555555555555</v>
      </c>
      <c r="M2200" s="2" t="b">
        <v>0</v>
      </c>
      <c r="N2200" s="2">
        <v>651</v>
      </c>
      <c r="O2200" s="2" t="b">
        <v>1</v>
      </c>
      <c r="P2200" s="4">
        <f t="shared" si="206"/>
        <v>132.89249999999998</v>
      </c>
      <c r="Q2200" s="5">
        <f t="shared" si="207"/>
        <v>81.654377880184327</v>
      </c>
      <c r="R2200" s="2" t="s">
        <v>8297</v>
      </c>
      <c r="S2200" s="7" t="str">
        <f t="shared" si="208"/>
        <v>games</v>
      </c>
      <c r="T2200" s="7" t="str">
        <f t="shared" si="209"/>
        <v>tabletop games</v>
      </c>
    </row>
    <row r="2201" spans="1:20" ht="40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17">
        <f t="shared" si="204"/>
        <v>42262.416643518518</v>
      </c>
      <c r="L2201" s="17">
        <f t="shared" si="205"/>
        <v>42292.416643518518</v>
      </c>
      <c r="M2201" s="2" t="b">
        <v>1</v>
      </c>
      <c r="N2201" s="2">
        <v>251</v>
      </c>
      <c r="O2201" s="2" t="b">
        <v>1</v>
      </c>
      <c r="P2201" s="4">
        <f t="shared" si="206"/>
        <v>146.97777777777779</v>
      </c>
      <c r="Q2201" s="5">
        <f t="shared" si="207"/>
        <v>52.701195219123505</v>
      </c>
      <c r="R2201" s="2" t="s">
        <v>8297</v>
      </c>
      <c r="S2201" s="7" t="str">
        <f t="shared" si="208"/>
        <v>games</v>
      </c>
      <c r="T2201" s="7" t="str">
        <f t="shared" si="209"/>
        <v>tabletop games</v>
      </c>
    </row>
    <row r="2202" spans="1:20" ht="80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17">
        <f t="shared" si="204"/>
        <v>42163.625787037032</v>
      </c>
      <c r="L2202" s="17">
        <f t="shared" si="205"/>
        <v>42191.125</v>
      </c>
      <c r="M2202" s="2" t="b">
        <v>0</v>
      </c>
      <c r="N2202" s="2">
        <v>263</v>
      </c>
      <c r="O2202" s="2" t="b">
        <v>1</v>
      </c>
      <c r="P2202" s="4">
        <f t="shared" si="206"/>
        <v>542.15</v>
      </c>
      <c r="Q2202" s="5">
        <f t="shared" si="207"/>
        <v>41.228136882129277</v>
      </c>
      <c r="R2202" s="2" t="s">
        <v>8297</v>
      </c>
      <c r="S2202" s="7" t="str">
        <f t="shared" si="208"/>
        <v>games</v>
      </c>
      <c r="T2202" s="7" t="str">
        <f t="shared" si="209"/>
        <v>tabletop games</v>
      </c>
    </row>
    <row r="2203" spans="1:20" ht="80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17">
        <f t="shared" si="204"/>
        <v>41276.846817129634</v>
      </c>
      <c r="L2203" s="17">
        <f t="shared" si="205"/>
        <v>41290.846817129634</v>
      </c>
      <c r="M2203" s="2" t="b">
        <v>0</v>
      </c>
      <c r="N2203" s="2">
        <v>28</v>
      </c>
      <c r="O2203" s="2" t="b">
        <v>1</v>
      </c>
      <c r="P2203" s="4">
        <f t="shared" si="206"/>
        <v>382.71818181818185</v>
      </c>
      <c r="Q2203" s="5">
        <f t="shared" si="207"/>
        <v>15.035357142857142</v>
      </c>
      <c r="R2203" s="2" t="s">
        <v>8280</v>
      </c>
      <c r="S2203" s="7" t="str">
        <f t="shared" si="208"/>
        <v>music</v>
      </c>
      <c r="T2203" s="7" t="str">
        <f t="shared" si="209"/>
        <v>electronic music</v>
      </c>
    </row>
    <row r="2204" spans="1:20" ht="60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17">
        <f t="shared" si="204"/>
        <v>41184.849166666667</v>
      </c>
      <c r="L2204" s="17">
        <f t="shared" si="205"/>
        <v>41214.849166666667</v>
      </c>
      <c r="M2204" s="2" t="b">
        <v>0</v>
      </c>
      <c r="N2204" s="2">
        <v>721</v>
      </c>
      <c r="O2204" s="2" t="b">
        <v>1</v>
      </c>
      <c r="P2204" s="4">
        <f t="shared" si="206"/>
        <v>704.18124999999998</v>
      </c>
      <c r="Q2204" s="5">
        <f t="shared" si="207"/>
        <v>39.066920943134534</v>
      </c>
      <c r="R2204" s="2" t="s">
        <v>8280</v>
      </c>
      <c r="S2204" s="7" t="str">
        <f t="shared" si="208"/>
        <v>music</v>
      </c>
      <c r="T2204" s="7" t="str">
        <f t="shared" si="209"/>
        <v>electronic music</v>
      </c>
    </row>
    <row r="2205" spans="1:20" ht="80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17">
        <f t="shared" si="204"/>
        <v>42241.85974537037</v>
      </c>
      <c r="L2205" s="17">
        <f t="shared" si="205"/>
        <v>42271.85974537037</v>
      </c>
      <c r="M2205" s="2" t="b">
        <v>0</v>
      </c>
      <c r="N2205" s="2">
        <v>50</v>
      </c>
      <c r="O2205" s="2" t="b">
        <v>1</v>
      </c>
      <c r="P2205" s="4">
        <f t="shared" si="206"/>
        <v>109.55</v>
      </c>
      <c r="Q2205" s="5">
        <f t="shared" si="207"/>
        <v>43.82</v>
      </c>
      <c r="R2205" s="2" t="s">
        <v>8280</v>
      </c>
      <c r="S2205" s="7" t="str">
        <f t="shared" si="208"/>
        <v>music</v>
      </c>
      <c r="T2205" s="7" t="str">
        <f t="shared" si="209"/>
        <v>electronic music</v>
      </c>
    </row>
    <row r="2206" spans="1:20" ht="80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17">
        <f t="shared" si="204"/>
        <v>41312.311562499999</v>
      </c>
      <c r="L2206" s="17">
        <f t="shared" si="205"/>
        <v>41342.311562499999</v>
      </c>
      <c r="M2206" s="2" t="b">
        <v>0</v>
      </c>
      <c r="N2206" s="2">
        <v>73</v>
      </c>
      <c r="O2206" s="2" t="b">
        <v>1</v>
      </c>
      <c r="P2206" s="4">
        <f t="shared" si="206"/>
        <v>132.86666666666667</v>
      </c>
      <c r="Q2206" s="5">
        <f t="shared" si="207"/>
        <v>27.301369863013697</v>
      </c>
      <c r="R2206" s="2" t="s">
        <v>8280</v>
      </c>
      <c r="S2206" s="7" t="str">
        <f t="shared" si="208"/>
        <v>music</v>
      </c>
      <c r="T2206" s="7" t="str">
        <f t="shared" si="209"/>
        <v>electronic music</v>
      </c>
    </row>
    <row r="2207" spans="1:20" ht="80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17">
        <f t="shared" si="204"/>
        <v>41031.82163194444</v>
      </c>
      <c r="L2207" s="17">
        <f t="shared" si="205"/>
        <v>41061.82163194444</v>
      </c>
      <c r="M2207" s="2" t="b">
        <v>0</v>
      </c>
      <c r="N2207" s="2">
        <v>27</v>
      </c>
      <c r="O2207" s="2" t="b">
        <v>1</v>
      </c>
      <c r="P2207" s="4">
        <f t="shared" si="206"/>
        <v>152</v>
      </c>
      <c r="Q2207" s="5">
        <f t="shared" si="207"/>
        <v>42.222222222222221</v>
      </c>
      <c r="R2207" s="2" t="s">
        <v>8280</v>
      </c>
      <c r="S2207" s="7" t="str">
        <f t="shared" si="208"/>
        <v>music</v>
      </c>
      <c r="T2207" s="7" t="str">
        <f t="shared" si="209"/>
        <v>electronic music</v>
      </c>
    </row>
    <row r="2208" spans="1:20" ht="80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17">
        <f t="shared" si="204"/>
        <v>40997.257222222222</v>
      </c>
      <c r="L2208" s="17">
        <f t="shared" si="205"/>
        <v>41015.257222222222</v>
      </c>
      <c r="M2208" s="2" t="b">
        <v>0</v>
      </c>
      <c r="N2208" s="2">
        <v>34</v>
      </c>
      <c r="O2208" s="2" t="b">
        <v>1</v>
      </c>
      <c r="P2208" s="4">
        <f t="shared" si="206"/>
        <v>102.72727272727273</v>
      </c>
      <c r="Q2208" s="5">
        <f t="shared" si="207"/>
        <v>33.235294117647058</v>
      </c>
      <c r="R2208" s="2" t="s">
        <v>8280</v>
      </c>
      <c r="S2208" s="7" t="str">
        <f t="shared" si="208"/>
        <v>music</v>
      </c>
      <c r="T2208" s="7" t="str">
        <f t="shared" si="209"/>
        <v>electronic music</v>
      </c>
    </row>
    <row r="2209" spans="1:20" ht="80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17">
        <f t="shared" si="204"/>
        <v>41564.194131944445</v>
      </c>
      <c r="L2209" s="17">
        <f t="shared" si="205"/>
        <v>41594.235798611109</v>
      </c>
      <c r="M2209" s="2" t="b">
        <v>0</v>
      </c>
      <c r="N2209" s="2">
        <v>7</v>
      </c>
      <c r="O2209" s="2" t="b">
        <v>1</v>
      </c>
      <c r="P2209" s="4">
        <f t="shared" si="206"/>
        <v>100</v>
      </c>
      <c r="Q2209" s="5">
        <f t="shared" si="207"/>
        <v>285.71428571428572</v>
      </c>
      <c r="R2209" s="2" t="s">
        <v>8280</v>
      </c>
      <c r="S2209" s="7" t="str">
        <f t="shared" si="208"/>
        <v>music</v>
      </c>
      <c r="T2209" s="7" t="str">
        <f t="shared" si="209"/>
        <v>electronic music</v>
      </c>
    </row>
    <row r="2210" spans="1:20" ht="80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17">
        <f t="shared" si="204"/>
        <v>40946.882245370369</v>
      </c>
      <c r="L2210" s="17">
        <f t="shared" si="205"/>
        <v>41006.166666666664</v>
      </c>
      <c r="M2210" s="2" t="b">
        <v>0</v>
      </c>
      <c r="N2210" s="2">
        <v>24</v>
      </c>
      <c r="O2210" s="2" t="b">
        <v>1</v>
      </c>
      <c r="P2210" s="4">
        <f t="shared" si="206"/>
        <v>101.6</v>
      </c>
      <c r="Q2210" s="5">
        <f t="shared" si="207"/>
        <v>42.333333333333336</v>
      </c>
      <c r="R2210" s="2" t="s">
        <v>8280</v>
      </c>
      <c r="S2210" s="7" t="str">
        <f t="shared" si="208"/>
        <v>music</v>
      </c>
      <c r="T2210" s="7" t="str">
        <f t="shared" si="209"/>
        <v>electronic music</v>
      </c>
    </row>
    <row r="2211" spans="1:20" ht="60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17">
        <f t="shared" si="204"/>
        <v>41732.479675925926</v>
      </c>
      <c r="L2211" s="17">
        <f t="shared" si="205"/>
        <v>41743.958333333336</v>
      </c>
      <c r="M2211" s="2" t="b">
        <v>0</v>
      </c>
      <c r="N2211" s="2">
        <v>15</v>
      </c>
      <c r="O2211" s="2" t="b">
        <v>1</v>
      </c>
      <c r="P2211" s="4">
        <f t="shared" si="206"/>
        <v>150.80000000000001</v>
      </c>
      <c r="Q2211" s="5">
        <f t="shared" si="207"/>
        <v>50.266666666666666</v>
      </c>
      <c r="R2211" s="2" t="s">
        <v>8280</v>
      </c>
      <c r="S2211" s="7" t="str">
        <f t="shared" si="208"/>
        <v>music</v>
      </c>
      <c r="T2211" s="7" t="str">
        <f t="shared" si="209"/>
        <v>electronic music</v>
      </c>
    </row>
    <row r="2212" spans="1:20" ht="80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17">
        <f t="shared" si="204"/>
        <v>40956.066087962965</v>
      </c>
      <c r="L2212" s="17">
        <f t="shared" si="205"/>
        <v>41013.73333333333</v>
      </c>
      <c r="M2212" s="2" t="b">
        <v>0</v>
      </c>
      <c r="N2212" s="2">
        <v>72</v>
      </c>
      <c r="O2212" s="2" t="b">
        <v>1</v>
      </c>
      <c r="P2212" s="4">
        <f t="shared" si="206"/>
        <v>111.425</v>
      </c>
      <c r="Q2212" s="5">
        <f t="shared" si="207"/>
        <v>61.902777777777779</v>
      </c>
      <c r="R2212" s="2" t="s">
        <v>8280</v>
      </c>
      <c r="S2212" s="7" t="str">
        <f t="shared" si="208"/>
        <v>music</v>
      </c>
      <c r="T2212" s="7" t="str">
        <f t="shared" si="209"/>
        <v>electronic music</v>
      </c>
    </row>
    <row r="2213" spans="1:20" ht="80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17">
        <f t="shared" si="204"/>
        <v>41716.785011574073</v>
      </c>
      <c r="L2213" s="17">
        <f t="shared" si="205"/>
        <v>41739.290972222225</v>
      </c>
      <c r="M2213" s="2" t="b">
        <v>0</v>
      </c>
      <c r="N2213" s="2">
        <v>120</v>
      </c>
      <c r="O2213" s="2" t="b">
        <v>1</v>
      </c>
      <c r="P2213" s="4">
        <f t="shared" si="206"/>
        <v>195.6</v>
      </c>
      <c r="Q2213" s="5">
        <f t="shared" si="207"/>
        <v>40.75</v>
      </c>
      <c r="R2213" s="2" t="s">
        <v>8280</v>
      </c>
      <c r="S2213" s="7" t="str">
        <f t="shared" si="208"/>
        <v>music</v>
      </c>
      <c r="T2213" s="7" t="str">
        <f t="shared" si="209"/>
        <v>electronic music</v>
      </c>
    </row>
    <row r="2214" spans="1:20" ht="80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17">
        <f t="shared" si="204"/>
        <v>41548.747418981482</v>
      </c>
      <c r="L2214" s="17">
        <f t="shared" si="205"/>
        <v>41582.041666666664</v>
      </c>
      <c r="M2214" s="2" t="b">
        <v>0</v>
      </c>
      <c r="N2214" s="2">
        <v>123</v>
      </c>
      <c r="O2214" s="2" t="b">
        <v>1</v>
      </c>
      <c r="P2214" s="4">
        <f t="shared" si="206"/>
        <v>114.38333333333333</v>
      </c>
      <c r="Q2214" s="5">
        <f t="shared" si="207"/>
        <v>55.796747967479675</v>
      </c>
      <c r="R2214" s="2" t="s">
        <v>8280</v>
      </c>
      <c r="S2214" s="7" t="str">
        <f t="shared" si="208"/>
        <v>music</v>
      </c>
      <c r="T2214" s="7" t="str">
        <f t="shared" si="209"/>
        <v>electronic music</v>
      </c>
    </row>
    <row r="2215" spans="1:20" ht="100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17">
        <f t="shared" si="204"/>
        <v>42109.826145833329</v>
      </c>
      <c r="L2215" s="17">
        <f t="shared" si="205"/>
        <v>42139.826145833329</v>
      </c>
      <c r="M2215" s="2" t="b">
        <v>0</v>
      </c>
      <c r="N2215" s="2">
        <v>1</v>
      </c>
      <c r="O2215" s="2" t="b">
        <v>1</v>
      </c>
      <c r="P2215" s="4">
        <f t="shared" si="206"/>
        <v>200</v>
      </c>
      <c r="Q2215" s="5">
        <f t="shared" si="207"/>
        <v>10</v>
      </c>
      <c r="R2215" s="2" t="s">
        <v>8280</v>
      </c>
      <c r="S2215" s="7" t="str">
        <f t="shared" si="208"/>
        <v>music</v>
      </c>
      <c r="T2215" s="7" t="str">
        <f t="shared" si="209"/>
        <v>electronic music</v>
      </c>
    </row>
    <row r="2216" spans="1:20" ht="60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17">
        <f t="shared" si="204"/>
        <v>41646.792222222226</v>
      </c>
      <c r="L2216" s="17">
        <f t="shared" si="205"/>
        <v>41676.792222222226</v>
      </c>
      <c r="M2216" s="2" t="b">
        <v>0</v>
      </c>
      <c r="N2216" s="2">
        <v>24</v>
      </c>
      <c r="O2216" s="2" t="b">
        <v>1</v>
      </c>
      <c r="P2216" s="4">
        <f t="shared" si="206"/>
        <v>292.50166666666667</v>
      </c>
      <c r="Q2216" s="5">
        <f t="shared" si="207"/>
        <v>73.125416666666666</v>
      </c>
      <c r="R2216" s="2" t="s">
        <v>8280</v>
      </c>
      <c r="S2216" s="7" t="str">
        <f t="shared" si="208"/>
        <v>music</v>
      </c>
      <c r="T2216" s="7" t="str">
        <f t="shared" si="209"/>
        <v>electronic music</v>
      </c>
    </row>
    <row r="2217" spans="1:20" ht="40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17">
        <f t="shared" si="204"/>
        <v>40958.717268518521</v>
      </c>
      <c r="L2217" s="17">
        <f t="shared" si="205"/>
        <v>40981.290972222225</v>
      </c>
      <c r="M2217" s="2" t="b">
        <v>0</v>
      </c>
      <c r="N2217" s="2">
        <v>33</v>
      </c>
      <c r="O2217" s="2" t="b">
        <v>1</v>
      </c>
      <c r="P2217" s="4">
        <f t="shared" si="206"/>
        <v>156.36363636363637</v>
      </c>
      <c r="Q2217" s="5">
        <f t="shared" si="207"/>
        <v>26.060606060606062</v>
      </c>
      <c r="R2217" s="2" t="s">
        <v>8280</v>
      </c>
      <c r="S2217" s="7" t="str">
        <f t="shared" si="208"/>
        <v>music</v>
      </c>
      <c r="T2217" s="7" t="str">
        <f t="shared" si="209"/>
        <v>electronic music</v>
      </c>
    </row>
    <row r="2218" spans="1:20" ht="80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17">
        <f t="shared" si="204"/>
        <v>42194.751678240747</v>
      </c>
      <c r="L2218" s="17">
        <f t="shared" si="205"/>
        <v>42208.751678240747</v>
      </c>
      <c r="M2218" s="2" t="b">
        <v>0</v>
      </c>
      <c r="N2218" s="2">
        <v>14</v>
      </c>
      <c r="O2218" s="2" t="b">
        <v>1</v>
      </c>
      <c r="P2218" s="4">
        <f t="shared" si="206"/>
        <v>105.66666666666666</v>
      </c>
      <c r="Q2218" s="5">
        <f t="shared" si="207"/>
        <v>22.642857142857142</v>
      </c>
      <c r="R2218" s="2" t="s">
        <v>8280</v>
      </c>
      <c r="S2218" s="7" t="str">
        <f t="shared" si="208"/>
        <v>music</v>
      </c>
      <c r="T2218" s="7" t="str">
        <f t="shared" si="209"/>
        <v>electronic music</v>
      </c>
    </row>
    <row r="2219" spans="1:20" ht="80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17">
        <f t="shared" si="204"/>
        <v>42299.776770833334</v>
      </c>
      <c r="L2219" s="17">
        <f t="shared" si="205"/>
        <v>42310.333333333328</v>
      </c>
      <c r="M2219" s="2" t="b">
        <v>0</v>
      </c>
      <c r="N2219" s="2">
        <v>9</v>
      </c>
      <c r="O2219" s="2" t="b">
        <v>1</v>
      </c>
      <c r="P2219" s="4">
        <f t="shared" si="206"/>
        <v>101.19047619047619</v>
      </c>
      <c r="Q2219" s="5">
        <f t="shared" si="207"/>
        <v>47.222222222222221</v>
      </c>
      <c r="R2219" s="2" t="s">
        <v>8280</v>
      </c>
      <c r="S2219" s="7" t="str">
        <f t="shared" si="208"/>
        <v>music</v>
      </c>
      <c r="T2219" s="7" t="str">
        <f t="shared" si="209"/>
        <v>electronic music</v>
      </c>
    </row>
    <row r="2220" spans="1:20" ht="80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17">
        <f t="shared" si="204"/>
        <v>41127.812303240738</v>
      </c>
      <c r="L2220" s="17">
        <f t="shared" si="205"/>
        <v>41150</v>
      </c>
      <c r="M2220" s="2" t="b">
        <v>0</v>
      </c>
      <c r="N2220" s="2">
        <v>76</v>
      </c>
      <c r="O2220" s="2" t="b">
        <v>1</v>
      </c>
      <c r="P2220" s="4">
        <f t="shared" si="206"/>
        <v>122.833</v>
      </c>
      <c r="Q2220" s="5">
        <f t="shared" si="207"/>
        <v>32.324473684210524</v>
      </c>
      <c r="R2220" s="2" t="s">
        <v>8280</v>
      </c>
      <c r="S2220" s="7" t="str">
        <f t="shared" si="208"/>
        <v>music</v>
      </c>
      <c r="T2220" s="7" t="str">
        <f t="shared" si="209"/>
        <v>electronic music</v>
      </c>
    </row>
    <row r="2221" spans="1:20" ht="60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17">
        <f t="shared" si="204"/>
        <v>42205.718888888892</v>
      </c>
      <c r="L2221" s="17">
        <f t="shared" si="205"/>
        <v>42235.718888888892</v>
      </c>
      <c r="M2221" s="2" t="b">
        <v>0</v>
      </c>
      <c r="N2221" s="2">
        <v>19</v>
      </c>
      <c r="O2221" s="2" t="b">
        <v>1</v>
      </c>
      <c r="P2221" s="4">
        <f t="shared" si="206"/>
        <v>101.49999999999999</v>
      </c>
      <c r="Q2221" s="5">
        <f t="shared" si="207"/>
        <v>53.421052631578945</v>
      </c>
      <c r="R2221" s="2" t="s">
        <v>8280</v>
      </c>
      <c r="S2221" s="7" t="str">
        <f t="shared" si="208"/>
        <v>music</v>
      </c>
      <c r="T2221" s="7" t="str">
        <f t="shared" si="209"/>
        <v>electronic music</v>
      </c>
    </row>
    <row r="2222" spans="1:20" ht="60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17">
        <f t="shared" si="204"/>
        <v>41452.060601851852</v>
      </c>
      <c r="L2222" s="17">
        <f t="shared" si="205"/>
        <v>41482.060601851852</v>
      </c>
      <c r="M2222" s="2" t="b">
        <v>0</v>
      </c>
      <c r="N2222" s="2">
        <v>69</v>
      </c>
      <c r="O2222" s="2" t="b">
        <v>1</v>
      </c>
      <c r="P2222" s="4">
        <f t="shared" si="206"/>
        <v>101.14285714285714</v>
      </c>
      <c r="Q2222" s="5">
        <f t="shared" si="207"/>
        <v>51.304347826086953</v>
      </c>
      <c r="R2222" s="2" t="s">
        <v>8280</v>
      </c>
      <c r="S2222" s="7" t="str">
        <f t="shared" si="208"/>
        <v>music</v>
      </c>
      <c r="T2222" s="7" t="str">
        <f t="shared" si="209"/>
        <v>electronic music</v>
      </c>
    </row>
    <row r="2223" spans="1:20" ht="80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17">
        <f t="shared" si="204"/>
        <v>42452.666770833333</v>
      </c>
      <c r="L2223" s="17">
        <f t="shared" si="205"/>
        <v>42483</v>
      </c>
      <c r="M2223" s="2" t="b">
        <v>0</v>
      </c>
      <c r="N2223" s="2">
        <v>218</v>
      </c>
      <c r="O2223" s="2" t="b">
        <v>1</v>
      </c>
      <c r="P2223" s="4">
        <f t="shared" si="206"/>
        <v>108.11999999999999</v>
      </c>
      <c r="Q2223" s="5">
        <f t="shared" si="207"/>
        <v>37.197247706422019</v>
      </c>
      <c r="R2223" s="2" t="s">
        <v>8297</v>
      </c>
      <c r="S2223" s="7" t="str">
        <f t="shared" si="208"/>
        <v>games</v>
      </c>
      <c r="T2223" s="7" t="str">
        <f t="shared" si="209"/>
        <v>tabletop games</v>
      </c>
    </row>
    <row r="2224" spans="1:20" ht="80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17">
        <f t="shared" si="204"/>
        <v>40906.787581018521</v>
      </c>
      <c r="L2224" s="17">
        <f t="shared" si="205"/>
        <v>40936.787581018521</v>
      </c>
      <c r="M2224" s="2" t="b">
        <v>0</v>
      </c>
      <c r="N2224" s="2">
        <v>30</v>
      </c>
      <c r="O2224" s="2" t="b">
        <v>1</v>
      </c>
      <c r="P2224" s="4">
        <f t="shared" si="206"/>
        <v>162.6</v>
      </c>
      <c r="Q2224" s="5">
        <f t="shared" si="207"/>
        <v>27.1</v>
      </c>
      <c r="R2224" s="2" t="s">
        <v>8297</v>
      </c>
      <c r="S2224" s="7" t="str">
        <f t="shared" si="208"/>
        <v>games</v>
      </c>
      <c r="T2224" s="7" t="str">
        <f t="shared" si="209"/>
        <v>tabletop games</v>
      </c>
    </row>
    <row r="2225" spans="1:20" ht="80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17">
        <f t="shared" si="204"/>
        <v>42152.640833333338</v>
      </c>
      <c r="L2225" s="17">
        <f t="shared" si="205"/>
        <v>42182.640833333338</v>
      </c>
      <c r="M2225" s="2" t="b">
        <v>0</v>
      </c>
      <c r="N2225" s="2">
        <v>100</v>
      </c>
      <c r="O2225" s="2" t="b">
        <v>1</v>
      </c>
      <c r="P2225" s="4">
        <f t="shared" si="206"/>
        <v>105.80000000000001</v>
      </c>
      <c r="Q2225" s="5">
        <f t="shared" si="207"/>
        <v>206.31</v>
      </c>
      <c r="R2225" s="2" t="s">
        <v>8297</v>
      </c>
      <c r="S2225" s="7" t="str">
        <f t="shared" si="208"/>
        <v>games</v>
      </c>
      <c r="T2225" s="7" t="str">
        <f t="shared" si="209"/>
        <v>tabletop games</v>
      </c>
    </row>
    <row r="2226" spans="1:20" ht="80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17">
        <f t="shared" si="204"/>
        <v>42644.667534722219</v>
      </c>
      <c r="L2226" s="17">
        <f t="shared" si="205"/>
        <v>42672.791666666672</v>
      </c>
      <c r="M2226" s="2" t="b">
        <v>0</v>
      </c>
      <c r="N2226" s="2">
        <v>296</v>
      </c>
      <c r="O2226" s="2" t="b">
        <v>1</v>
      </c>
      <c r="P2226" s="4">
        <f t="shared" si="206"/>
        <v>243.15000000000003</v>
      </c>
      <c r="Q2226" s="5">
        <f t="shared" si="207"/>
        <v>82.145270270270274</v>
      </c>
      <c r="R2226" s="2" t="s">
        <v>8297</v>
      </c>
      <c r="S2226" s="7" t="str">
        <f t="shared" si="208"/>
        <v>games</v>
      </c>
      <c r="T2226" s="7" t="str">
        <f t="shared" si="209"/>
        <v>tabletop games</v>
      </c>
    </row>
    <row r="2227" spans="1:20" ht="80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17">
        <f t="shared" si="204"/>
        <v>41873.79184027778</v>
      </c>
      <c r="L2227" s="17">
        <f t="shared" si="205"/>
        <v>41903.79184027778</v>
      </c>
      <c r="M2227" s="2" t="b">
        <v>0</v>
      </c>
      <c r="N2227" s="2">
        <v>1204</v>
      </c>
      <c r="O2227" s="2" t="b">
        <v>1</v>
      </c>
      <c r="P2227" s="4">
        <f t="shared" si="206"/>
        <v>944.83338095238094</v>
      </c>
      <c r="Q2227" s="5">
        <f t="shared" si="207"/>
        <v>164.79651993355483</v>
      </c>
      <c r="R2227" s="2" t="s">
        <v>8297</v>
      </c>
      <c r="S2227" s="7" t="str">
        <f t="shared" si="208"/>
        <v>games</v>
      </c>
      <c r="T2227" s="7" t="str">
        <f t="shared" si="209"/>
        <v>tabletop games</v>
      </c>
    </row>
    <row r="2228" spans="1:20" ht="80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17">
        <f t="shared" si="204"/>
        <v>42381.79886574074</v>
      </c>
      <c r="L2228" s="17">
        <f t="shared" si="205"/>
        <v>42412.207638888889</v>
      </c>
      <c r="M2228" s="2" t="b">
        <v>0</v>
      </c>
      <c r="N2228" s="2">
        <v>321</v>
      </c>
      <c r="O2228" s="2" t="b">
        <v>1</v>
      </c>
      <c r="P2228" s="4">
        <f t="shared" si="206"/>
        <v>108.46283333333334</v>
      </c>
      <c r="Q2228" s="5">
        <f t="shared" si="207"/>
        <v>60.820280373831778</v>
      </c>
      <c r="R2228" s="2" t="s">
        <v>8297</v>
      </c>
      <c r="S2228" s="7" t="str">
        <f t="shared" si="208"/>
        <v>games</v>
      </c>
      <c r="T2228" s="7" t="str">
        <f t="shared" si="209"/>
        <v>tabletop games</v>
      </c>
    </row>
    <row r="2229" spans="1:20" ht="80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17">
        <f t="shared" si="204"/>
        <v>41561.807349537034</v>
      </c>
      <c r="L2229" s="17">
        <f t="shared" si="205"/>
        <v>41591.849016203705</v>
      </c>
      <c r="M2229" s="2" t="b">
        <v>0</v>
      </c>
      <c r="N2229" s="2">
        <v>301</v>
      </c>
      <c r="O2229" s="2" t="b">
        <v>1</v>
      </c>
      <c r="P2229" s="4">
        <f t="shared" si="206"/>
        <v>157.37692307692308</v>
      </c>
      <c r="Q2229" s="5">
        <f t="shared" si="207"/>
        <v>67.970099667774093</v>
      </c>
      <c r="R2229" s="2" t="s">
        <v>8297</v>
      </c>
      <c r="S2229" s="7" t="str">
        <f t="shared" si="208"/>
        <v>games</v>
      </c>
      <c r="T2229" s="7" t="str">
        <f t="shared" si="209"/>
        <v>tabletop games</v>
      </c>
    </row>
    <row r="2230" spans="1:20" ht="80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17">
        <f t="shared" si="204"/>
        <v>42202.278194444443</v>
      </c>
      <c r="L2230" s="17">
        <f t="shared" si="205"/>
        <v>42232.278194444443</v>
      </c>
      <c r="M2230" s="2" t="b">
        <v>0</v>
      </c>
      <c r="N2230" s="2">
        <v>144</v>
      </c>
      <c r="O2230" s="2" t="b">
        <v>1</v>
      </c>
      <c r="P2230" s="4">
        <f t="shared" si="206"/>
        <v>1174.49</v>
      </c>
      <c r="Q2230" s="5">
        <f t="shared" si="207"/>
        <v>81.561805555555551</v>
      </c>
      <c r="R2230" s="2" t="s">
        <v>8297</v>
      </c>
      <c r="S2230" s="7" t="str">
        <f t="shared" si="208"/>
        <v>games</v>
      </c>
      <c r="T2230" s="7" t="str">
        <f t="shared" si="209"/>
        <v>tabletop games</v>
      </c>
    </row>
    <row r="2231" spans="1:20" ht="80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17">
        <f t="shared" si="204"/>
        <v>41484.664247685185</v>
      </c>
      <c r="L2231" s="17">
        <f t="shared" si="205"/>
        <v>41520.166666666664</v>
      </c>
      <c r="M2231" s="2" t="b">
        <v>0</v>
      </c>
      <c r="N2231" s="2">
        <v>539</v>
      </c>
      <c r="O2231" s="2" t="b">
        <v>1</v>
      </c>
      <c r="P2231" s="4">
        <f t="shared" si="206"/>
        <v>171.04755366949576</v>
      </c>
      <c r="Q2231" s="5">
        <f t="shared" si="207"/>
        <v>25.42547309833024</v>
      </c>
      <c r="R2231" s="2" t="s">
        <v>8297</v>
      </c>
      <c r="S2231" s="7" t="str">
        <f t="shared" si="208"/>
        <v>games</v>
      </c>
      <c r="T2231" s="7" t="str">
        <f t="shared" si="209"/>
        <v>tabletop games</v>
      </c>
    </row>
    <row r="2232" spans="1:20" ht="80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17">
        <f t="shared" si="204"/>
        <v>41724.881099537037</v>
      </c>
      <c r="L2232" s="17">
        <f t="shared" si="205"/>
        <v>41754.881099537037</v>
      </c>
      <c r="M2232" s="2" t="b">
        <v>0</v>
      </c>
      <c r="N2232" s="2">
        <v>498</v>
      </c>
      <c r="O2232" s="2" t="b">
        <v>1</v>
      </c>
      <c r="P2232" s="4">
        <f t="shared" si="206"/>
        <v>125.95294117647057</v>
      </c>
      <c r="Q2232" s="5">
        <f t="shared" si="207"/>
        <v>21.497991967871485</v>
      </c>
      <c r="R2232" s="2" t="s">
        <v>8297</v>
      </c>
      <c r="S2232" s="7" t="str">
        <f t="shared" si="208"/>
        <v>games</v>
      </c>
      <c r="T2232" s="7" t="str">
        <f t="shared" si="209"/>
        <v>tabletop games</v>
      </c>
    </row>
    <row r="2233" spans="1:20" ht="80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17">
        <f t="shared" si="204"/>
        <v>41423.910891203705</v>
      </c>
      <c r="L2233" s="17">
        <f t="shared" si="205"/>
        <v>41450.208333333336</v>
      </c>
      <c r="M2233" s="2" t="b">
        <v>0</v>
      </c>
      <c r="N2233" s="2">
        <v>1113</v>
      </c>
      <c r="O2233" s="2" t="b">
        <v>1</v>
      </c>
      <c r="P2233" s="4">
        <f t="shared" si="206"/>
        <v>1212.1296000000002</v>
      </c>
      <c r="Q2233" s="5">
        <f t="shared" si="207"/>
        <v>27.226630727762803</v>
      </c>
      <c r="R2233" s="2" t="s">
        <v>8297</v>
      </c>
      <c r="S2233" s="7" t="str">
        <f t="shared" si="208"/>
        <v>games</v>
      </c>
      <c r="T2233" s="7" t="str">
        <f t="shared" si="209"/>
        <v>tabletop games</v>
      </c>
    </row>
    <row r="2234" spans="1:20" ht="80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17">
        <f t="shared" si="204"/>
        <v>41806.794074074074</v>
      </c>
      <c r="L2234" s="17">
        <f t="shared" si="205"/>
        <v>41839.125</v>
      </c>
      <c r="M2234" s="2" t="b">
        <v>0</v>
      </c>
      <c r="N2234" s="2">
        <v>988</v>
      </c>
      <c r="O2234" s="2" t="b">
        <v>1</v>
      </c>
      <c r="P2234" s="4">
        <f t="shared" si="206"/>
        <v>495.8</v>
      </c>
      <c r="Q2234" s="5">
        <f t="shared" si="207"/>
        <v>25.091093117408906</v>
      </c>
      <c r="R2234" s="2" t="s">
        <v>8297</v>
      </c>
      <c r="S2234" s="7" t="str">
        <f t="shared" si="208"/>
        <v>games</v>
      </c>
      <c r="T2234" s="7" t="str">
        <f t="shared" si="209"/>
        <v>tabletop games</v>
      </c>
    </row>
    <row r="2235" spans="1:20" ht="60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17">
        <f t="shared" si="204"/>
        <v>42331.378923611104</v>
      </c>
      <c r="L2235" s="17">
        <f t="shared" si="205"/>
        <v>42352</v>
      </c>
      <c r="M2235" s="2" t="b">
        <v>0</v>
      </c>
      <c r="N2235" s="2">
        <v>391</v>
      </c>
      <c r="O2235" s="2" t="b">
        <v>1</v>
      </c>
      <c r="P2235" s="4">
        <f t="shared" si="206"/>
        <v>332.03999999999996</v>
      </c>
      <c r="Q2235" s="5">
        <f t="shared" si="207"/>
        <v>21.230179028132991</v>
      </c>
      <c r="R2235" s="2" t="s">
        <v>8297</v>
      </c>
      <c r="S2235" s="7" t="str">
        <f t="shared" si="208"/>
        <v>games</v>
      </c>
      <c r="T2235" s="7" t="str">
        <f t="shared" si="209"/>
        <v>tabletop games</v>
      </c>
    </row>
    <row r="2236" spans="1:20" ht="80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17">
        <f t="shared" si="204"/>
        <v>42710.824618055558</v>
      </c>
      <c r="L2236" s="17">
        <f t="shared" si="205"/>
        <v>42740.824618055558</v>
      </c>
      <c r="M2236" s="2" t="b">
        <v>0</v>
      </c>
      <c r="N2236" s="2">
        <v>28</v>
      </c>
      <c r="O2236" s="2" t="b">
        <v>1</v>
      </c>
      <c r="P2236" s="4">
        <f t="shared" si="206"/>
        <v>1165</v>
      </c>
      <c r="Q2236" s="5">
        <f t="shared" si="207"/>
        <v>41.607142857142854</v>
      </c>
      <c r="R2236" s="2" t="s">
        <v>8297</v>
      </c>
      <c r="S2236" s="7" t="str">
        <f t="shared" si="208"/>
        <v>games</v>
      </c>
      <c r="T2236" s="7" t="str">
        <f t="shared" si="209"/>
        <v>tabletop games</v>
      </c>
    </row>
    <row r="2237" spans="1:20" ht="60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17">
        <f t="shared" si="204"/>
        <v>42062.022118055553</v>
      </c>
      <c r="L2237" s="17">
        <f t="shared" si="205"/>
        <v>42091.980451388896</v>
      </c>
      <c r="M2237" s="2" t="b">
        <v>0</v>
      </c>
      <c r="N2237" s="2">
        <v>147</v>
      </c>
      <c r="O2237" s="2" t="b">
        <v>1</v>
      </c>
      <c r="P2237" s="4">
        <f t="shared" si="206"/>
        <v>153.3153846153846</v>
      </c>
      <c r="Q2237" s="5">
        <f t="shared" si="207"/>
        <v>135.58503401360545</v>
      </c>
      <c r="R2237" s="2" t="s">
        <v>8297</v>
      </c>
      <c r="S2237" s="7" t="str">
        <f t="shared" si="208"/>
        <v>games</v>
      </c>
      <c r="T2237" s="7" t="str">
        <f t="shared" si="209"/>
        <v>tabletop games</v>
      </c>
    </row>
    <row r="2238" spans="1:20" ht="60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17">
        <f t="shared" si="204"/>
        <v>42371.617164351846</v>
      </c>
      <c r="L2238" s="17">
        <f t="shared" si="205"/>
        <v>42401.617164351846</v>
      </c>
      <c r="M2238" s="2" t="b">
        <v>0</v>
      </c>
      <c r="N2238" s="2">
        <v>680</v>
      </c>
      <c r="O2238" s="2" t="b">
        <v>1</v>
      </c>
      <c r="P2238" s="4">
        <f t="shared" si="206"/>
        <v>537.10714285714289</v>
      </c>
      <c r="Q2238" s="5">
        <f t="shared" si="207"/>
        <v>22.116176470588236</v>
      </c>
      <c r="R2238" s="2" t="s">
        <v>8297</v>
      </c>
      <c r="S2238" s="7" t="str">
        <f t="shared" si="208"/>
        <v>games</v>
      </c>
      <c r="T2238" s="7" t="str">
        <f t="shared" si="209"/>
        <v>tabletop games</v>
      </c>
    </row>
    <row r="2239" spans="1:20" ht="80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17">
        <f t="shared" si="204"/>
        <v>41915.003275462965</v>
      </c>
      <c r="L2239" s="17">
        <f t="shared" si="205"/>
        <v>41955.332638888889</v>
      </c>
      <c r="M2239" s="2" t="b">
        <v>0</v>
      </c>
      <c r="N2239" s="2">
        <v>983</v>
      </c>
      <c r="O2239" s="2" t="b">
        <v>1</v>
      </c>
      <c r="P2239" s="4">
        <f t="shared" si="206"/>
        <v>352.92777777777775</v>
      </c>
      <c r="Q2239" s="5">
        <f t="shared" si="207"/>
        <v>64.625635808748726</v>
      </c>
      <c r="R2239" s="2" t="s">
        <v>8297</v>
      </c>
      <c r="S2239" s="7" t="str">
        <f t="shared" si="208"/>
        <v>games</v>
      </c>
      <c r="T2239" s="7" t="str">
        <f t="shared" si="209"/>
        <v>tabletop games</v>
      </c>
    </row>
    <row r="2240" spans="1:20" ht="60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17">
        <f t="shared" si="204"/>
        <v>42774.621712962966</v>
      </c>
      <c r="L2240" s="17">
        <f t="shared" si="205"/>
        <v>42804.621712962966</v>
      </c>
      <c r="M2240" s="2" t="b">
        <v>0</v>
      </c>
      <c r="N2240" s="2">
        <v>79</v>
      </c>
      <c r="O2240" s="2" t="b">
        <v>1</v>
      </c>
      <c r="P2240" s="4">
        <f t="shared" si="206"/>
        <v>137.4</v>
      </c>
      <c r="Q2240" s="5">
        <f t="shared" si="207"/>
        <v>69.569620253164558</v>
      </c>
      <c r="R2240" s="2" t="s">
        <v>8297</v>
      </c>
      <c r="S2240" s="7" t="str">
        <f t="shared" si="208"/>
        <v>games</v>
      </c>
      <c r="T2240" s="7" t="str">
        <f t="shared" si="209"/>
        <v>tabletop games</v>
      </c>
    </row>
    <row r="2241" spans="1:20" ht="60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17">
        <f t="shared" si="204"/>
        <v>41572.958495370374</v>
      </c>
      <c r="L2241" s="17">
        <f t="shared" si="205"/>
        <v>41609.168055555558</v>
      </c>
      <c r="M2241" s="2" t="b">
        <v>0</v>
      </c>
      <c r="N2241" s="2">
        <v>426</v>
      </c>
      <c r="O2241" s="2" t="b">
        <v>1</v>
      </c>
      <c r="P2241" s="4">
        <f t="shared" si="206"/>
        <v>128.02668</v>
      </c>
      <c r="Q2241" s="5">
        <f t="shared" si="207"/>
        <v>75.133028169014082</v>
      </c>
      <c r="R2241" s="2" t="s">
        <v>8297</v>
      </c>
      <c r="S2241" s="7" t="str">
        <f t="shared" si="208"/>
        <v>games</v>
      </c>
      <c r="T2241" s="7" t="str">
        <f t="shared" si="209"/>
        <v>tabletop games</v>
      </c>
    </row>
    <row r="2242" spans="1:20" ht="80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17">
        <f t="shared" si="204"/>
        <v>42452.825740740736</v>
      </c>
      <c r="L2242" s="17">
        <f t="shared" si="205"/>
        <v>42482.825740740736</v>
      </c>
      <c r="M2242" s="2" t="b">
        <v>0</v>
      </c>
      <c r="N2242" s="2">
        <v>96</v>
      </c>
      <c r="O2242" s="2" t="b">
        <v>1</v>
      </c>
      <c r="P2242" s="4">
        <f t="shared" si="206"/>
        <v>270.68</v>
      </c>
      <c r="Q2242" s="5">
        <f t="shared" si="207"/>
        <v>140.97916666666666</v>
      </c>
      <c r="R2242" s="2" t="s">
        <v>8297</v>
      </c>
      <c r="S2242" s="7" t="str">
        <f t="shared" si="208"/>
        <v>games</v>
      </c>
      <c r="T2242" s="7" t="str">
        <f t="shared" si="209"/>
        <v>tabletop games</v>
      </c>
    </row>
    <row r="2243" spans="1:20" ht="80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17">
        <f t="shared" ref="K2243:K2306" si="210">(((J2243/60)/60)/24)+DATE(1970,1,1)</f>
        <v>42766.827546296292</v>
      </c>
      <c r="L2243" s="17">
        <f t="shared" ref="L2243:L2306" si="211">(((I2243/60)/60)/24)+DATE(1970,1,1)</f>
        <v>42796.827546296292</v>
      </c>
      <c r="M2243" s="2" t="b">
        <v>0</v>
      </c>
      <c r="N2243" s="2">
        <v>163</v>
      </c>
      <c r="O2243" s="2" t="b">
        <v>1</v>
      </c>
      <c r="P2243" s="4">
        <f t="shared" ref="P2243:P2306" si="212">E2243/D2243*100</f>
        <v>806.4</v>
      </c>
      <c r="Q2243" s="5">
        <f t="shared" ref="Q2243:Q2306" si="213">E2243/N2243</f>
        <v>49.472392638036808</v>
      </c>
      <c r="R2243" s="2" t="s">
        <v>8297</v>
      </c>
      <c r="S2243" s="7" t="str">
        <f t="shared" ref="S2243:S2306" si="214">LEFT(R2243, SEARCH("/",R2243, 1)-1)</f>
        <v>games</v>
      </c>
      <c r="T2243" s="7" t="str">
        <f t="shared" ref="T2243:T2306" si="215">RIGHT(R2243,LEN(R2243)-SEARCH("/",R2243,1))</f>
        <v>tabletop games</v>
      </c>
    </row>
    <row r="2244" spans="1:20" ht="60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17">
        <f t="shared" si="210"/>
        <v>41569.575613425928</v>
      </c>
      <c r="L2244" s="17">
        <f t="shared" si="211"/>
        <v>41605.126388888886</v>
      </c>
      <c r="M2244" s="2" t="b">
        <v>0</v>
      </c>
      <c r="N2244" s="2">
        <v>2525</v>
      </c>
      <c r="O2244" s="2" t="b">
        <v>1</v>
      </c>
      <c r="P2244" s="4">
        <f t="shared" si="212"/>
        <v>1360.0976000000001</v>
      </c>
      <c r="Q2244" s="5">
        <f t="shared" si="213"/>
        <v>53.865251485148519</v>
      </c>
      <c r="R2244" s="2" t="s">
        <v>8297</v>
      </c>
      <c r="S2244" s="7" t="str">
        <f t="shared" si="214"/>
        <v>games</v>
      </c>
      <c r="T2244" s="7" t="str">
        <f t="shared" si="215"/>
        <v>tabletop games</v>
      </c>
    </row>
    <row r="2245" spans="1:20" ht="80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17">
        <f t="shared" si="210"/>
        <v>42800.751041666663</v>
      </c>
      <c r="L2245" s="17">
        <f t="shared" si="211"/>
        <v>42807.125</v>
      </c>
      <c r="M2245" s="2" t="b">
        <v>0</v>
      </c>
      <c r="N2245" s="2">
        <v>2035</v>
      </c>
      <c r="O2245" s="2" t="b">
        <v>1</v>
      </c>
      <c r="P2245" s="4">
        <f t="shared" si="212"/>
        <v>930250</v>
      </c>
      <c r="Q2245" s="5">
        <f t="shared" si="213"/>
        <v>4.5712530712530715</v>
      </c>
      <c r="R2245" s="2" t="s">
        <v>8297</v>
      </c>
      <c r="S2245" s="7" t="str">
        <f t="shared" si="214"/>
        <v>games</v>
      </c>
      <c r="T2245" s="7" t="str">
        <f t="shared" si="215"/>
        <v>tabletop games</v>
      </c>
    </row>
    <row r="2246" spans="1:20" ht="80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17">
        <f t="shared" si="210"/>
        <v>42647.818819444445</v>
      </c>
      <c r="L2246" s="17">
        <f t="shared" si="211"/>
        <v>42659.854166666672</v>
      </c>
      <c r="M2246" s="2" t="b">
        <v>0</v>
      </c>
      <c r="N2246" s="2">
        <v>290</v>
      </c>
      <c r="O2246" s="2" t="b">
        <v>1</v>
      </c>
      <c r="P2246" s="4">
        <f t="shared" si="212"/>
        <v>377.02</v>
      </c>
      <c r="Q2246" s="5">
        <f t="shared" si="213"/>
        <v>65.00344827586207</v>
      </c>
      <c r="R2246" s="2" t="s">
        <v>8297</v>
      </c>
      <c r="S2246" s="7" t="str">
        <f t="shared" si="214"/>
        <v>games</v>
      </c>
      <c r="T2246" s="7" t="str">
        <f t="shared" si="215"/>
        <v>tabletop games</v>
      </c>
    </row>
    <row r="2247" spans="1:20" ht="80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17">
        <f t="shared" si="210"/>
        <v>41660.708530092597</v>
      </c>
      <c r="L2247" s="17">
        <f t="shared" si="211"/>
        <v>41691.75</v>
      </c>
      <c r="M2247" s="2" t="b">
        <v>0</v>
      </c>
      <c r="N2247" s="2">
        <v>1980</v>
      </c>
      <c r="O2247" s="2" t="b">
        <v>1</v>
      </c>
      <c r="P2247" s="4">
        <f t="shared" si="212"/>
        <v>2647.0250000000001</v>
      </c>
      <c r="Q2247" s="5">
        <f t="shared" si="213"/>
        <v>53.475252525252522</v>
      </c>
      <c r="R2247" s="2" t="s">
        <v>8297</v>
      </c>
      <c r="S2247" s="7" t="str">
        <f t="shared" si="214"/>
        <v>games</v>
      </c>
      <c r="T2247" s="7" t="str">
        <f t="shared" si="215"/>
        <v>tabletop games</v>
      </c>
    </row>
    <row r="2248" spans="1:20" ht="80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17">
        <f t="shared" si="210"/>
        <v>42221.79178240741</v>
      </c>
      <c r="L2248" s="17">
        <f t="shared" si="211"/>
        <v>42251.79178240741</v>
      </c>
      <c r="M2248" s="2" t="b">
        <v>0</v>
      </c>
      <c r="N2248" s="2">
        <v>57</v>
      </c>
      <c r="O2248" s="2" t="b">
        <v>1</v>
      </c>
      <c r="P2248" s="4">
        <f t="shared" si="212"/>
        <v>100.12</v>
      </c>
      <c r="Q2248" s="5">
        <f t="shared" si="213"/>
        <v>43.912280701754383</v>
      </c>
      <c r="R2248" s="2" t="s">
        <v>8297</v>
      </c>
      <c r="S2248" s="7" t="str">
        <f t="shared" si="214"/>
        <v>games</v>
      </c>
      <c r="T2248" s="7" t="str">
        <f t="shared" si="215"/>
        <v>tabletop games</v>
      </c>
    </row>
    <row r="2249" spans="1:20" ht="60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17">
        <f t="shared" si="210"/>
        <v>42200.666261574079</v>
      </c>
      <c r="L2249" s="17">
        <f t="shared" si="211"/>
        <v>42214.666261574079</v>
      </c>
      <c r="M2249" s="2" t="b">
        <v>0</v>
      </c>
      <c r="N2249" s="2">
        <v>380</v>
      </c>
      <c r="O2249" s="2" t="b">
        <v>1</v>
      </c>
      <c r="P2249" s="4">
        <f t="shared" si="212"/>
        <v>104.45405405405405</v>
      </c>
      <c r="Q2249" s="5">
        <f t="shared" si="213"/>
        <v>50.852631578947367</v>
      </c>
      <c r="R2249" s="2" t="s">
        <v>8297</v>
      </c>
      <c r="S2249" s="7" t="str">
        <f t="shared" si="214"/>
        <v>games</v>
      </c>
      <c r="T2249" s="7" t="str">
        <f t="shared" si="215"/>
        <v>tabletop games</v>
      </c>
    </row>
    <row r="2250" spans="1:20" ht="80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17">
        <f t="shared" si="210"/>
        <v>42688.875902777778</v>
      </c>
      <c r="L2250" s="17">
        <f t="shared" si="211"/>
        <v>42718.875902777778</v>
      </c>
      <c r="M2250" s="2" t="b">
        <v>0</v>
      </c>
      <c r="N2250" s="2">
        <v>128</v>
      </c>
      <c r="O2250" s="2" t="b">
        <v>1</v>
      </c>
      <c r="P2250" s="4">
        <f t="shared" si="212"/>
        <v>107.21428571428571</v>
      </c>
      <c r="Q2250" s="5">
        <f t="shared" si="213"/>
        <v>58.6328125</v>
      </c>
      <c r="R2250" s="2" t="s">
        <v>8297</v>
      </c>
      <c r="S2250" s="7" t="str">
        <f t="shared" si="214"/>
        <v>games</v>
      </c>
      <c r="T2250" s="7" t="str">
        <f t="shared" si="215"/>
        <v>tabletop games</v>
      </c>
    </row>
    <row r="2251" spans="1:20" ht="60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17">
        <f t="shared" si="210"/>
        <v>41336.703298611108</v>
      </c>
      <c r="L2251" s="17">
        <f t="shared" si="211"/>
        <v>41366.661631944444</v>
      </c>
      <c r="M2251" s="2" t="b">
        <v>0</v>
      </c>
      <c r="N2251" s="2">
        <v>180</v>
      </c>
      <c r="O2251" s="2" t="b">
        <v>1</v>
      </c>
      <c r="P2251" s="4">
        <f t="shared" si="212"/>
        <v>168.77142857142857</v>
      </c>
      <c r="Q2251" s="5">
        <f t="shared" si="213"/>
        <v>32.81666666666667</v>
      </c>
      <c r="R2251" s="2" t="s">
        <v>8297</v>
      </c>
      <c r="S2251" s="7" t="str">
        <f t="shared" si="214"/>
        <v>games</v>
      </c>
      <c r="T2251" s="7" t="str">
        <f t="shared" si="215"/>
        <v>tabletop games</v>
      </c>
    </row>
    <row r="2252" spans="1:20" ht="80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17">
        <f t="shared" si="210"/>
        <v>42677.005474537036</v>
      </c>
      <c r="L2252" s="17">
        <f t="shared" si="211"/>
        <v>42707.0471412037</v>
      </c>
      <c r="M2252" s="2" t="b">
        <v>0</v>
      </c>
      <c r="N2252" s="2">
        <v>571</v>
      </c>
      <c r="O2252" s="2" t="b">
        <v>1</v>
      </c>
      <c r="P2252" s="4">
        <f t="shared" si="212"/>
        <v>975.11200000000008</v>
      </c>
      <c r="Q2252" s="5">
        <f t="shared" si="213"/>
        <v>426.93169877408059</v>
      </c>
      <c r="R2252" s="2" t="s">
        <v>8297</v>
      </c>
      <c r="S2252" s="7" t="str">
        <f t="shared" si="214"/>
        <v>games</v>
      </c>
      <c r="T2252" s="7" t="str">
        <f t="shared" si="215"/>
        <v>tabletop games</v>
      </c>
    </row>
    <row r="2253" spans="1:20" ht="60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17">
        <f t="shared" si="210"/>
        <v>41846.34579861111</v>
      </c>
      <c r="L2253" s="17">
        <f t="shared" si="211"/>
        <v>41867.34579861111</v>
      </c>
      <c r="M2253" s="2" t="b">
        <v>0</v>
      </c>
      <c r="N2253" s="2">
        <v>480</v>
      </c>
      <c r="O2253" s="2" t="b">
        <v>1</v>
      </c>
      <c r="P2253" s="4">
        <f t="shared" si="212"/>
        <v>134.44929411764704</v>
      </c>
      <c r="Q2253" s="5">
        <f t="shared" si="213"/>
        <v>23.808729166666669</v>
      </c>
      <c r="R2253" s="2" t="s">
        <v>8297</v>
      </c>
      <c r="S2253" s="7" t="str">
        <f t="shared" si="214"/>
        <v>games</v>
      </c>
      <c r="T2253" s="7" t="str">
        <f t="shared" si="215"/>
        <v>tabletop games</v>
      </c>
    </row>
    <row r="2254" spans="1:20" ht="80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17">
        <f t="shared" si="210"/>
        <v>42573.327986111108</v>
      </c>
      <c r="L2254" s="17">
        <f t="shared" si="211"/>
        <v>42588.327986111108</v>
      </c>
      <c r="M2254" s="2" t="b">
        <v>0</v>
      </c>
      <c r="N2254" s="2">
        <v>249</v>
      </c>
      <c r="O2254" s="2" t="b">
        <v>1</v>
      </c>
      <c r="P2254" s="4">
        <f t="shared" si="212"/>
        <v>272.27777777777777</v>
      </c>
      <c r="Q2254" s="5">
        <f t="shared" si="213"/>
        <v>98.413654618473899</v>
      </c>
      <c r="R2254" s="2" t="s">
        <v>8297</v>
      </c>
      <c r="S2254" s="7" t="str">
        <f t="shared" si="214"/>
        <v>games</v>
      </c>
      <c r="T2254" s="7" t="str">
        <f t="shared" si="215"/>
        <v>tabletop games</v>
      </c>
    </row>
    <row r="2255" spans="1:20" ht="80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17">
        <f t="shared" si="210"/>
        <v>42296.631331018521</v>
      </c>
      <c r="L2255" s="17">
        <f t="shared" si="211"/>
        <v>42326.672997685186</v>
      </c>
      <c r="M2255" s="2" t="b">
        <v>0</v>
      </c>
      <c r="N2255" s="2">
        <v>84</v>
      </c>
      <c r="O2255" s="2" t="b">
        <v>1</v>
      </c>
      <c r="P2255" s="4">
        <f t="shared" si="212"/>
        <v>112.6875</v>
      </c>
      <c r="Q2255" s="5">
        <f t="shared" si="213"/>
        <v>107.32142857142857</v>
      </c>
      <c r="R2255" s="2" t="s">
        <v>8297</v>
      </c>
      <c r="S2255" s="7" t="str">
        <f t="shared" si="214"/>
        <v>games</v>
      </c>
      <c r="T2255" s="7" t="str">
        <f t="shared" si="215"/>
        <v>tabletop games</v>
      </c>
    </row>
    <row r="2256" spans="1:20" ht="60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17">
        <f t="shared" si="210"/>
        <v>42752.647777777776</v>
      </c>
      <c r="L2256" s="17">
        <f t="shared" si="211"/>
        <v>42759.647777777776</v>
      </c>
      <c r="M2256" s="2" t="b">
        <v>0</v>
      </c>
      <c r="N2256" s="2">
        <v>197</v>
      </c>
      <c r="O2256" s="2" t="b">
        <v>1</v>
      </c>
      <c r="P2256" s="4">
        <f t="shared" si="212"/>
        <v>459.8</v>
      </c>
      <c r="Q2256" s="5">
        <f t="shared" si="213"/>
        <v>11.67005076142132</v>
      </c>
      <c r="R2256" s="2" t="s">
        <v>8297</v>
      </c>
      <c r="S2256" s="7" t="str">
        <f t="shared" si="214"/>
        <v>games</v>
      </c>
      <c r="T2256" s="7" t="str">
        <f t="shared" si="215"/>
        <v>tabletop games</v>
      </c>
    </row>
    <row r="2257" spans="1:20" ht="40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17">
        <f t="shared" si="210"/>
        <v>42467.951979166668</v>
      </c>
      <c r="L2257" s="17">
        <f t="shared" si="211"/>
        <v>42497.951979166668</v>
      </c>
      <c r="M2257" s="2" t="b">
        <v>0</v>
      </c>
      <c r="N2257" s="2">
        <v>271</v>
      </c>
      <c r="O2257" s="2" t="b">
        <v>1</v>
      </c>
      <c r="P2257" s="4">
        <f t="shared" si="212"/>
        <v>286.65822784810126</v>
      </c>
      <c r="Q2257" s="5">
        <f t="shared" si="213"/>
        <v>41.782287822878232</v>
      </c>
      <c r="R2257" s="2" t="s">
        <v>8297</v>
      </c>
      <c r="S2257" s="7" t="str">
        <f t="shared" si="214"/>
        <v>games</v>
      </c>
      <c r="T2257" s="7" t="str">
        <f t="shared" si="215"/>
        <v>tabletop games</v>
      </c>
    </row>
    <row r="2258" spans="1:20" ht="80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17">
        <f t="shared" si="210"/>
        <v>42682.451921296291</v>
      </c>
      <c r="L2258" s="17">
        <f t="shared" si="211"/>
        <v>42696.451921296291</v>
      </c>
      <c r="M2258" s="2" t="b">
        <v>0</v>
      </c>
      <c r="N2258" s="2">
        <v>50</v>
      </c>
      <c r="O2258" s="2" t="b">
        <v>1</v>
      </c>
      <c r="P2258" s="4">
        <f t="shared" si="212"/>
        <v>222.70833333333334</v>
      </c>
      <c r="Q2258" s="5">
        <f t="shared" si="213"/>
        <v>21.38</v>
      </c>
      <c r="R2258" s="2" t="s">
        <v>8297</v>
      </c>
      <c r="S2258" s="7" t="str">
        <f t="shared" si="214"/>
        <v>games</v>
      </c>
      <c r="T2258" s="7" t="str">
        <f t="shared" si="215"/>
        <v>tabletop games</v>
      </c>
    </row>
    <row r="2259" spans="1:20" ht="80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17">
        <f t="shared" si="210"/>
        <v>42505.936678240745</v>
      </c>
      <c r="L2259" s="17">
        <f t="shared" si="211"/>
        <v>42540.958333333328</v>
      </c>
      <c r="M2259" s="2" t="b">
        <v>0</v>
      </c>
      <c r="N2259" s="2">
        <v>169</v>
      </c>
      <c r="O2259" s="2" t="b">
        <v>1</v>
      </c>
      <c r="P2259" s="4">
        <f t="shared" si="212"/>
        <v>636.14</v>
      </c>
      <c r="Q2259" s="5">
        <f t="shared" si="213"/>
        <v>94.103550295857985</v>
      </c>
      <c r="R2259" s="2" t="s">
        <v>8297</v>
      </c>
      <c r="S2259" s="7" t="str">
        <f t="shared" si="214"/>
        <v>games</v>
      </c>
      <c r="T2259" s="7" t="str">
        <f t="shared" si="215"/>
        <v>tabletop games</v>
      </c>
    </row>
    <row r="2260" spans="1:20" ht="40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17">
        <f t="shared" si="210"/>
        <v>42136.75100694444</v>
      </c>
      <c r="L2260" s="17">
        <f t="shared" si="211"/>
        <v>42166.75100694444</v>
      </c>
      <c r="M2260" s="2" t="b">
        <v>0</v>
      </c>
      <c r="N2260" s="2">
        <v>205</v>
      </c>
      <c r="O2260" s="2" t="b">
        <v>1</v>
      </c>
      <c r="P2260" s="4">
        <f t="shared" si="212"/>
        <v>146.5</v>
      </c>
      <c r="Q2260" s="5">
        <f t="shared" si="213"/>
        <v>15.721951219512196</v>
      </c>
      <c r="R2260" s="2" t="s">
        <v>8297</v>
      </c>
      <c r="S2260" s="7" t="str">
        <f t="shared" si="214"/>
        <v>games</v>
      </c>
      <c r="T2260" s="7" t="str">
        <f t="shared" si="215"/>
        <v>tabletop games</v>
      </c>
    </row>
    <row r="2261" spans="1:20" ht="80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17">
        <f t="shared" si="210"/>
        <v>42702.804814814815</v>
      </c>
      <c r="L2261" s="17">
        <f t="shared" si="211"/>
        <v>42712.804814814815</v>
      </c>
      <c r="M2261" s="2" t="b">
        <v>0</v>
      </c>
      <c r="N2261" s="2">
        <v>206</v>
      </c>
      <c r="O2261" s="2" t="b">
        <v>1</v>
      </c>
      <c r="P2261" s="4">
        <f t="shared" si="212"/>
        <v>1867.1</v>
      </c>
      <c r="Q2261" s="5">
        <f t="shared" si="213"/>
        <v>90.635922330097088</v>
      </c>
      <c r="R2261" s="2" t="s">
        <v>8297</v>
      </c>
      <c r="S2261" s="7" t="str">
        <f t="shared" si="214"/>
        <v>games</v>
      </c>
      <c r="T2261" s="7" t="str">
        <f t="shared" si="215"/>
        <v>tabletop games</v>
      </c>
    </row>
    <row r="2262" spans="1:20" ht="80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17">
        <f t="shared" si="210"/>
        <v>41695.016782407409</v>
      </c>
      <c r="L2262" s="17">
        <f t="shared" si="211"/>
        <v>41724.975115740745</v>
      </c>
      <c r="M2262" s="2" t="b">
        <v>0</v>
      </c>
      <c r="N2262" s="2">
        <v>84</v>
      </c>
      <c r="O2262" s="2" t="b">
        <v>1</v>
      </c>
      <c r="P2262" s="4">
        <f t="shared" si="212"/>
        <v>326.92</v>
      </c>
      <c r="Q2262" s="5">
        <f t="shared" si="213"/>
        <v>97.297619047619051</v>
      </c>
      <c r="R2262" s="2" t="s">
        <v>8297</v>
      </c>
      <c r="S2262" s="7" t="str">
        <f t="shared" si="214"/>
        <v>games</v>
      </c>
      <c r="T2262" s="7" t="str">
        <f t="shared" si="215"/>
        <v>tabletop games</v>
      </c>
    </row>
    <row r="2263" spans="1:20" ht="80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17">
        <f t="shared" si="210"/>
        <v>42759.724768518514</v>
      </c>
      <c r="L2263" s="17">
        <f t="shared" si="211"/>
        <v>42780.724768518514</v>
      </c>
      <c r="M2263" s="2" t="b">
        <v>0</v>
      </c>
      <c r="N2263" s="2">
        <v>210</v>
      </c>
      <c r="O2263" s="2" t="b">
        <v>1</v>
      </c>
      <c r="P2263" s="4">
        <f t="shared" si="212"/>
        <v>779.5</v>
      </c>
      <c r="Q2263" s="5">
        <f t="shared" si="213"/>
        <v>37.11904761904762</v>
      </c>
      <c r="R2263" s="2" t="s">
        <v>8297</v>
      </c>
      <c r="S2263" s="7" t="str">
        <f t="shared" si="214"/>
        <v>games</v>
      </c>
      <c r="T2263" s="7" t="str">
        <f t="shared" si="215"/>
        <v>tabletop games</v>
      </c>
    </row>
    <row r="2264" spans="1:20" ht="60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17">
        <f t="shared" si="210"/>
        <v>41926.585162037038</v>
      </c>
      <c r="L2264" s="17">
        <f t="shared" si="211"/>
        <v>41961</v>
      </c>
      <c r="M2264" s="2" t="b">
        <v>0</v>
      </c>
      <c r="N2264" s="2">
        <v>181</v>
      </c>
      <c r="O2264" s="2" t="b">
        <v>1</v>
      </c>
      <c r="P2264" s="4">
        <f t="shared" si="212"/>
        <v>154.15151515151516</v>
      </c>
      <c r="Q2264" s="5">
        <f t="shared" si="213"/>
        <v>28.104972375690608</v>
      </c>
      <c r="R2264" s="2" t="s">
        <v>8297</v>
      </c>
      <c r="S2264" s="7" t="str">
        <f t="shared" si="214"/>
        <v>games</v>
      </c>
      <c r="T2264" s="7" t="str">
        <f t="shared" si="215"/>
        <v>tabletop games</v>
      </c>
    </row>
    <row r="2265" spans="1:20" ht="80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17">
        <f t="shared" si="210"/>
        <v>42014.832326388889</v>
      </c>
      <c r="L2265" s="17">
        <f t="shared" si="211"/>
        <v>42035.832326388889</v>
      </c>
      <c r="M2265" s="2" t="b">
        <v>0</v>
      </c>
      <c r="N2265" s="2">
        <v>60</v>
      </c>
      <c r="O2265" s="2" t="b">
        <v>1</v>
      </c>
      <c r="P2265" s="4">
        <f t="shared" si="212"/>
        <v>115.54666666666667</v>
      </c>
      <c r="Q2265" s="5">
        <f t="shared" si="213"/>
        <v>144.43333333333334</v>
      </c>
      <c r="R2265" s="2" t="s">
        <v>8297</v>
      </c>
      <c r="S2265" s="7" t="str">
        <f t="shared" si="214"/>
        <v>games</v>
      </c>
      <c r="T2265" s="7" t="str">
        <f t="shared" si="215"/>
        <v>tabletop games</v>
      </c>
    </row>
    <row r="2266" spans="1:20" ht="80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17">
        <f t="shared" si="210"/>
        <v>42496.582337962958</v>
      </c>
      <c r="L2266" s="17">
        <f t="shared" si="211"/>
        <v>42513.125</v>
      </c>
      <c r="M2266" s="2" t="b">
        <v>0</v>
      </c>
      <c r="N2266" s="2">
        <v>445</v>
      </c>
      <c r="O2266" s="2" t="b">
        <v>1</v>
      </c>
      <c r="P2266" s="4">
        <f t="shared" si="212"/>
        <v>180.03333333333333</v>
      </c>
      <c r="Q2266" s="5">
        <f t="shared" si="213"/>
        <v>24.274157303370785</v>
      </c>
      <c r="R2266" s="2" t="s">
        <v>8297</v>
      </c>
      <c r="S2266" s="7" t="str">
        <f t="shared" si="214"/>
        <v>games</v>
      </c>
      <c r="T2266" s="7" t="str">
        <f t="shared" si="215"/>
        <v>tabletop games</v>
      </c>
    </row>
    <row r="2267" spans="1:20" ht="80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17">
        <f t="shared" si="210"/>
        <v>42689.853090277778</v>
      </c>
      <c r="L2267" s="17">
        <f t="shared" si="211"/>
        <v>42696.853090277778</v>
      </c>
      <c r="M2267" s="2" t="b">
        <v>0</v>
      </c>
      <c r="N2267" s="2">
        <v>17</v>
      </c>
      <c r="O2267" s="2" t="b">
        <v>1</v>
      </c>
      <c r="P2267" s="4">
        <f t="shared" si="212"/>
        <v>298.5</v>
      </c>
      <c r="Q2267" s="5">
        <f t="shared" si="213"/>
        <v>35.117647058823529</v>
      </c>
      <c r="R2267" s="2" t="s">
        <v>8297</v>
      </c>
      <c r="S2267" s="7" t="str">
        <f t="shared" si="214"/>
        <v>games</v>
      </c>
      <c r="T2267" s="7" t="str">
        <f t="shared" si="215"/>
        <v>tabletop games</v>
      </c>
    </row>
    <row r="2268" spans="1:20" ht="60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17">
        <f t="shared" si="210"/>
        <v>42469.874907407408</v>
      </c>
      <c r="L2268" s="17">
        <f t="shared" si="211"/>
        <v>42487.083333333328</v>
      </c>
      <c r="M2268" s="2" t="b">
        <v>0</v>
      </c>
      <c r="N2268" s="2">
        <v>194</v>
      </c>
      <c r="O2268" s="2" t="b">
        <v>1</v>
      </c>
      <c r="P2268" s="4">
        <f t="shared" si="212"/>
        <v>320.26666666666665</v>
      </c>
      <c r="Q2268" s="5">
        <f t="shared" si="213"/>
        <v>24.762886597938145</v>
      </c>
      <c r="R2268" s="2" t="s">
        <v>8297</v>
      </c>
      <c r="S2268" s="7" t="str">
        <f t="shared" si="214"/>
        <v>games</v>
      </c>
      <c r="T2268" s="7" t="str">
        <f t="shared" si="215"/>
        <v>tabletop games</v>
      </c>
    </row>
    <row r="2269" spans="1:20" ht="80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17">
        <f t="shared" si="210"/>
        <v>41968.829826388886</v>
      </c>
      <c r="L2269" s="17">
        <f t="shared" si="211"/>
        <v>41994.041666666672</v>
      </c>
      <c r="M2269" s="2" t="b">
        <v>0</v>
      </c>
      <c r="N2269" s="2">
        <v>404</v>
      </c>
      <c r="O2269" s="2" t="b">
        <v>1</v>
      </c>
      <c r="P2269" s="4">
        <f t="shared" si="212"/>
        <v>380.52499999999998</v>
      </c>
      <c r="Q2269" s="5">
        <f t="shared" si="213"/>
        <v>188.37871287128712</v>
      </c>
      <c r="R2269" s="2" t="s">
        <v>8297</v>
      </c>
      <c r="S2269" s="7" t="str">
        <f t="shared" si="214"/>
        <v>games</v>
      </c>
      <c r="T2269" s="7" t="str">
        <f t="shared" si="215"/>
        <v>tabletop games</v>
      </c>
    </row>
    <row r="2270" spans="1:20" ht="80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17">
        <f t="shared" si="210"/>
        <v>42776.082349537035</v>
      </c>
      <c r="L2270" s="17">
        <f t="shared" si="211"/>
        <v>42806.082349537035</v>
      </c>
      <c r="M2270" s="2" t="b">
        <v>0</v>
      </c>
      <c r="N2270" s="2">
        <v>194</v>
      </c>
      <c r="O2270" s="2" t="b">
        <v>1</v>
      </c>
      <c r="P2270" s="4">
        <f t="shared" si="212"/>
        <v>102.60000000000001</v>
      </c>
      <c r="Q2270" s="5">
        <f t="shared" si="213"/>
        <v>148.08247422680412</v>
      </c>
      <c r="R2270" s="2" t="s">
        <v>8297</v>
      </c>
      <c r="S2270" s="7" t="str">
        <f t="shared" si="214"/>
        <v>games</v>
      </c>
      <c r="T2270" s="7" t="str">
        <f t="shared" si="215"/>
        <v>tabletop games</v>
      </c>
    </row>
    <row r="2271" spans="1:20" ht="80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17">
        <f t="shared" si="210"/>
        <v>42776.704432870371</v>
      </c>
      <c r="L2271" s="17">
        <f t="shared" si="211"/>
        <v>42801.208333333328</v>
      </c>
      <c r="M2271" s="2" t="b">
        <v>0</v>
      </c>
      <c r="N2271" s="2">
        <v>902</v>
      </c>
      <c r="O2271" s="2" t="b">
        <v>1</v>
      </c>
      <c r="P2271" s="4">
        <f t="shared" si="212"/>
        <v>1801.64</v>
      </c>
      <c r="Q2271" s="5">
        <f t="shared" si="213"/>
        <v>49.934589800443462</v>
      </c>
      <c r="R2271" s="2" t="s">
        <v>8297</v>
      </c>
      <c r="S2271" s="7" t="str">
        <f t="shared" si="214"/>
        <v>games</v>
      </c>
      <c r="T2271" s="7" t="str">
        <f t="shared" si="215"/>
        <v>tabletop games</v>
      </c>
    </row>
    <row r="2272" spans="1:20" ht="80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17">
        <f t="shared" si="210"/>
        <v>42725.869363425925</v>
      </c>
      <c r="L2272" s="17">
        <f t="shared" si="211"/>
        <v>42745.915972222225</v>
      </c>
      <c r="M2272" s="2" t="b">
        <v>0</v>
      </c>
      <c r="N2272" s="2">
        <v>1670</v>
      </c>
      <c r="O2272" s="2" t="b">
        <v>1</v>
      </c>
      <c r="P2272" s="4">
        <f t="shared" si="212"/>
        <v>720.24800000000005</v>
      </c>
      <c r="Q2272" s="5">
        <f t="shared" si="213"/>
        <v>107.82155688622754</v>
      </c>
      <c r="R2272" s="2" t="s">
        <v>8297</v>
      </c>
      <c r="S2272" s="7" t="str">
        <f t="shared" si="214"/>
        <v>games</v>
      </c>
      <c r="T2272" s="7" t="str">
        <f t="shared" si="215"/>
        <v>tabletop games</v>
      </c>
    </row>
    <row r="2273" spans="1:20" ht="80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17">
        <f t="shared" si="210"/>
        <v>42684.000046296293</v>
      </c>
      <c r="L2273" s="17">
        <f t="shared" si="211"/>
        <v>42714.000046296293</v>
      </c>
      <c r="M2273" s="2" t="b">
        <v>0</v>
      </c>
      <c r="N2273" s="2">
        <v>1328</v>
      </c>
      <c r="O2273" s="2" t="b">
        <v>1</v>
      </c>
      <c r="P2273" s="4">
        <f t="shared" si="212"/>
        <v>283.09000000000003</v>
      </c>
      <c r="Q2273" s="5">
        <f t="shared" si="213"/>
        <v>42.63403614457831</v>
      </c>
      <c r="R2273" s="2" t="s">
        <v>8297</v>
      </c>
      <c r="S2273" s="7" t="str">
        <f t="shared" si="214"/>
        <v>games</v>
      </c>
      <c r="T2273" s="7" t="str">
        <f t="shared" si="215"/>
        <v>tabletop games</v>
      </c>
    </row>
    <row r="2274" spans="1:20" ht="60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17">
        <f t="shared" si="210"/>
        <v>42315.699490740735</v>
      </c>
      <c r="L2274" s="17">
        <f t="shared" si="211"/>
        <v>42345.699490740735</v>
      </c>
      <c r="M2274" s="2" t="b">
        <v>0</v>
      </c>
      <c r="N2274" s="2">
        <v>944</v>
      </c>
      <c r="O2274" s="2" t="b">
        <v>1</v>
      </c>
      <c r="P2274" s="4">
        <f t="shared" si="212"/>
        <v>1356.6000000000001</v>
      </c>
      <c r="Q2274" s="5">
        <f t="shared" si="213"/>
        <v>14.370762711864407</v>
      </c>
      <c r="R2274" s="2" t="s">
        <v>8297</v>
      </c>
      <c r="S2274" s="7" t="str">
        <f t="shared" si="214"/>
        <v>games</v>
      </c>
      <c r="T2274" s="7" t="str">
        <f t="shared" si="215"/>
        <v>tabletop games</v>
      </c>
    </row>
    <row r="2275" spans="1:20" ht="80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17">
        <f t="shared" si="210"/>
        <v>42781.549097222218</v>
      </c>
      <c r="L2275" s="17">
        <f t="shared" si="211"/>
        <v>42806.507430555561</v>
      </c>
      <c r="M2275" s="2" t="b">
        <v>0</v>
      </c>
      <c r="N2275" s="2">
        <v>147</v>
      </c>
      <c r="O2275" s="2" t="b">
        <v>1</v>
      </c>
      <c r="P2275" s="4">
        <f t="shared" si="212"/>
        <v>220.35999999999999</v>
      </c>
      <c r="Q2275" s="5">
        <f t="shared" si="213"/>
        <v>37.476190476190474</v>
      </c>
      <c r="R2275" s="2" t="s">
        <v>8297</v>
      </c>
      <c r="S2275" s="7" t="str">
        <f t="shared" si="214"/>
        <v>games</v>
      </c>
      <c r="T2275" s="7" t="str">
        <f t="shared" si="215"/>
        <v>tabletop games</v>
      </c>
    </row>
    <row r="2276" spans="1:20" ht="80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17">
        <f t="shared" si="210"/>
        <v>41663.500659722224</v>
      </c>
      <c r="L2276" s="17">
        <f t="shared" si="211"/>
        <v>41693.500659722224</v>
      </c>
      <c r="M2276" s="2" t="b">
        <v>0</v>
      </c>
      <c r="N2276" s="2">
        <v>99</v>
      </c>
      <c r="O2276" s="2" t="b">
        <v>1</v>
      </c>
      <c r="P2276" s="4">
        <f t="shared" si="212"/>
        <v>119.6</v>
      </c>
      <c r="Q2276" s="5">
        <f t="shared" si="213"/>
        <v>30.202020202020201</v>
      </c>
      <c r="R2276" s="2" t="s">
        <v>8297</v>
      </c>
      <c r="S2276" s="7" t="str">
        <f t="shared" si="214"/>
        <v>games</v>
      </c>
      <c r="T2276" s="7" t="str">
        <f t="shared" si="215"/>
        <v>tabletop games</v>
      </c>
    </row>
    <row r="2277" spans="1:20" ht="80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17">
        <f t="shared" si="210"/>
        <v>41965.616655092599</v>
      </c>
      <c r="L2277" s="17">
        <f t="shared" si="211"/>
        <v>41995.616655092599</v>
      </c>
      <c r="M2277" s="2" t="b">
        <v>0</v>
      </c>
      <c r="N2277" s="2">
        <v>79</v>
      </c>
      <c r="O2277" s="2" t="b">
        <v>1</v>
      </c>
      <c r="P2277" s="4">
        <f t="shared" si="212"/>
        <v>407.76923076923077</v>
      </c>
      <c r="Q2277" s="5">
        <f t="shared" si="213"/>
        <v>33.550632911392405</v>
      </c>
      <c r="R2277" s="2" t="s">
        <v>8297</v>
      </c>
      <c r="S2277" s="7" t="str">
        <f t="shared" si="214"/>
        <v>games</v>
      </c>
      <c r="T2277" s="7" t="str">
        <f t="shared" si="215"/>
        <v>tabletop games</v>
      </c>
    </row>
    <row r="2278" spans="1:20" ht="80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17">
        <f t="shared" si="210"/>
        <v>41614.651493055557</v>
      </c>
      <c r="L2278" s="17">
        <f t="shared" si="211"/>
        <v>41644.651493055557</v>
      </c>
      <c r="M2278" s="2" t="b">
        <v>0</v>
      </c>
      <c r="N2278" s="2">
        <v>75</v>
      </c>
      <c r="O2278" s="2" t="b">
        <v>1</v>
      </c>
      <c r="P2278" s="4">
        <f t="shared" si="212"/>
        <v>105.81826105905425</v>
      </c>
      <c r="Q2278" s="5">
        <f t="shared" si="213"/>
        <v>64.74666666666667</v>
      </c>
      <c r="R2278" s="2" t="s">
        <v>8297</v>
      </c>
      <c r="S2278" s="7" t="str">
        <f t="shared" si="214"/>
        <v>games</v>
      </c>
      <c r="T2278" s="7" t="str">
        <f t="shared" si="215"/>
        <v>tabletop games</v>
      </c>
    </row>
    <row r="2279" spans="1:20" ht="80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17">
        <f t="shared" si="210"/>
        <v>40936.678506944445</v>
      </c>
      <c r="L2279" s="17">
        <f t="shared" si="211"/>
        <v>40966.678506944445</v>
      </c>
      <c r="M2279" s="2" t="b">
        <v>0</v>
      </c>
      <c r="N2279" s="2">
        <v>207</v>
      </c>
      <c r="O2279" s="2" t="b">
        <v>1</v>
      </c>
      <c r="P2279" s="4">
        <f t="shared" si="212"/>
        <v>141.08235294117648</v>
      </c>
      <c r="Q2279" s="5">
        <f t="shared" si="213"/>
        <v>57.932367149758456</v>
      </c>
      <c r="R2279" s="2" t="s">
        <v>8297</v>
      </c>
      <c r="S2279" s="7" t="str">
        <f t="shared" si="214"/>
        <v>games</v>
      </c>
      <c r="T2279" s="7" t="str">
        <f t="shared" si="215"/>
        <v>tabletop games</v>
      </c>
    </row>
    <row r="2280" spans="1:20" ht="60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17">
        <f t="shared" si="210"/>
        <v>42338.709108796291</v>
      </c>
      <c r="L2280" s="17">
        <f t="shared" si="211"/>
        <v>42372.957638888889</v>
      </c>
      <c r="M2280" s="2" t="b">
        <v>0</v>
      </c>
      <c r="N2280" s="2">
        <v>102</v>
      </c>
      <c r="O2280" s="2" t="b">
        <v>1</v>
      </c>
      <c r="P2280" s="4">
        <f t="shared" si="212"/>
        <v>270.7</v>
      </c>
      <c r="Q2280" s="5">
        <f t="shared" si="213"/>
        <v>53.078431372549019</v>
      </c>
      <c r="R2280" s="2" t="s">
        <v>8297</v>
      </c>
      <c r="S2280" s="7" t="str">
        <f t="shared" si="214"/>
        <v>games</v>
      </c>
      <c r="T2280" s="7" t="str">
        <f t="shared" si="215"/>
        <v>tabletop games</v>
      </c>
    </row>
    <row r="2281" spans="1:20" ht="80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17">
        <f t="shared" si="210"/>
        <v>42020.806701388887</v>
      </c>
      <c r="L2281" s="17">
        <f t="shared" si="211"/>
        <v>42039.166666666672</v>
      </c>
      <c r="M2281" s="2" t="b">
        <v>0</v>
      </c>
      <c r="N2281" s="2">
        <v>32</v>
      </c>
      <c r="O2281" s="2" t="b">
        <v>1</v>
      </c>
      <c r="P2281" s="4">
        <f t="shared" si="212"/>
        <v>153.80000000000001</v>
      </c>
      <c r="Q2281" s="5">
        <f t="shared" si="213"/>
        <v>48.0625</v>
      </c>
      <c r="R2281" s="2" t="s">
        <v>8297</v>
      </c>
      <c r="S2281" s="7" t="str">
        <f t="shared" si="214"/>
        <v>games</v>
      </c>
      <c r="T2281" s="7" t="str">
        <f t="shared" si="215"/>
        <v>tabletop games</v>
      </c>
    </row>
    <row r="2282" spans="1:20" ht="80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17">
        <f t="shared" si="210"/>
        <v>42234.624895833331</v>
      </c>
      <c r="L2282" s="17">
        <f t="shared" si="211"/>
        <v>42264.624895833331</v>
      </c>
      <c r="M2282" s="2" t="b">
        <v>0</v>
      </c>
      <c r="N2282" s="2">
        <v>480</v>
      </c>
      <c r="O2282" s="2" t="b">
        <v>1</v>
      </c>
      <c r="P2282" s="4">
        <f t="shared" si="212"/>
        <v>403.57653061224488</v>
      </c>
      <c r="Q2282" s="5">
        <f t="shared" si="213"/>
        <v>82.396874999999994</v>
      </c>
      <c r="R2282" s="2" t="s">
        <v>8297</v>
      </c>
      <c r="S2282" s="7" t="str">
        <f t="shared" si="214"/>
        <v>games</v>
      </c>
      <c r="T2282" s="7" t="str">
        <f t="shared" si="215"/>
        <v>tabletop games</v>
      </c>
    </row>
    <row r="2283" spans="1:20" ht="80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17">
        <f t="shared" si="210"/>
        <v>40687.285844907405</v>
      </c>
      <c r="L2283" s="17">
        <f t="shared" si="211"/>
        <v>40749.284722222219</v>
      </c>
      <c r="M2283" s="2" t="b">
        <v>0</v>
      </c>
      <c r="N2283" s="2">
        <v>11</v>
      </c>
      <c r="O2283" s="2" t="b">
        <v>1</v>
      </c>
      <c r="P2283" s="4">
        <f t="shared" si="212"/>
        <v>185</v>
      </c>
      <c r="Q2283" s="5">
        <f t="shared" si="213"/>
        <v>50.454545454545453</v>
      </c>
      <c r="R2283" s="2" t="s">
        <v>8276</v>
      </c>
      <c r="S2283" s="7" t="str">
        <f t="shared" si="214"/>
        <v>music</v>
      </c>
      <c r="T2283" s="7" t="str">
        <f t="shared" si="215"/>
        <v>rock</v>
      </c>
    </row>
    <row r="2284" spans="1:20" ht="60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17">
        <f t="shared" si="210"/>
        <v>42323.17460648148</v>
      </c>
      <c r="L2284" s="17">
        <f t="shared" si="211"/>
        <v>42383.17460648148</v>
      </c>
      <c r="M2284" s="2" t="b">
        <v>0</v>
      </c>
      <c r="N2284" s="2">
        <v>12</v>
      </c>
      <c r="O2284" s="2" t="b">
        <v>1</v>
      </c>
      <c r="P2284" s="4">
        <f t="shared" si="212"/>
        <v>185.33333333333331</v>
      </c>
      <c r="Q2284" s="5">
        <f t="shared" si="213"/>
        <v>115.83333333333333</v>
      </c>
      <c r="R2284" s="2" t="s">
        <v>8276</v>
      </c>
      <c r="S2284" s="7" t="str">
        <f t="shared" si="214"/>
        <v>music</v>
      </c>
      <c r="T2284" s="7" t="str">
        <f t="shared" si="215"/>
        <v>rock</v>
      </c>
    </row>
    <row r="2285" spans="1:20" ht="80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17">
        <f t="shared" si="210"/>
        <v>40978.125046296293</v>
      </c>
      <c r="L2285" s="17">
        <f t="shared" si="211"/>
        <v>41038.083379629628</v>
      </c>
      <c r="M2285" s="2" t="b">
        <v>0</v>
      </c>
      <c r="N2285" s="2">
        <v>48</v>
      </c>
      <c r="O2285" s="2" t="b">
        <v>1</v>
      </c>
      <c r="P2285" s="4">
        <f t="shared" si="212"/>
        <v>100.85533333333332</v>
      </c>
      <c r="Q2285" s="5">
        <f t="shared" si="213"/>
        <v>63.03458333333333</v>
      </c>
      <c r="R2285" s="2" t="s">
        <v>8276</v>
      </c>
      <c r="S2285" s="7" t="str">
        <f t="shared" si="214"/>
        <v>music</v>
      </c>
      <c r="T2285" s="7" t="str">
        <f t="shared" si="215"/>
        <v>rock</v>
      </c>
    </row>
    <row r="2286" spans="1:20" ht="40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17">
        <f t="shared" si="210"/>
        <v>40585.796817129631</v>
      </c>
      <c r="L2286" s="17">
        <f t="shared" si="211"/>
        <v>40614.166666666664</v>
      </c>
      <c r="M2286" s="2" t="b">
        <v>0</v>
      </c>
      <c r="N2286" s="2">
        <v>59</v>
      </c>
      <c r="O2286" s="2" t="b">
        <v>1</v>
      </c>
      <c r="P2286" s="4">
        <f t="shared" si="212"/>
        <v>106.22116666666668</v>
      </c>
      <c r="Q2286" s="5">
        <f t="shared" si="213"/>
        <v>108.02152542372882</v>
      </c>
      <c r="R2286" s="2" t="s">
        <v>8276</v>
      </c>
      <c r="S2286" s="7" t="str">
        <f t="shared" si="214"/>
        <v>music</v>
      </c>
      <c r="T2286" s="7" t="str">
        <f t="shared" si="215"/>
        <v>rock</v>
      </c>
    </row>
    <row r="2287" spans="1:20" ht="80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17">
        <f t="shared" si="210"/>
        <v>41059.185682870368</v>
      </c>
      <c r="L2287" s="17">
        <f t="shared" si="211"/>
        <v>41089.185682870368</v>
      </c>
      <c r="M2287" s="2" t="b">
        <v>0</v>
      </c>
      <c r="N2287" s="2">
        <v>79</v>
      </c>
      <c r="O2287" s="2" t="b">
        <v>1</v>
      </c>
      <c r="P2287" s="4">
        <f t="shared" si="212"/>
        <v>121.36666666666667</v>
      </c>
      <c r="Q2287" s="5">
        <f t="shared" si="213"/>
        <v>46.088607594936711</v>
      </c>
      <c r="R2287" s="2" t="s">
        <v>8276</v>
      </c>
      <c r="S2287" s="7" t="str">
        <f t="shared" si="214"/>
        <v>music</v>
      </c>
      <c r="T2287" s="7" t="str">
        <f t="shared" si="215"/>
        <v>rock</v>
      </c>
    </row>
    <row r="2288" spans="1:20" ht="80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17">
        <f t="shared" si="210"/>
        <v>41494.963587962964</v>
      </c>
      <c r="L2288" s="17">
        <f t="shared" si="211"/>
        <v>41523.165972222225</v>
      </c>
      <c r="M2288" s="2" t="b">
        <v>0</v>
      </c>
      <c r="N2288" s="2">
        <v>14</v>
      </c>
      <c r="O2288" s="2" t="b">
        <v>1</v>
      </c>
      <c r="P2288" s="4">
        <f t="shared" si="212"/>
        <v>100.06666666666666</v>
      </c>
      <c r="Q2288" s="5">
        <f t="shared" si="213"/>
        <v>107.21428571428571</v>
      </c>
      <c r="R2288" s="2" t="s">
        <v>8276</v>
      </c>
      <c r="S2288" s="7" t="str">
        <f t="shared" si="214"/>
        <v>music</v>
      </c>
      <c r="T2288" s="7" t="str">
        <f t="shared" si="215"/>
        <v>rock</v>
      </c>
    </row>
    <row r="2289" spans="1:20" ht="80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17">
        <f t="shared" si="210"/>
        <v>41792.667361111111</v>
      </c>
      <c r="L2289" s="17">
        <f t="shared" si="211"/>
        <v>41813.667361111111</v>
      </c>
      <c r="M2289" s="2" t="b">
        <v>0</v>
      </c>
      <c r="N2289" s="2">
        <v>106</v>
      </c>
      <c r="O2289" s="2" t="b">
        <v>1</v>
      </c>
      <c r="P2289" s="4">
        <f t="shared" si="212"/>
        <v>119.97755555555555</v>
      </c>
      <c r="Q2289" s="5">
        <f t="shared" si="213"/>
        <v>50.9338679245283</v>
      </c>
      <c r="R2289" s="2" t="s">
        <v>8276</v>
      </c>
      <c r="S2289" s="7" t="str">
        <f t="shared" si="214"/>
        <v>music</v>
      </c>
      <c r="T2289" s="7" t="str">
        <f t="shared" si="215"/>
        <v>rock</v>
      </c>
    </row>
    <row r="2290" spans="1:20" ht="80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17">
        <f t="shared" si="210"/>
        <v>41067.827418981484</v>
      </c>
      <c r="L2290" s="17">
        <f t="shared" si="211"/>
        <v>41086.75</v>
      </c>
      <c r="M2290" s="2" t="b">
        <v>0</v>
      </c>
      <c r="N2290" s="2">
        <v>25</v>
      </c>
      <c r="O2290" s="2" t="b">
        <v>1</v>
      </c>
      <c r="P2290" s="4">
        <f t="shared" si="212"/>
        <v>100.1</v>
      </c>
      <c r="Q2290" s="5">
        <f t="shared" si="213"/>
        <v>40.04</v>
      </c>
      <c r="R2290" s="2" t="s">
        <v>8276</v>
      </c>
      <c r="S2290" s="7" t="str">
        <f t="shared" si="214"/>
        <v>music</v>
      </c>
      <c r="T2290" s="7" t="str">
        <f t="shared" si="215"/>
        <v>rock</v>
      </c>
    </row>
    <row r="2291" spans="1:20" ht="80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17">
        <f t="shared" si="210"/>
        <v>41571.998379629629</v>
      </c>
      <c r="L2291" s="17">
        <f t="shared" si="211"/>
        <v>41614.973611111112</v>
      </c>
      <c r="M2291" s="2" t="b">
        <v>0</v>
      </c>
      <c r="N2291" s="2">
        <v>25</v>
      </c>
      <c r="O2291" s="2" t="b">
        <v>1</v>
      </c>
      <c r="P2291" s="4">
        <f t="shared" si="212"/>
        <v>107.4</v>
      </c>
      <c r="Q2291" s="5">
        <f t="shared" si="213"/>
        <v>64.44</v>
      </c>
      <c r="R2291" s="2" t="s">
        <v>8276</v>
      </c>
      <c r="S2291" s="7" t="str">
        <f t="shared" si="214"/>
        <v>music</v>
      </c>
      <c r="T2291" s="7" t="str">
        <f t="shared" si="215"/>
        <v>rock</v>
      </c>
    </row>
    <row r="2292" spans="1:20" ht="80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17">
        <f t="shared" si="210"/>
        <v>40070.253819444442</v>
      </c>
      <c r="L2292" s="17">
        <f t="shared" si="211"/>
        <v>40148.708333333336</v>
      </c>
      <c r="M2292" s="2" t="b">
        <v>0</v>
      </c>
      <c r="N2292" s="2">
        <v>29</v>
      </c>
      <c r="O2292" s="2" t="b">
        <v>1</v>
      </c>
      <c r="P2292" s="4">
        <f t="shared" si="212"/>
        <v>104.06666666666666</v>
      </c>
      <c r="Q2292" s="5">
        <f t="shared" si="213"/>
        <v>53.827586206896555</v>
      </c>
      <c r="R2292" s="2" t="s">
        <v>8276</v>
      </c>
      <c r="S2292" s="7" t="str">
        <f t="shared" si="214"/>
        <v>music</v>
      </c>
      <c r="T2292" s="7" t="str">
        <f t="shared" si="215"/>
        <v>rock</v>
      </c>
    </row>
    <row r="2293" spans="1:20" ht="80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17">
        <f t="shared" si="210"/>
        <v>40987.977060185185</v>
      </c>
      <c r="L2293" s="17">
        <f t="shared" si="211"/>
        <v>41022.166666666664</v>
      </c>
      <c r="M2293" s="2" t="b">
        <v>0</v>
      </c>
      <c r="N2293" s="2">
        <v>43</v>
      </c>
      <c r="O2293" s="2" t="b">
        <v>1</v>
      </c>
      <c r="P2293" s="4">
        <f t="shared" si="212"/>
        <v>172.8</v>
      </c>
      <c r="Q2293" s="5">
        <f t="shared" si="213"/>
        <v>100.46511627906976</v>
      </c>
      <c r="R2293" s="2" t="s">
        <v>8276</v>
      </c>
      <c r="S2293" s="7" t="str">
        <f t="shared" si="214"/>
        <v>music</v>
      </c>
      <c r="T2293" s="7" t="str">
        <f t="shared" si="215"/>
        <v>rock</v>
      </c>
    </row>
    <row r="2294" spans="1:20" ht="80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17">
        <f t="shared" si="210"/>
        <v>40987.697638888887</v>
      </c>
      <c r="L2294" s="17">
        <f t="shared" si="211"/>
        <v>41017.697638888887</v>
      </c>
      <c r="M2294" s="2" t="b">
        <v>0</v>
      </c>
      <c r="N2294" s="2">
        <v>46</v>
      </c>
      <c r="O2294" s="2" t="b">
        <v>1</v>
      </c>
      <c r="P2294" s="4">
        <f t="shared" si="212"/>
        <v>107.2505</v>
      </c>
      <c r="Q2294" s="5">
        <f t="shared" si="213"/>
        <v>46.630652173913049</v>
      </c>
      <c r="R2294" s="2" t="s">
        <v>8276</v>
      </c>
      <c r="S2294" s="7" t="str">
        <f t="shared" si="214"/>
        <v>music</v>
      </c>
      <c r="T2294" s="7" t="str">
        <f t="shared" si="215"/>
        <v>rock</v>
      </c>
    </row>
    <row r="2295" spans="1:20" ht="40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17">
        <f t="shared" si="210"/>
        <v>41151.708321759259</v>
      </c>
      <c r="L2295" s="17">
        <f t="shared" si="211"/>
        <v>41177.165972222225</v>
      </c>
      <c r="M2295" s="2" t="b">
        <v>0</v>
      </c>
      <c r="N2295" s="2">
        <v>27</v>
      </c>
      <c r="O2295" s="2" t="b">
        <v>1</v>
      </c>
      <c r="P2295" s="4">
        <f t="shared" si="212"/>
        <v>108.23529411764706</v>
      </c>
      <c r="Q2295" s="5">
        <f t="shared" si="213"/>
        <v>34.074074074074076</v>
      </c>
      <c r="R2295" s="2" t="s">
        <v>8276</v>
      </c>
      <c r="S2295" s="7" t="str">
        <f t="shared" si="214"/>
        <v>music</v>
      </c>
      <c r="T2295" s="7" t="str">
        <f t="shared" si="215"/>
        <v>rock</v>
      </c>
    </row>
    <row r="2296" spans="1:20" ht="80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17">
        <f t="shared" si="210"/>
        <v>41264.72314814815</v>
      </c>
      <c r="L2296" s="17">
        <f t="shared" si="211"/>
        <v>41294.72314814815</v>
      </c>
      <c r="M2296" s="2" t="b">
        <v>0</v>
      </c>
      <c r="N2296" s="2">
        <v>112</v>
      </c>
      <c r="O2296" s="2" t="b">
        <v>1</v>
      </c>
      <c r="P2296" s="4">
        <f t="shared" si="212"/>
        <v>146.08079999999998</v>
      </c>
      <c r="Q2296" s="5">
        <f t="shared" si="213"/>
        <v>65.214642857142863</v>
      </c>
      <c r="R2296" s="2" t="s">
        <v>8276</v>
      </c>
      <c r="S2296" s="7" t="str">
        <f t="shared" si="214"/>
        <v>music</v>
      </c>
      <c r="T2296" s="7" t="str">
        <f t="shared" si="215"/>
        <v>rock</v>
      </c>
    </row>
    <row r="2297" spans="1:20" ht="80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17">
        <f t="shared" si="210"/>
        <v>41270.954351851848</v>
      </c>
      <c r="L2297" s="17">
        <f t="shared" si="211"/>
        <v>41300.954351851848</v>
      </c>
      <c r="M2297" s="2" t="b">
        <v>0</v>
      </c>
      <c r="N2297" s="2">
        <v>34</v>
      </c>
      <c r="O2297" s="2" t="b">
        <v>1</v>
      </c>
      <c r="P2297" s="4">
        <f t="shared" si="212"/>
        <v>125.25</v>
      </c>
      <c r="Q2297" s="5">
        <f t="shared" si="213"/>
        <v>44.205882352941174</v>
      </c>
      <c r="R2297" s="2" t="s">
        <v>8276</v>
      </c>
      <c r="S2297" s="7" t="str">
        <f t="shared" si="214"/>
        <v>music</v>
      </c>
      <c r="T2297" s="7" t="str">
        <f t="shared" si="215"/>
        <v>rock</v>
      </c>
    </row>
    <row r="2298" spans="1:20" ht="60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17">
        <f t="shared" si="210"/>
        <v>40927.731782407405</v>
      </c>
      <c r="L2298" s="17">
        <f t="shared" si="211"/>
        <v>40962.731782407405</v>
      </c>
      <c r="M2298" s="2" t="b">
        <v>0</v>
      </c>
      <c r="N2298" s="2">
        <v>145</v>
      </c>
      <c r="O2298" s="2" t="b">
        <v>1</v>
      </c>
      <c r="P2298" s="4">
        <f t="shared" si="212"/>
        <v>149.07142857142856</v>
      </c>
      <c r="Q2298" s="5">
        <f t="shared" si="213"/>
        <v>71.965517241379317</v>
      </c>
      <c r="R2298" s="2" t="s">
        <v>8276</v>
      </c>
      <c r="S2298" s="7" t="str">
        <f t="shared" si="214"/>
        <v>music</v>
      </c>
      <c r="T2298" s="7" t="str">
        <f t="shared" si="215"/>
        <v>rock</v>
      </c>
    </row>
    <row r="2299" spans="1:20" ht="60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17">
        <f t="shared" si="210"/>
        <v>40948.042233796295</v>
      </c>
      <c r="L2299" s="17">
        <f t="shared" si="211"/>
        <v>40982.165972222225</v>
      </c>
      <c r="M2299" s="2" t="b">
        <v>0</v>
      </c>
      <c r="N2299" s="2">
        <v>19</v>
      </c>
      <c r="O2299" s="2" t="b">
        <v>1</v>
      </c>
      <c r="P2299" s="4">
        <f t="shared" si="212"/>
        <v>100.6</v>
      </c>
      <c r="Q2299" s="5">
        <f t="shared" si="213"/>
        <v>52.94736842105263</v>
      </c>
      <c r="R2299" s="2" t="s">
        <v>8276</v>
      </c>
      <c r="S2299" s="7" t="str">
        <f t="shared" si="214"/>
        <v>music</v>
      </c>
      <c r="T2299" s="7" t="str">
        <f t="shared" si="215"/>
        <v>rock</v>
      </c>
    </row>
    <row r="2300" spans="1:20" ht="60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17">
        <f t="shared" si="210"/>
        <v>41694.84065972222</v>
      </c>
      <c r="L2300" s="17">
        <f t="shared" si="211"/>
        <v>41724.798993055556</v>
      </c>
      <c r="M2300" s="2" t="b">
        <v>0</v>
      </c>
      <c r="N2300" s="2">
        <v>288</v>
      </c>
      <c r="O2300" s="2" t="b">
        <v>1</v>
      </c>
      <c r="P2300" s="4">
        <f t="shared" si="212"/>
        <v>105.07333333333332</v>
      </c>
      <c r="Q2300" s="5">
        <f t="shared" si="213"/>
        <v>109.45138888888889</v>
      </c>
      <c r="R2300" s="2" t="s">
        <v>8276</v>
      </c>
      <c r="S2300" s="7" t="str">
        <f t="shared" si="214"/>
        <v>music</v>
      </c>
      <c r="T2300" s="7" t="str">
        <f t="shared" si="215"/>
        <v>rock</v>
      </c>
    </row>
    <row r="2301" spans="1:20" ht="60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17">
        <f t="shared" si="210"/>
        <v>40565.032511574071</v>
      </c>
      <c r="L2301" s="17">
        <f t="shared" si="211"/>
        <v>40580.032511574071</v>
      </c>
      <c r="M2301" s="2" t="b">
        <v>0</v>
      </c>
      <c r="N2301" s="2">
        <v>14</v>
      </c>
      <c r="O2301" s="2" t="b">
        <v>1</v>
      </c>
      <c r="P2301" s="4">
        <f t="shared" si="212"/>
        <v>350.16666666666663</v>
      </c>
      <c r="Q2301" s="5">
        <f t="shared" si="213"/>
        <v>75.035714285714292</v>
      </c>
      <c r="R2301" s="2" t="s">
        <v>8276</v>
      </c>
      <c r="S2301" s="7" t="str">
        <f t="shared" si="214"/>
        <v>music</v>
      </c>
      <c r="T2301" s="7" t="str">
        <f t="shared" si="215"/>
        <v>rock</v>
      </c>
    </row>
    <row r="2302" spans="1:20" ht="80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17">
        <f t="shared" si="210"/>
        <v>41074.727037037039</v>
      </c>
      <c r="L2302" s="17">
        <f t="shared" si="211"/>
        <v>41088.727037037039</v>
      </c>
      <c r="M2302" s="2" t="b">
        <v>0</v>
      </c>
      <c r="N2302" s="2">
        <v>7</v>
      </c>
      <c r="O2302" s="2" t="b">
        <v>1</v>
      </c>
      <c r="P2302" s="4">
        <f t="shared" si="212"/>
        <v>101.25</v>
      </c>
      <c r="Q2302" s="5">
        <f t="shared" si="213"/>
        <v>115.71428571428571</v>
      </c>
      <c r="R2302" s="2" t="s">
        <v>8276</v>
      </c>
      <c r="S2302" s="7" t="str">
        <f t="shared" si="214"/>
        <v>music</v>
      </c>
      <c r="T2302" s="7" t="str">
        <f t="shared" si="215"/>
        <v>rock</v>
      </c>
    </row>
    <row r="2303" spans="1:20" ht="60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17">
        <f t="shared" si="210"/>
        <v>41416.146944444445</v>
      </c>
      <c r="L2303" s="17">
        <f t="shared" si="211"/>
        <v>41446.146944444445</v>
      </c>
      <c r="M2303" s="2" t="b">
        <v>1</v>
      </c>
      <c r="N2303" s="2">
        <v>211</v>
      </c>
      <c r="O2303" s="2" t="b">
        <v>1</v>
      </c>
      <c r="P2303" s="4">
        <f t="shared" si="212"/>
        <v>133.6044</v>
      </c>
      <c r="Q2303" s="5">
        <f t="shared" si="213"/>
        <v>31.659810426540286</v>
      </c>
      <c r="R2303" s="2" t="s">
        <v>8279</v>
      </c>
      <c r="S2303" s="7" t="str">
        <f t="shared" si="214"/>
        <v>music</v>
      </c>
      <c r="T2303" s="7" t="str">
        <f t="shared" si="215"/>
        <v>indie rock</v>
      </c>
    </row>
    <row r="2304" spans="1:20" ht="80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17">
        <f t="shared" si="210"/>
        <v>41605.868449074071</v>
      </c>
      <c r="L2304" s="17">
        <f t="shared" si="211"/>
        <v>41639.291666666664</v>
      </c>
      <c r="M2304" s="2" t="b">
        <v>1</v>
      </c>
      <c r="N2304" s="2">
        <v>85</v>
      </c>
      <c r="O2304" s="2" t="b">
        <v>1</v>
      </c>
      <c r="P2304" s="4">
        <f t="shared" si="212"/>
        <v>170.65217391304347</v>
      </c>
      <c r="Q2304" s="5">
        <f t="shared" si="213"/>
        <v>46.176470588235297</v>
      </c>
      <c r="R2304" s="2" t="s">
        <v>8279</v>
      </c>
      <c r="S2304" s="7" t="str">
        <f t="shared" si="214"/>
        <v>music</v>
      </c>
      <c r="T2304" s="7" t="str">
        <f t="shared" si="215"/>
        <v>indie rock</v>
      </c>
    </row>
    <row r="2305" spans="1:20" ht="80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17">
        <f t="shared" si="210"/>
        <v>40850.111064814817</v>
      </c>
      <c r="L2305" s="17">
        <f t="shared" si="211"/>
        <v>40890.152731481481</v>
      </c>
      <c r="M2305" s="2" t="b">
        <v>1</v>
      </c>
      <c r="N2305" s="2">
        <v>103</v>
      </c>
      <c r="O2305" s="2" t="b">
        <v>1</v>
      </c>
      <c r="P2305" s="4">
        <f t="shared" si="212"/>
        <v>109.35829457364341</v>
      </c>
      <c r="Q2305" s="5">
        <f t="shared" si="213"/>
        <v>68.481650485436887</v>
      </c>
      <c r="R2305" s="2" t="s">
        <v>8279</v>
      </c>
      <c r="S2305" s="7" t="str">
        <f t="shared" si="214"/>
        <v>music</v>
      </c>
      <c r="T2305" s="7" t="str">
        <f t="shared" si="215"/>
        <v>indie rock</v>
      </c>
    </row>
    <row r="2306" spans="1:20" ht="60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17">
        <f t="shared" si="210"/>
        <v>40502.815868055557</v>
      </c>
      <c r="L2306" s="17">
        <f t="shared" si="211"/>
        <v>40544.207638888889</v>
      </c>
      <c r="M2306" s="2" t="b">
        <v>1</v>
      </c>
      <c r="N2306" s="2">
        <v>113</v>
      </c>
      <c r="O2306" s="2" t="b">
        <v>1</v>
      </c>
      <c r="P2306" s="4">
        <f t="shared" si="212"/>
        <v>100.70033333333335</v>
      </c>
      <c r="Q2306" s="5">
        <f t="shared" si="213"/>
        <v>53.469203539823013</v>
      </c>
      <c r="R2306" s="2" t="s">
        <v>8279</v>
      </c>
      <c r="S2306" s="7" t="str">
        <f t="shared" si="214"/>
        <v>music</v>
      </c>
      <c r="T2306" s="7" t="str">
        <f t="shared" si="215"/>
        <v>indie rock</v>
      </c>
    </row>
    <row r="2307" spans="1:20" ht="80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17">
        <f t="shared" ref="K2307:K2370" si="216">(((J2307/60)/60)/24)+DATE(1970,1,1)</f>
        <v>41834.695277777777</v>
      </c>
      <c r="L2307" s="17">
        <f t="shared" ref="L2307:L2370" si="217">(((I2307/60)/60)/24)+DATE(1970,1,1)</f>
        <v>41859.75</v>
      </c>
      <c r="M2307" s="2" t="b">
        <v>1</v>
      </c>
      <c r="N2307" s="2">
        <v>167</v>
      </c>
      <c r="O2307" s="2" t="b">
        <v>1</v>
      </c>
      <c r="P2307" s="4">
        <f t="shared" ref="P2307:P2370" si="218">E2307/D2307*100</f>
        <v>101.22777777777779</v>
      </c>
      <c r="Q2307" s="5">
        <f t="shared" ref="Q2307:Q2370" si="219">E2307/N2307</f>
        <v>109.10778443113773</v>
      </c>
      <c r="R2307" s="2" t="s">
        <v>8279</v>
      </c>
      <c r="S2307" s="7" t="str">
        <f t="shared" ref="S2307:S2370" si="220">LEFT(R2307, SEARCH("/",R2307, 1)-1)</f>
        <v>music</v>
      </c>
      <c r="T2307" s="7" t="str">
        <f t="shared" ref="T2307:T2370" si="221">RIGHT(R2307,LEN(R2307)-SEARCH("/",R2307,1))</f>
        <v>indie rock</v>
      </c>
    </row>
    <row r="2308" spans="1:20" ht="80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17">
        <f t="shared" si="216"/>
        <v>40948.16815972222</v>
      </c>
      <c r="L2308" s="17">
        <f t="shared" si="217"/>
        <v>40978.16815972222</v>
      </c>
      <c r="M2308" s="2" t="b">
        <v>1</v>
      </c>
      <c r="N2308" s="2">
        <v>73</v>
      </c>
      <c r="O2308" s="2" t="b">
        <v>1</v>
      </c>
      <c r="P2308" s="4">
        <f t="shared" si="218"/>
        <v>106.75857142857143</v>
      </c>
      <c r="Q2308" s="5">
        <f t="shared" si="219"/>
        <v>51.185616438356163</v>
      </c>
      <c r="R2308" s="2" t="s">
        <v>8279</v>
      </c>
      <c r="S2308" s="7" t="str">
        <f t="shared" si="220"/>
        <v>music</v>
      </c>
      <c r="T2308" s="7" t="str">
        <f t="shared" si="221"/>
        <v>indie rock</v>
      </c>
    </row>
    <row r="2309" spans="1:20" ht="80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17">
        <f t="shared" si="216"/>
        <v>41004.802465277775</v>
      </c>
      <c r="L2309" s="17">
        <f t="shared" si="217"/>
        <v>41034.802407407406</v>
      </c>
      <c r="M2309" s="2" t="b">
        <v>1</v>
      </c>
      <c r="N2309" s="2">
        <v>75</v>
      </c>
      <c r="O2309" s="2" t="b">
        <v>1</v>
      </c>
      <c r="P2309" s="4">
        <f t="shared" si="218"/>
        <v>106.65777537961894</v>
      </c>
      <c r="Q2309" s="5">
        <f t="shared" si="219"/>
        <v>27.936800000000002</v>
      </c>
      <c r="R2309" s="2" t="s">
        <v>8279</v>
      </c>
      <c r="S2309" s="7" t="str">
        <f t="shared" si="220"/>
        <v>music</v>
      </c>
      <c r="T2309" s="7" t="str">
        <f t="shared" si="221"/>
        <v>indie rock</v>
      </c>
    </row>
    <row r="2310" spans="1:20" ht="80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17">
        <f t="shared" si="216"/>
        <v>41851.962916666671</v>
      </c>
      <c r="L2310" s="17">
        <f t="shared" si="217"/>
        <v>41880.041666666664</v>
      </c>
      <c r="M2310" s="2" t="b">
        <v>1</v>
      </c>
      <c r="N2310" s="2">
        <v>614</v>
      </c>
      <c r="O2310" s="2" t="b">
        <v>1</v>
      </c>
      <c r="P2310" s="4">
        <f t="shared" si="218"/>
        <v>101.30622</v>
      </c>
      <c r="Q2310" s="5">
        <f t="shared" si="219"/>
        <v>82.496921824104234</v>
      </c>
      <c r="R2310" s="2" t="s">
        <v>8279</v>
      </c>
      <c r="S2310" s="7" t="str">
        <f t="shared" si="220"/>
        <v>music</v>
      </c>
      <c r="T2310" s="7" t="str">
        <f t="shared" si="221"/>
        <v>indie rock</v>
      </c>
    </row>
    <row r="2311" spans="1:20" ht="80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17">
        <f t="shared" si="216"/>
        <v>41307.987696759257</v>
      </c>
      <c r="L2311" s="17">
        <f t="shared" si="217"/>
        <v>41342.987696759257</v>
      </c>
      <c r="M2311" s="2" t="b">
        <v>1</v>
      </c>
      <c r="N2311" s="2">
        <v>107</v>
      </c>
      <c r="O2311" s="2" t="b">
        <v>1</v>
      </c>
      <c r="P2311" s="4">
        <f t="shared" si="218"/>
        <v>106.67450000000001</v>
      </c>
      <c r="Q2311" s="5">
        <f t="shared" si="219"/>
        <v>59.817476635514019</v>
      </c>
      <c r="R2311" s="2" t="s">
        <v>8279</v>
      </c>
      <c r="S2311" s="7" t="str">
        <f t="shared" si="220"/>
        <v>music</v>
      </c>
      <c r="T2311" s="7" t="str">
        <f t="shared" si="221"/>
        <v>indie rock</v>
      </c>
    </row>
    <row r="2312" spans="1:20" ht="80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17">
        <f t="shared" si="216"/>
        <v>41324.79415509259</v>
      </c>
      <c r="L2312" s="17">
        <f t="shared" si="217"/>
        <v>41354.752488425926</v>
      </c>
      <c r="M2312" s="2" t="b">
        <v>1</v>
      </c>
      <c r="N2312" s="2">
        <v>1224</v>
      </c>
      <c r="O2312" s="2" t="b">
        <v>1</v>
      </c>
      <c r="P2312" s="4">
        <f t="shared" si="218"/>
        <v>428.83978378378379</v>
      </c>
      <c r="Q2312" s="5">
        <f t="shared" si="219"/>
        <v>64.816470588235291</v>
      </c>
      <c r="R2312" s="2" t="s">
        <v>8279</v>
      </c>
      <c r="S2312" s="7" t="str">
        <f t="shared" si="220"/>
        <v>music</v>
      </c>
      <c r="T2312" s="7" t="str">
        <f t="shared" si="221"/>
        <v>indie rock</v>
      </c>
    </row>
    <row r="2313" spans="1:20" ht="60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17">
        <f t="shared" si="216"/>
        <v>41736.004502314812</v>
      </c>
      <c r="L2313" s="17">
        <f t="shared" si="217"/>
        <v>41766.004502314812</v>
      </c>
      <c r="M2313" s="2" t="b">
        <v>1</v>
      </c>
      <c r="N2313" s="2">
        <v>104</v>
      </c>
      <c r="O2313" s="2" t="b">
        <v>1</v>
      </c>
      <c r="P2313" s="4">
        <f t="shared" si="218"/>
        <v>104.11111111111111</v>
      </c>
      <c r="Q2313" s="5">
        <f t="shared" si="219"/>
        <v>90.09615384615384</v>
      </c>
      <c r="R2313" s="2" t="s">
        <v>8279</v>
      </c>
      <c r="S2313" s="7" t="str">
        <f t="shared" si="220"/>
        <v>music</v>
      </c>
      <c r="T2313" s="7" t="str">
        <f t="shared" si="221"/>
        <v>indie rock</v>
      </c>
    </row>
    <row r="2314" spans="1:20" ht="60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17">
        <f t="shared" si="216"/>
        <v>41716.632847222223</v>
      </c>
      <c r="L2314" s="17">
        <f t="shared" si="217"/>
        <v>41747.958333333336</v>
      </c>
      <c r="M2314" s="2" t="b">
        <v>1</v>
      </c>
      <c r="N2314" s="2">
        <v>79</v>
      </c>
      <c r="O2314" s="2" t="b">
        <v>1</v>
      </c>
      <c r="P2314" s="4">
        <f t="shared" si="218"/>
        <v>107.86666666666666</v>
      </c>
      <c r="Q2314" s="5">
        <f t="shared" si="219"/>
        <v>40.962025316455694</v>
      </c>
      <c r="R2314" s="2" t="s">
        <v>8279</v>
      </c>
      <c r="S2314" s="7" t="str">
        <f t="shared" si="220"/>
        <v>music</v>
      </c>
      <c r="T2314" s="7" t="str">
        <f t="shared" si="221"/>
        <v>indie rock</v>
      </c>
    </row>
    <row r="2315" spans="1:20" ht="40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17">
        <f t="shared" si="216"/>
        <v>41002.958634259259</v>
      </c>
      <c r="L2315" s="17">
        <f t="shared" si="217"/>
        <v>41032.958634259259</v>
      </c>
      <c r="M2315" s="2" t="b">
        <v>1</v>
      </c>
      <c r="N2315" s="2">
        <v>157</v>
      </c>
      <c r="O2315" s="2" t="b">
        <v>1</v>
      </c>
      <c r="P2315" s="4">
        <f t="shared" si="218"/>
        <v>175.84040000000002</v>
      </c>
      <c r="Q2315" s="5">
        <f t="shared" si="219"/>
        <v>56.000127388535034</v>
      </c>
      <c r="R2315" s="2" t="s">
        <v>8279</v>
      </c>
      <c r="S2315" s="7" t="str">
        <f t="shared" si="220"/>
        <v>music</v>
      </c>
      <c r="T2315" s="7" t="str">
        <f t="shared" si="221"/>
        <v>indie rock</v>
      </c>
    </row>
    <row r="2316" spans="1:20" ht="80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17">
        <f t="shared" si="216"/>
        <v>41037.551585648151</v>
      </c>
      <c r="L2316" s="17">
        <f t="shared" si="217"/>
        <v>41067.551585648151</v>
      </c>
      <c r="M2316" s="2" t="b">
        <v>1</v>
      </c>
      <c r="N2316" s="2">
        <v>50</v>
      </c>
      <c r="O2316" s="2" t="b">
        <v>1</v>
      </c>
      <c r="P2316" s="4">
        <f t="shared" si="218"/>
        <v>156.97</v>
      </c>
      <c r="Q2316" s="5">
        <f t="shared" si="219"/>
        <v>37.672800000000002</v>
      </c>
      <c r="R2316" s="2" t="s">
        <v>8279</v>
      </c>
      <c r="S2316" s="7" t="str">
        <f t="shared" si="220"/>
        <v>music</v>
      </c>
      <c r="T2316" s="7" t="str">
        <f t="shared" si="221"/>
        <v>indie rock</v>
      </c>
    </row>
    <row r="2317" spans="1:20" ht="60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17">
        <f t="shared" si="216"/>
        <v>41004.72619212963</v>
      </c>
      <c r="L2317" s="17">
        <f t="shared" si="217"/>
        <v>41034.72619212963</v>
      </c>
      <c r="M2317" s="2" t="b">
        <v>1</v>
      </c>
      <c r="N2317" s="2">
        <v>64</v>
      </c>
      <c r="O2317" s="2" t="b">
        <v>1</v>
      </c>
      <c r="P2317" s="4">
        <f t="shared" si="218"/>
        <v>102.60000000000001</v>
      </c>
      <c r="Q2317" s="5">
        <f t="shared" si="219"/>
        <v>40.078125</v>
      </c>
      <c r="R2317" s="2" t="s">
        <v>8279</v>
      </c>
      <c r="S2317" s="7" t="str">
        <f t="shared" si="220"/>
        <v>music</v>
      </c>
      <c r="T2317" s="7" t="str">
        <f t="shared" si="221"/>
        <v>indie rock</v>
      </c>
    </row>
    <row r="2318" spans="1:20" ht="100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17">
        <f t="shared" si="216"/>
        <v>40079.725115740745</v>
      </c>
      <c r="L2318" s="17">
        <f t="shared" si="217"/>
        <v>40156.76666666667</v>
      </c>
      <c r="M2318" s="2" t="b">
        <v>1</v>
      </c>
      <c r="N2318" s="2">
        <v>200</v>
      </c>
      <c r="O2318" s="2" t="b">
        <v>1</v>
      </c>
      <c r="P2318" s="4">
        <f t="shared" si="218"/>
        <v>104.04266666666666</v>
      </c>
      <c r="Q2318" s="5">
        <f t="shared" si="219"/>
        <v>78.031999999999996</v>
      </c>
      <c r="R2318" s="2" t="s">
        <v>8279</v>
      </c>
      <c r="S2318" s="7" t="str">
        <f t="shared" si="220"/>
        <v>music</v>
      </c>
      <c r="T2318" s="7" t="str">
        <f t="shared" si="221"/>
        <v>indie rock</v>
      </c>
    </row>
    <row r="2319" spans="1:20" ht="80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17">
        <f t="shared" si="216"/>
        <v>40192.542233796295</v>
      </c>
      <c r="L2319" s="17">
        <f t="shared" si="217"/>
        <v>40224.208333333336</v>
      </c>
      <c r="M2319" s="2" t="b">
        <v>1</v>
      </c>
      <c r="N2319" s="2">
        <v>22</v>
      </c>
      <c r="O2319" s="2" t="b">
        <v>1</v>
      </c>
      <c r="P2319" s="4">
        <f t="shared" si="218"/>
        <v>104</v>
      </c>
      <c r="Q2319" s="5">
        <f t="shared" si="219"/>
        <v>18.90909090909091</v>
      </c>
      <c r="R2319" s="2" t="s">
        <v>8279</v>
      </c>
      <c r="S2319" s="7" t="str">
        <f t="shared" si="220"/>
        <v>music</v>
      </c>
      <c r="T2319" s="7" t="str">
        <f t="shared" si="221"/>
        <v>indie rock</v>
      </c>
    </row>
    <row r="2320" spans="1:20" ht="100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17">
        <f t="shared" si="216"/>
        <v>40050.643680555557</v>
      </c>
      <c r="L2320" s="17">
        <f t="shared" si="217"/>
        <v>40082.165972222225</v>
      </c>
      <c r="M2320" s="2" t="b">
        <v>1</v>
      </c>
      <c r="N2320" s="2">
        <v>163</v>
      </c>
      <c r="O2320" s="2" t="b">
        <v>1</v>
      </c>
      <c r="P2320" s="4">
        <f t="shared" si="218"/>
        <v>121.05999999999999</v>
      </c>
      <c r="Q2320" s="5">
        <f t="shared" si="219"/>
        <v>37.134969325153371</v>
      </c>
      <c r="R2320" s="2" t="s">
        <v>8279</v>
      </c>
      <c r="S2320" s="7" t="str">
        <f t="shared" si="220"/>
        <v>music</v>
      </c>
      <c r="T2320" s="7" t="str">
        <f t="shared" si="221"/>
        <v>indie rock</v>
      </c>
    </row>
    <row r="2321" spans="1:20" ht="60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17">
        <f t="shared" si="216"/>
        <v>41593.082002314812</v>
      </c>
      <c r="L2321" s="17">
        <f t="shared" si="217"/>
        <v>41623.082002314812</v>
      </c>
      <c r="M2321" s="2" t="b">
        <v>1</v>
      </c>
      <c r="N2321" s="2">
        <v>77</v>
      </c>
      <c r="O2321" s="2" t="b">
        <v>1</v>
      </c>
      <c r="P2321" s="4">
        <f t="shared" si="218"/>
        <v>107.69999999999999</v>
      </c>
      <c r="Q2321" s="5">
        <f t="shared" si="219"/>
        <v>41.961038961038959</v>
      </c>
      <c r="R2321" s="2" t="s">
        <v>8279</v>
      </c>
      <c r="S2321" s="7" t="str">
        <f t="shared" si="220"/>
        <v>music</v>
      </c>
      <c r="T2321" s="7" t="str">
        <f t="shared" si="221"/>
        <v>indie rock</v>
      </c>
    </row>
    <row r="2322" spans="1:20" ht="80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17">
        <f t="shared" si="216"/>
        <v>41696.817129629628</v>
      </c>
      <c r="L2322" s="17">
        <f t="shared" si="217"/>
        <v>41731.775462962964</v>
      </c>
      <c r="M2322" s="2" t="b">
        <v>1</v>
      </c>
      <c r="N2322" s="2">
        <v>89</v>
      </c>
      <c r="O2322" s="2" t="b">
        <v>1</v>
      </c>
      <c r="P2322" s="4">
        <f t="shared" si="218"/>
        <v>108.66</v>
      </c>
      <c r="Q2322" s="5">
        <f t="shared" si="219"/>
        <v>61.044943820224717</v>
      </c>
      <c r="R2322" s="2" t="s">
        <v>8279</v>
      </c>
      <c r="S2322" s="7" t="str">
        <f t="shared" si="220"/>
        <v>music</v>
      </c>
      <c r="T2322" s="7" t="str">
        <f t="shared" si="221"/>
        <v>indie rock</v>
      </c>
    </row>
    <row r="2323" spans="1:20" ht="80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17">
        <f t="shared" si="216"/>
        <v>42799.260428240741</v>
      </c>
      <c r="L2323" s="17">
        <f t="shared" si="217"/>
        <v>42829.21876157407</v>
      </c>
      <c r="M2323" s="2" t="b">
        <v>0</v>
      </c>
      <c r="N2323" s="2">
        <v>64</v>
      </c>
      <c r="O2323" s="2" t="b">
        <v>0</v>
      </c>
      <c r="P2323" s="4">
        <f t="shared" si="218"/>
        <v>39.120962394619681</v>
      </c>
      <c r="Q2323" s="5">
        <f t="shared" si="219"/>
        <v>64.53125</v>
      </c>
      <c r="R2323" s="2" t="s">
        <v>8298</v>
      </c>
      <c r="S2323" s="7" t="str">
        <f t="shared" si="220"/>
        <v>food</v>
      </c>
      <c r="T2323" s="7" t="str">
        <f t="shared" si="221"/>
        <v>small batch</v>
      </c>
    </row>
    <row r="2324" spans="1:20" ht="60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17">
        <f t="shared" si="216"/>
        <v>42804.895474537043</v>
      </c>
      <c r="L2324" s="17">
        <f t="shared" si="217"/>
        <v>42834.853807870371</v>
      </c>
      <c r="M2324" s="2" t="b">
        <v>0</v>
      </c>
      <c r="N2324" s="2">
        <v>4</v>
      </c>
      <c r="O2324" s="2" t="b">
        <v>0</v>
      </c>
      <c r="P2324" s="4">
        <f t="shared" si="218"/>
        <v>3.1481481481481479</v>
      </c>
      <c r="Q2324" s="5">
        <f t="shared" si="219"/>
        <v>21.25</v>
      </c>
      <c r="R2324" s="2" t="s">
        <v>8298</v>
      </c>
      <c r="S2324" s="7" t="str">
        <f t="shared" si="220"/>
        <v>food</v>
      </c>
      <c r="T2324" s="7" t="str">
        <f t="shared" si="221"/>
        <v>small batch</v>
      </c>
    </row>
    <row r="2325" spans="1:20" ht="60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17">
        <f t="shared" si="216"/>
        <v>42807.755173611105</v>
      </c>
      <c r="L2325" s="17">
        <f t="shared" si="217"/>
        <v>42814.755173611105</v>
      </c>
      <c r="M2325" s="2" t="b">
        <v>0</v>
      </c>
      <c r="N2325" s="2">
        <v>4</v>
      </c>
      <c r="O2325" s="2" t="b">
        <v>0</v>
      </c>
      <c r="P2325" s="4">
        <f t="shared" si="218"/>
        <v>48</v>
      </c>
      <c r="Q2325" s="5">
        <f t="shared" si="219"/>
        <v>30</v>
      </c>
      <c r="R2325" s="2" t="s">
        <v>8298</v>
      </c>
      <c r="S2325" s="7" t="str">
        <f t="shared" si="220"/>
        <v>food</v>
      </c>
      <c r="T2325" s="7" t="str">
        <f t="shared" si="221"/>
        <v>small batch</v>
      </c>
    </row>
    <row r="2326" spans="1:20" ht="60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17">
        <f t="shared" si="216"/>
        <v>42790.885243055556</v>
      </c>
      <c r="L2326" s="17">
        <f t="shared" si="217"/>
        <v>42820.843576388885</v>
      </c>
      <c r="M2326" s="2" t="b">
        <v>0</v>
      </c>
      <c r="N2326" s="2">
        <v>61</v>
      </c>
      <c r="O2326" s="2" t="b">
        <v>0</v>
      </c>
      <c r="P2326" s="4">
        <f t="shared" si="218"/>
        <v>20.733333333333334</v>
      </c>
      <c r="Q2326" s="5">
        <f t="shared" si="219"/>
        <v>25.491803278688526</v>
      </c>
      <c r="R2326" s="2" t="s">
        <v>8298</v>
      </c>
      <c r="S2326" s="7" t="str">
        <f t="shared" si="220"/>
        <v>food</v>
      </c>
      <c r="T2326" s="7" t="str">
        <f t="shared" si="221"/>
        <v>small batch</v>
      </c>
    </row>
    <row r="2327" spans="1:20" ht="80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17">
        <f t="shared" si="216"/>
        <v>42794.022349537037</v>
      </c>
      <c r="L2327" s="17">
        <f t="shared" si="217"/>
        <v>42823.980682870373</v>
      </c>
      <c r="M2327" s="2" t="b">
        <v>0</v>
      </c>
      <c r="N2327" s="2">
        <v>7</v>
      </c>
      <c r="O2327" s="2" t="b">
        <v>0</v>
      </c>
      <c r="P2327" s="4">
        <f t="shared" si="218"/>
        <v>8</v>
      </c>
      <c r="Q2327" s="5">
        <f t="shared" si="219"/>
        <v>11.428571428571429</v>
      </c>
      <c r="R2327" s="2" t="s">
        <v>8298</v>
      </c>
      <c r="S2327" s="7" t="str">
        <f t="shared" si="220"/>
        <v>food</v>
      </c>
      <c r="T2327" s="7" t="str">
        <f t="shared" si="221"/>
        <v>small batch</v>
      </c>
    </row>
    <row r="2328" spans="1:20" ht="80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17">
        <f t="shared" si="216"/>
        <v>42804.034120370372</v>
      </c>
      <c r="L2328" s="17">
        <f t="shared" si="217"/>
        <v>42855.708333333328</v>
      </c>
      <c r="M2328" s="2" t="b">
        <v>0</v>
      </c>
      <c r="N2328" s="2">
        <v>1</v>
      </c>
      <c r="O2328" s="2" t="b">
        <v>0</v>
      </c>
      <c r="P2328" s="4">
        <f t="shared" si="218"/>
        <v>0.72</v>
      </c>
      <c r="Q2328" s="5">
        <f t="shared" si="219"/>
        <v>108</v>
      </c>
      <c r="R2328" s="2" t="s">
        <v>8298</v>
      </c>
      <c r="S2328" s="7" t="str">
        <f t="shared" si="220"/>
        <v>food</v>
      </c>
      <c r="T2328" s="7" t="str">
        <f t="shared" si="221"/>
        <v>small batch</v>
      </c>
    </row>
    <row r="2329" spans="1:20" ht="60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17">
        <f t="shared" si="216"/>
        <v>41842.917129629634</v>
      </c>
      <c r="L2329" s="17">
        <f t="shared" si="217"/>
        <v>41877.917129629634</v>
      </c>
      <c r="M2329" s="2" t="b">
        <v>1</v>
      </c>
      <c r="N2329" s="2">
        <v>3355</v>
      </c>
      <c r="O2329" s="2" t="b">
        <v>1</v>
      </c>
      <c r="P2329" s="4">
        <f t="shared" si="218"/>
        <v>526.09431428571429</v>
      </c>
      <c r="Q2329" s="5">
        <f t="shared" si="219"/>
        <v>54.883162444113267</v>
      </c>
      <c r="R2329" s="2" t="s">
        <v>8298</v>
      </c>
      <c r="S2329" s="7" t="str">
        <f t="shared" si="220"/>
        <v>food</v>
      </c>
      <c r="T2329" s="7" t="str">
        <f t="shared" si="221"/>
        <v>small batch</v>
      </c>
    </row>
    <row r="2330" spans="1:20" ht="100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17">
        <f t="shared" si="216"/>
        <v>42139.781678240746</v>
      </c>
      <c r="L2330" s="17">
        <f t="shared" si="217"/>
        <v>42169.781678240746</v>
      </c>
      <c r="M2330" s="2" t="b">
        <v>1</v>
      </c>
      <c r="N2330" s="2">
        <v>537</v>
      </c>
      <c r="O2330" s="2" t="b">
        <v>1</v>
      </c>
      <c r="P2330" s="4">
        <f t="shared" si="218"/>
        <v>254.45000000000002</v>
      </c>
      <c r="Q2330" s="5">
        <f t="shared" si="219"/>
        <v>47.383612662942269</v>
      </c>
      <c r="R2330" s="2" t="s">
        <v>8298</v>
      </c>
      <c r="S2330" s="7" t="str">
        <f t="shared" si="220"/>
        <v>food</v>
      </c>
      <c r="T2330" s="7" t="str">
        <f t="shared" si="221"/>
        <v>small batch</v>
      </c>
    </row>
    <row r="2331" spans="1:20" ht="80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17">
        <f t="shared" si="216"/>
        <v>41807.624374999999</v>
      </c>
      <c r="L2331" s="17">
        <f t="shared" si="217"/>
        <v>41837.624374999999</v>
      </c>
      <c r="M2331" s="2" t="b">
        <v>1</v>
      </c>
      <c r="N2331" s="2">
        <v>125</v>
      </c>
      <c r="O2331" s="2" t="b">
        <v>1</v>
      </c>
      <c r="P2331" s="4">
        <f t="shared" si="218"/>
        <v>105.91999999999999</v>
      </c>
      <c r="Q2331" s="5">
        <f t="shared" si="219"/>
        <v>211.84</v>
      </c>
      <c r="R2331" s="2" t="s">
        <v>8298</v>
      </c>
      <c r="S2331" s="7" t="str">
        <f t="shared" si="220"/>
        <v>food</v>
      </c>
      <c r="T2331" s="7" t="str">
        <f t="shared" si="221"/>
        <v>small batch</v>
      </c>
    </row>
    <row r="2332" spans="1:20" ht="80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17">
        <f t="shared" si="216"/>
        <v>42332.89980324074</v>
      </c>
      <c r="L2332" s="17">
        <f t="shared" si="217"/>
        <v>42363</v>
      </c>
      <c r="M2332" s="2" t="b">
        <v>1</v>
      </c>
      <c r="N2332" s="2">
        <v>163</v>
      </c>
      <c r="O2332" s="2" t="b">
        <v>1</v>
      </c>
      <c r="P2332" s="4">
        <f t="shared" si="218"/>
        <v>102.42285714285715</v>
      </c>
      <c r="Q2332" s="5">
        <f t="shared" si="219"/>
        <v>219.92638036809817</v>
      </c>
      <c r="R2332" s="2" t="s">
        <v>8298</v>
      </c>
      <c r="S2332" s="7" t="str">
        <f t="shared" si="220"/>
        <v>food</v>
      </c>
      <c r="T2332" s="7" t="str">
        <f t="shared" si="221"/>
        <v>small batch</v>
      </c>
    </row>
    <row r="2333" spans="1:20" ht="60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17">
        <f t="shared" si="216"/>
        <v>41839.005671296298</v>
      </c>
      <c r="L2333" s="17">
        <f t="shared" si="217"/>
        <v>41869.005671296298</v>
      </c>
      <c r="M2333" s="2" t="b">
        <v>1</v>
      </c>
      <c r="N2333" s="2">
        <v>283</v>
      </c>
      <c r="O2333" s="2" t="b">
        <v>1</v>
      </c>
      <c r="P2333" s="4">
        <f t="shared" si="218"/>
        <v>144.31375</v>
      </c>
      <c r="Q2333" s="5">
        <f t="shared" si="219"/>
        <v>40.795406360424032</v>
      </c>
      <c r="R2333" s="2" t="s">
        <v>8298</v>
      </c>
      <c r="S2333" s="7" t="str">
        <f t="shared" si="220"/>
        <v>food</v>
      </c>
      <c r="T2333" s="7" t="str">
        <f t="shared" si="221"/>
        <v>small batch</v>
      </c>
    </row>
    <row r="2334" spans="1:20" ht="80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17">
        <f t="shared" si="216"/>
        <v>42011.628136574072</v>
      </c>
      <c r="L2334" s="17">
        <f t="shared" si="217"/>
        <v>42041.628136574072</v>
      </c>
      <c r="M2334" s="2" t="b">
        <v>1</v>
      </c>
      <c r="N2334" s="2">
        <v>352</v>
      </c>
      <c r="O2334" s="2" t="b">
        <v>1</v>
      </c>
      <c r="P2334" s="4">
        <f t="shared" si="218"/>
        <v>106.30800000000001</v>
      </c>
      <c r="Q2334" s="5">
        <f t="shared" si="219"/>
        <v>75.502840909090907</v>
      </c>
      <c r="R2334" s="2" t="s">
        <v>8298</v>
      </c>
      <c r="S2334" s="7" t="str">
        <f t="shared" si="220"/>
        <v>food</v>
      </c>
      <c r="T2334" s="7" t="str">
        <f t="shared" si="221"/>
        <v>small batch</v>
      </c>
    </row>
    <row r="2335" spans="1:20" ht="80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17">
        <f t="shared" si="216"/>
        <v>41767.650347222225</v>
      </c>
      <c r="L2335" s="17">
        <f t="shared" si="217"/>
        <v>41788.743055555555</v>
      </c>
      <c r="M2335" s="2" t="b">
        <v>1</v>
      </c>
      <c r="N2335" s="2">
        <v>94</v>
      </c>
      <c r="O2335" s="2" t="b">
        <v>1</v>
      </c>
      <c r="P2335" s="4">
        <f t="shared" si="218"/>
        <v>212.16666666666666</v>
      </c>
      <c r="Q2335" s="5">
        <f t="shared" si="219"/>
        <v>13.542553191489361</v>
      </c>
      <c r="R2335" s="2" t="s">
        <v>8298</v>
      </c>
      <c r="S2335" s="7" t="str">
        <f t="shared" si="220"/>
        <v>food</v>
      </c>
      <c r="T2335" s="7" t="str">
        <f t="shared" si="221"/>
        <v>small batch</v>
      </c>
    </row>
    <row r="2336" spans="1:20" ht="60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17">
        <f t="shared" si="216"/>
        <v>41918.670115740737</v>
      </c>
      <c r="L2336" s="17">
        <f t="shared" si="217"/>
        <v>41948.731944444444</v>
      </c>
      <c r="M2336" s="2" t="b">
        <v>1</v>
      </c>
      <c r="N2336" s="2">
        <v>67</v>
      </c>
      <c r="O2336" s="2" t="b">
        <v>1</v>
      </c>
      <c r="P2336" s="4">
        <f t="shared" si="218"/>
        <v>101.95</v>
      </c>
      <c r="Q2336" s="5">
        <f t="shared" si="219"/>
        <v>60.865671641791046</v>
      </c>
      <c r="R2336" s="2" t="s">
        <v>8298</v>
      </c>
      <c r="S2336" s="7" t="str">
        <f t="shared" si="220"/>
        <v>food</v>
      </c>
      <c r="T2336" s="7" t="str">
        <f t="shared" si="221"/>
        <v>small batch</v>
      </c>
    </row>
    <row r="2337" spans="1:20" ht="80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17">
        <f t="shared" si="216"/>
        <v>41771.572256944448</v>
      </c>
      <c r="L2337" s="17">
        <f t="shared" si="217"/>
        <v>41801.572256944448</v>
      </c>
      <c r="M2337" s="2" t="b">
        <v>1</v>
      </c>
      <c r="N2337" s="2">
        <v>221</v>
      </c>
      <c r="O2337" s="2" t="b">
        <v>1</v>
      </c>
      <c r="P2337" s="4">
        <f t="shared" si="218"/>
        <v>102.27200000000001</v>
      </c>
      <c r="Q2337" s="5">
        <f t="shared" si="219"/>
        <v>115.69230769230769</v>
      </c>
      <c r="R2337" s="2" t="s">
        <v>8298</v>
      </c>
      <c r="S2337" s="7" t="str">
        <f t="shared" si="220"/>
        <v>food</v>
      </c>
      <c r="T2337" s="7" t="str">
        <f t="shared" si="221"/>
        <v>small batch</v>
      </c>
    </row>
    <row r="2338" spans="1:20" ht="80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17">
        <f t="shared" si="216"/>
        <v>41666.924710648149</v>
      </c>
      <c r="L2338" s="17">
        <f t="shared" si="217"/>
        <v>41706.924710648149</v>
      </c>
      <c r="M2338" s="2" t="b">
        <v>1</v>
      </c>
      <c r="N2338" s="2">
        <v>2165</v>
      </c>
      <c r="O2338" s="2" t="b">
        <v>1</v>
      </c>
      <c r="P2338" s="4">
        <f t="shared" si="218"/>
        <v>520.73254999999995</v>
      </c>
      <c r="Q2338" s="5">
        <f t="shared" si="219"/>
        <v>48.104623556581984</v>
      </c>
      <c r="R2338" s="2" t="s">
        <v>8298</v>
      </c>
      <c r="S2338" s="7" t="str">
        <f t="shared" si="220"/>
        <v>food</v>
      </c>
      <c r="T2338" s="7" t="str">
        <f t="shared" si="221"/>
        <v>small batch</v>
      </c>
    </row>
    <row r="2339" spans="1:20" ht="60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17">
        <f t="shared" si="216"/>
        <v>41786.640543981484</v>
      </c>
      <c r="L2339" s="17">
        <f t="shared" si="217"/>
        <v>41816.640543981484</v>
      </c>
      <c r="M2339" s="2" t="b">
        <v>1</v>
      </c>
      <c r="N2339" s="2">
        <v>179</v>
      </c>
      <c r="O2339" s="2" t="b">
        <v>1</v>
      </c>
      <c r="P2339" s="4">
        <f t="shared" si="218"/>
        <v>110.65833333333333</v>
      </c>
      <c r="Q2339" s="5">
        <f t="shared" si="219"/>
        <v>74.184357541899445</v>
      </c>
      <c r="R2339" s="2" t="s">
        <v>8298</v>
      </c>
      <c r="S2339" s="7" t="str">
        <f t="shared" si="220"/>
        <v>food</v>
      </c>
      <c r="T2339" s="7" t="str">
        <f t="shared" si="221"/>
        <v>small batch</v>
      </c>
    </row>
    <row r="2340" spans="1:20" ht="80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17">
        <f t="shared" si="216"/>
        <v>41789.896805555552</v>
      </c>
      <c r="L2340" s="17">
        <f t="shared" si="217"/>
        <v>41819.896805555552</v>
      </c>
      <c r="M2340" s="2" t="b">
        <v>1</v>
      </c>
      <c r="N2340" s="2">
        <v>123</v>
      </c>
      <c r="O2340" s="2" t="b">
        <v>1</v>
      </c>
      <c r="P2340" s="4">
        <f t="shared" si="218"/>
        <v>101.14333333333335</v>
      </c>
      <c r="Q2340" s="5">
        <f t="shared" si="219"/>
        <v>123.34552845528455</v>
      </c>
      <c r="R2340" s="2" t="s">
        <v>8298</v>
      </c>
      <c r="S2340" s="7" t="str">
        <f t="shared" si="220"/>
        <v>food</v>
      </c>
      <c r="T2340" s="7" t="str">
        <f t="shared" si="221"/>
        <v>small batch</v>
      </c>
    </row>
    <row r="2341" spans="1:20" ht="80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17">
        <f t="shared" si="216"/>
        <v>42692.79987268518</v>
      </c>
      <c r="L2341" s="17">
        <f t="shared" si="217"/>
        <v>42723.332638888889</v>
      </c>
      <c r="M2341" s="2" t="b">
        <v>1</v>
      </c>
      <c r="N2341" s="2">
        <v>1104</v>
      </c>
      <c r="O2341" s="2" t="b">
        <v>1</v>
      </c>
      <c r="P2341" s="4">
        <f t="shared" si="218"/>
        <v>294.20799999999997</v>
      </c>
      <c r="Q2341" s="5">
        <f t="shared" si="219"/>
        <v>66.623188405797094</v>
      </c>
      <c r="R2341" s="2" t="s">
        <v>8298</v>
      </c>
      <c r="S2341" s="7" t="str">
        <f t="shared" si="220"/>
        <v>food</v>
      </c>
      <c r="T2341" s="7" t="str">
        <f t="shared" si="221"/>
        <v>small batch</v>
      </c>
    </row>
    <row r="2342" spans="1:20" ht="80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17">
        <f t="shared" si="216"/>
        <v>42643.642800925925</v>
      </c>
      <c r="L2342" s="17">
        <f t="shared" si="217"/>
        <v>42673.642800925925</v>
      </c>
      <c r="M2342" s="2" t="b">
        <v>1</v>
      </c>
      <c r="N2342" s="2">
        <v>403</v>
      </c>
      <c r="O2342" s="2" t="b">
        <v>1</v>
      </c>
      <c r="P2342" s="4">
        <f t="shared" si="218"/>
        <v>105.77749999999999</v>
      </c>
      <c r="Q2342" s="5">
        <f t="shared" si="219"/>
        <v>104.99007444168734</v>
      </c>
      <c r="R2342" s="2" t="s">
        <v>8298</v>
      </c>
      <c r="S2342" s="7" t="str">
        <f t="shared" si="220"/>
        <v>food</v>
      </c>
      <c r="T2342" s="7" t="str">
        <f t="shared" si="221"/>
        <v>small batch</v>
      </c>
    </row>
    <row r="2343" spans="1:20" ht="60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17">
        <f t="shared" si="216"/>
        <v>42167.813703703709</v>
      </c>
      <c r="L2343" s="17">
        <f t="shared" si="217"/>
        <v>42197.813703703709</v>
      </c>
      <c r="M2343" s="2" t="b">
        <v>0</v>
      </c>
      <c r="N2343" s="2">
        <v>0</v>
      </c>
      <c r="O2343" s="2" t="b">
        <v>0</v>
      </c>
      <c r="P2343" s="4">
        <f t="shared" si="218"/>
        <v>0</v>
      </c>
      <c r="Q2343" s="5" t="e">
        <f t="shared" si="219"/>
        <v>#DIV/0!</v>
      </c>
      <c r="R2343" s="2" t="s">
        <v>8272</v>
      </c>
      <c r="S2343" s="7" t="str">
        <f t="shared" si="220"/>
        <v>technology</v>
      </c>
      <c r="T2343" s="7" t="str">
        <f t="shared" si="221"/>
        <v>web</v>
      </c>
    </row>
    <row r="2344" spans="1:20" ht="80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17">
        <f t="shared" si="216"/>
        <v>41897.702199074076</v>
      </c>
      <c r="L2344" s="17">
        <f t="shared" si="217"/>
        <v>41918.208333333336</v>
      </c>
      <c r="M2344" s="2" t="b">
        <v>0</v>
      </c>
      <c r="N2344" s="2">
        <v>0</v>
      </c>
      <c r="O2344" s="2" t="b">
        <v>0</v>
      </c>
      <c r="P2344" s="4">
        <f t="shared" si="218"/>
        <v>0</v>
      </c>
      <c r="Q2344" s="5" t="e">
        <f t="shared" si="219"/>
        <v>#DIV/0!</v>
      </c>
      <c r="R2344" s="2" t="s">
        <v>8272</v>
      </c>
      <c r="S2344" s="7" t="str">
        <f t="shared" si="220"/>
        <v>technology</v>
      </c>
      <c r="T2344" s="7" t="str">
        <f t="shared" si="221"/>
        <v>web</v>
      </c>
    </row>
    <row r="2345" spans="1:20" ht="80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17">
        <f t="shared" si="216"/>
        <v>42327.825289351851</v>
      </c>
      <c r="L2345" s="17">
        <f t="shared" si="217"/>
        <v>42377.82430555555</v>
      </c>
      <c r="M2345" s="2" t="b">
        <v>0</v>
      </c>
      <c r="N2345" s="2">
        <v>1</v>
      </c>
      <c r="O2345" s="2" t="b">
        <v>0</v>
      </c>
      <c r="P2345" s="4">
        <f t="shared" si="218"/>
        <v>3</v>
      </c>
      <c r="Q2345" s="5">
        <f t="shared" si="219"/>
        <v>300</v>
      </c>
      <c r="R2345" s="2" t="s">
        <v>8272</v>
      </c>
      <c r="S2345" s="7" t="str">
        <f t="shared" si="220"/>
        <v>technology</v>
      </c>
      <c r="T2345" s="7" t="str">
        <f t="shared" si="221"/>
        <v>web</v>
      </c>
    </row>
    <row r="2346" spans="1:20" ht="80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17">
        <f t="shared" si="216"/>
        <v>42515.727650462963</v>
      </c>
      <c r="L2346" s="17">
        <f t="shared" si="217"/>
        <v>42545.727650462963</v>
      </c>
      <c r="M2346" s="2" t="b">
        <v>0</v>
      </c>
      <c r="N2346" s="2">
        <v>1</v>
      </c>
      <c r="O2346" s="2" t="b">
        <v>0</v>
      </c>
      <c r="P2346" s="4">
        <f t="shared" si="218"/>
        <v>0.1</v>
      </c>
      <c r="Q2346" s="5">
        <f t="shared" si="219"/>
        <v>1</v>
      </c>
      <c r="R2346" s="2" t="s">
        <v>8272</v>
      </c>
      <c r="S2346" s="7" t="str">
        <f t="shared" si="220"/>
        <v>technology</v>
      </c>
      <c r="T2346" s="7" t="str">
        <f t="shared" si="221"/>
        <v>web</v>
      </c>
    </row>
    <row r="2347" spans="1:20" ht="80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17">
        <f t="shared" si="216"/>
        <v>42060.001805555556</v>
      </c>
      <c r="L2347" s="17">
        <f t="shared" si="217"/>
        <v>42094.985416666663</v>
      </c>
      <c r="M2347" s="2" t="b">
        <v>0</v>
      </c>
      <c r="N2347" s="2">
        <v>0</v>
      </c>
      <c r="O2347" s="2" t="b">
        <v>0</v>
      </c>
      <c r="P2347" s="4">
        <f t="shared" si="218"/>
        <v>0</v>
      </c>
      <c r="Q2347" s="5" t="e">
        <f t="shared" si="219"/>
        <v>#DIV/0!</v>
      </c>
      <c r="R2347" s="2" t="s">
        <v>8272</v>
      </c>
      <c r="S2347" s="7" t="str">
        <f t="shared" si="220"/>
        <v>technology</v>
      </c>
      <c r="T2347" s="7" t="str">
        <f t="shared" si="221"/>
        <v>web</v>
      </c>
    </row>
    <row r="2348" spans="1:20" ht="60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17">
        <f t="shared" si="216"/>
        <v>42615.79896990741</v>
      </c>
      <c r="L2348" s="17">
        <f t="shared" si="217"/>
        <v>42660.79896990741</v>
      </c>
      <c r="M2348" s="2" t="b">
        <v>0</v>
      </c>
      <c r="N2348" s="2">
        <v>3</v>
      </c>
      <c r="O2348" s="2" t="b">
        <v>0</v>
      </c>
      <c r="P2348" s="4">
        <f t="shared" si="218"/>
        <v>6.5000000000000002E-2</v>
      </c>
      <c r="Q2348" s="5">
        <f t="shared" si="219"/>
        <v>13</v>
      </c>
      <c r="R2348" s="2" t="s">
        <v>8272</v>
      </c>
      <c r="S2348" s="7" t="str">
        <f t="shared" si="220"/>
        <v>technology</v>
      </c>
      <c r="T2348" s="7" t="str">
        <f t="shared" si="221"/>
        <v>web</v>
      </c>
    </row>
    <row r="2349" spans="1:20" ht="60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17">
        <f t="shared" si="216"/>
        <v>42577.607361111113</v>
      </c>
      <c r="L2349" s="17">
        <f t="shared" si="217"/>
        <v>42607.607361111113</v>
      </c>
      <c r="M2349" s="2" t="b">
        <v>0</v>
      </c>
      <c r="N2349" s="2">
        <v>1</v>
      </c>
      <c r="O2349" s="2" t="b">
        <v>0</v>
      </c>
      <c r="P2349" s="4">
        <f t="shared" si="218"/>
        <v>1.5</v>
      </c>
      <c r="Q2349" s="5">
        <f t="shared" si="219"/>
        <v>15</v>
      </c>
      <c r="R2349" s="2" t="s">
        <v>8272</v>
      </c>
      <c r="S2349" s="7" t="str">
        <f t="shared" si="220"/>
        <v>technology</v>
      </c>
      <c r="T2349" s="7" t="str">
        <f t="shared" si="221"/>
        <v>web</v>
      </c>
    </row>
    <row r="2350" spans="1:20" ht="80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17">
        <f t="shared" si="216"/>
        <v>42360.932152777779</v>
      </c>
      <c r="L2350" s="17">
        <f t="shared" si="217"/>
        <v>42420.932152777779</v>
      </c>
      <c r="M2350" s="2" t="b">
        <v>0</v>
      </c>
      <c r="N2350" s="2">
        <v>5</v>
      </c>
      <c r="O2350" s="2" t="b">
        <v>0</v>
      </c>
      <c r="P2350" s="4">
        <f t="shared" si="218"/>
        <v>0.38571428571428573</v>
      </c>
      <c r="Q2350" s="5">
        <f t="shared" si="219"/>
        <v>54</v>
      </c>
      <c r="R2350" s="2" t="s">
        <v>8272</v>
      </c>
      <c r="S2350" s="7" t="str">
        <f t="shared" si="220"/>
        <v>technology</v>
      </c>
      <c r="T2350" s="7" t="str">
        <f t="shared" si="221"/>
        <v>web</v>
      </c>
    </row>
    <row r="2351" spans="1:20" ht="80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17">
        <f t="shared" si="216"/>
        <v>42198.775787037041</v>
      </c>
      <c r="L2351" s="17">
        <f t="shared" si="217"/>
        <v>42227.775787037041</v>
      </c>
      <c r="M2351" s="2" t="b">
        <v>0</v>
      </c>
      <c r="N2351" s="2">
        <v>0</v>
      </c>
      <c r="O2351" s="2" t="b">
        <v>0</v>
      </c>
      <c r="P2351" s="4">
        <f t="shared" si="218"/>
        <v>0</v>
      </c>
      <c r="Q2351" s="5" t="e">
        <f t="shared" si="219"/>
        <v>#DIV/0!</v>
      </c>
      <c r="R2351" s="2" t="s">
        <v>8272</v>
      </c>
      <c r="S2351" s="7" t="str">
        <f t="shared" si="220"/>
        <v>technology</v>
      </c>
      <c r="T2351" s="7" t="str">
        <f t="shared" si="221"/>
        <v>web</v>
      </c>
    </row>
    <row r="2352" spans="1:20" ht="60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17">
        <f t="shared" si="216"/>
        <v>42708.842245370368</v>
      </c>
      <c r="L2352" s="17">
        <f t="shared" si="217"/>
        <v>42738.842245370368</v>
      </c>
      <c r="M2352" s="2" t="b">
        <v>0</v>
      </c>
      <c r="N2352" s="2">
        <v>0</v>
      </c>
      <c r="O2352" s="2" t="b">
        <v>0</v>
      </c>
      <c r="P2352" s="4">
        <f t="shared" si="218"/>
        <v>0</v>
      </c>
      <c r="Q2352" s="5" t="e">
        <f t="shared" si="219"/>
        <v>#DIV/0!</v>
      </c>
      <c r="R2352" s="2" t="s">
        <v>8272</v>
      </c>
      <c r="S2352" s="7" t="str">
        <f t="shared" si="220"/>
        <v>technology</v>
      </c>
      <c r="T2352" s="7" t="str">
        <f t="shared" si="221"/>
        <v>web</v>
      </c>
    </row>
    <row r="2353" spans="1:20" ht="40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17">
        <f t="shared" si="216"/>
        <v>42094.101145833338</v>
      </c>
      <c r="L2353" s="17">
        <f t="shared" si="217"/>
        <v>42124.101145833338</v>
      </c>
      <c r="M2353" s="2" t="b">
        <v>0</v>
      </c>
      <c r="N2353" s="2">
        <v>7</v>
      </c>
      <c r="O2353" s="2" t="b">
        <v>0</v>
      </c>
      <c r="P2353" s="4">
        <f t="shared" si="218"/>
        <v>0.5714285714285714</v>
      </c>
      <c r="Q2353" s="5">
        <f t="shared" si="219"/>
        <v>15.428571428571429</v>
      </c>
      <c r="R2353" s="2" t="s">
        <v>8272</v>
      </c>
      <c r="S2353" s="7" t="str">
        <f t="shared" si="220"/>
        <v>technology</v>
      </c>
      <c r="T2353" s="7" t="str">
        <f t="shared" si="221"/>
        <v>web</v>
      </c>
    </row>
    <row r="2354" spans="1:20" ht="80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17">
        <f t="shared" si="216"/>
        <v>42101.633703703701</v>
      </c>
      <c r="L2354" s="17">
        <f t="shared" si="217"/>
        <v>42161.633703703701</v>
      </c>
      <c r="M2354" s="2" t="b">
        <v>0</v>
      </c>
      <c r="N2354" s="2">
        <v>0</v>
      </c>
      <c r="O2354" s="2" t="b">
        <v>0</v>
      </c>
      <c r="P2354" s="4">
        <f t="shared" si="218"/>
        <v>0</v>
      </c>
      <c r="Q2354" s="5" t="e">
        <f t="shared" si="219"/>
        <v>#DIV/0!</v>
      </c>
      <c r="R2354" s="2" t="s">
        <v>8272</v>
      </c>
      <c r="S2354" s="7" t="str">
        <f t="shared" si="220"/>
        <v>technology</v>
      </c>
      <c r="T2354" s="7" t="str">
        <f t="shared" si="221"/>
        <v>web</v>
      </c>
    </row>
    <row r="2355" spans="1:20" ht="80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17">
        <f t="shared" si="216"/>
        <v>42103.676180555558</v>
      </c>
      <c r="L2355" s="17">
        <f t="shared" si="217"/>
        <v>42115.676180555558</v>
      </c>
      <c r="M2355" s="2" t="b">
        <v>0</v>
      </c>
      <c r="N2355" s="2">
        <v>0</v>
      </c>
      <c r="O2355" s="2" t="b">
        <v>0</v>
      </c>
      <c r="P2355" s="4">
        <f t="shared" si="218"/>
        <v>0</v>
      </c>
      <c r="Q2355" s="5" t="e">
        <f t="shared" si="219"/>
        <v>#DIV/0!</v>
      </c>
      <c r="R2355" s="2" t="s">
        <v>8272</v>
      </c>
      <c r="S2355" s="7" t="str">
        <f t="shared" si="220"/>
        <v>technology</v>
      </c>
      <c r="T2355" s="7" t="str">
        <f t="shared" si="221"/>
        <v>web</v>
      </c>
    </row>
    <row r="2356" spans="1:20" ht="60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17">
        <f t="shared" si="216"/>
        <v>41954.722916666666</v>
      </c>
      <c r="L2356" s="17">
        <f t="shared" si="217"/>
        <v>42014.722916666666</v>
      </c>
      <c r="M2356" s="2" t="b">
        <v>0</v>
      </c>
      <c r="N2356" s="2">
        <v>1</v>
      </c>
      <c r="O2356" s="2" t="b">
        <v>0</v>
      </c>
      <c r="P2356" s="4">
        <f t="shared" si="218"/>
        <v>7.1428571428571425E-2</v>
      </c>
      <c r="Q2356" s="5">
        <f t="shared" si="219"/>
        <v>25</v>
      </c>
      <c r="R2356" s="2" t="s">
        <v>8272</v>
      </c>
      <c r="S2356" s="7" t="str">
        <f t="shared" si="220"/>
        <v>technology</v>
      </c>
      <c r="T2356" s="7" t="str">
        <f t="shared" si="221"/>
        <v>web</v>
      </c>
    </row>
    <row r="2357" spans="1:20" ht="80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17">
        <f t="shared" si="216"/>
        <v>42096.918240740735</v>
      </c>
      <c r="L2357" s="17">
        <f t="shared" si="217"/>
        <v>42126.918240740735</v>
      </c>
      <c r="M2357" s="2" t="b">
        <v>0</v>
      </c>
      <c r="N2357" s="2">
        <v>2</v>
      </c>
      <c r="O2357" s="2" t="b">
        <v>0</v>
      </c>
      <c r="P2357" s="4">
        <f t="shared" si="218"/>
        <v>0.6875</v>
      </c>
      <c r="Q2357" s="5">
        <f t="shared" si="219"/>
        <v>27.5</v>
      </c>
      <c r="R2357" s="2" t="s">
        <v>8272</v>
      </c>
      <c r="S2357" s="7" t="str">
        <f t="shared" si="220"/>
        <v>technology</v>
      </c>
      <c r="T2357" s="7" t="str">
        <f t="shared" si="221"/>
        <v>web</v>
      </c>
    </row>
    <row r="2358" spans="1:20" ht="60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17">
        <f t="shared" si="216"/>
        <v>42130.78361111111</v>
      </c>
      <c r="L2358" s="17">
        <f t="shared" si="217"/>
        <v>42160.78361111111</v>
      </c>
      <c r="M2358" s="2" t="b">
        <v>0</v>
      </c>
      <c r="N2358" s="2">
        <v>0</v>
      </c>
      <c r="O2358" s="2" t="b">
        <v>0</v>
      </c>
      <c r="P2358" s="4">
        <f t="shared" si="218"/>
        <v>0</v>
      </c>
      <c r="Q2358" s="5" t="e">
        <f t="shared" si="219"/>
        <v>#DIV/0!</v>
      </c>
      <c r="R2358" s="2" t="s">
        <v>8272</v>
      </c>
      <c r="S2358" s="7" t="str">
        <f t="shared" si="220"/>
        <v>technology</v>
      </c>
      <c r="T2358" s="7" t="str">
        <f t="shared" si="221"/>
        <v>web</v>
      </c>
    </row>
    <row r="2359" spans="1:20" ht="60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17">
        <f t="shared" si="216"/>
        <v>42264.620115740734</v>
      </c>
      <c r="L2359" s="17">
        <f t="shared" si="217"/>
        <v>42294.620115740734</v>
      </c>
      <c r="M2359" s="2" t="b">
        <v>0</v>
      </c>
      <c r="N2359" s="2">
        <v>0</v>
      </c>
      <c r="O2359" s="2" t="b">
        <v>0</v>
      </c>
      <c r="P2359" s="4">
        <f t="shared" si="218"/>
        <v>0</v>
      </c>
      <c r="Q2359" s="5" t="e">
        <f t="shared" si="219"/>
        <v>#DIV/0!</v>
      </c>
      <c r="R2359" s="2" t="s">
        <v>8272</v>
      </c>
      <c r="S2359" s="7" t="str">
        <f t="shared" si="220"/>
        <v>technology</v>
      </c>
      <c r="T2359" s="7" t="str">
        <f t="shared" si="221"/>
        <v>web</v>
      </c>
    </row>
    <row r="2360" spans="1:20" ht="60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17">
        <f t="shared" si="216"/>
        <v>41978.930972222224</v>
      </c>
      <c r="L2360" s="17">
        <f t="shared" si="217"/>
        <v>42035.027083333334</v>
      </c>
      <c r="M2360" s="2" t="b">
        <v>0</v>
      </c>
      <c r="N2360" s="2">
        <v>0</v>
      </c>
      <c r="O2360" s="2" t="b">
        <v>0</v>
      </c>
      <c r="P2360" s="4">
        <f t="shared" si="218"/>
        <v>0</v>
      </c>
      <c r="Q2360" s="5" t="e">
        <f t="shared" si="219"/>
        <v>#DIV/0!</v>
      </c>
      <c r="R2360" s="2" t="s">
        <v>8272</v>
      </c>
      <c r="S2360" s="7" t="str">
        <f t="shared" si="220"/>
        <v>technology</v>
      </c>
      <c r="T2360" s="7" t="str">
        <f t="shared" si="221"/>
        <v>web</v>
      </c>
    </row>
    <row r="2361" spans="1:20" ht="80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17">
        <f t="shared" si="216"/>
        <v>42159.649583333332</v>
      </c>
      <c r="L2361" s="17">
        <f t="shared" si="217"/>
        <v>42219.649583333332</v>
      </c>
      <c r="M2361" s="2" t="b">
        <v>0</v>
      </c>
      <c r="N2361" s="2">
        <v>3</v>
      </c>
      <c r="O2361" s="2" t="b">
        <v>0</v>
      </c>
      <c r="P2361" s="4">
        <f t="shared" si="218"/>
        <v>14.680000000000001</v>
      </c>
      <c r="Q2361" s="5">
        <f t="shared" si="219"/>
        <v>367</v>
      </c>
      <c r="R2361" s="2" t="s">
        <v>8272</v>
      </c>
      <c r="S2361" s="7" t="str">
        <f t="shared" si="220"/>
        <v>technology</v>
      </c>
      <c r="T2361" s="7" t="str">
        <f t="shared" si="221"/>
        <v>web</v>
      </c>
    </row>
    <row r="2362" spans="1:20" ht="80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17">
        <f t="shared" si="216"/>
        <v>42377.70694444445</v>
      </c>
      <c r="L2362" s="17">
        <f t="shared" si="217"/>
        <v>42407.70694444445</v>
      </c>
      <c r="M2362" s="2" t="b">
        <v>0</v>
      </c>
      <c r="N2362" s="2">
        <v>1</v>
      </c>
      <c r="O2362" s="2" t="b">
        <v>0</v>
      </c>
      <c r="P2362" s="4">
        <f t="shared" si="218"/>
        <v>0.04</v>
      </c>
      <c r="Q2362" s="5">
        <f t="shared" si="219"/>
        <v>2</v>
      </c>
      <c r="R2362" s="2" t="s">
        <v>8272</v>
      </c>
      <c r="S2362" s="7" t="str">
        <f t="shared" si="220"/>
        <v>technology</v>
      </c>
      <c r="T2362" s="7" t="str">
        <f t="shared" si="221"/>
        <v>web</v>
      </c>
    </row>
    <row r="2363" spans="1:20" ht="80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17">
        <f t="shared" si="216"/>
        <v>42466.858888888892</v>
      </c>
      <c r="L2363" s="17">
        <f t="shared" si="217"/>
        <v>42490.916666666672</v>
      </c>
      <c r="M2363" s="2" t="b">
        <v>0</v>
      </c>
      <c r="N2363" s="2">
        <v>0</v>
      </c>
      <c r="O2363" s="2" t="b">
        <v>0</v>
      </c>
      <c r="P2363" s="4">
        <f t="shared" si="218"/>
        <v>0</v>
      </c>
      <c r="Q2363" s="5" t="e">
        <f t="shared" si="219"/>
        <v>#DIV/0!</v>
      </c>
      <c r="R2363" s="2" t="s">
        <v>8272</v>
      </c>
      <c r="S2363" s="7" t="str">
        <f t="shared" si="220"/>
        <v>technology</v>
      </c>
      <c r="T2363" s="7" t="str">
        <f t="shared" si="221"/>
        <v>web</v>
      </c>
    </row>
    <row r="2364" spans="1:20" ht="60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17">
        <f t="shared" si="216"/>
        <v>41954.688310185185</v>
      </c>
      <c r="L2364" s="17">
        <f t="shared" si="217"/>
        <v>41984.688310185185</v>
      </c>
      <c r="M2364" s="2" t="b">
        <v>0</v>
      </c>
      <c r="N2364" s="2">
        <v>2</v>
      </c>
      <c r="O2364" s="2" t="b">
        <v>0</v>
      </c>
      <c r="P2364" s="4">
        <f t="shared" si="218"/>
        <v>28.571428571428569</v>
      </c>
      <c r="Q2364" s="5">
        <f t="shared" si="219"/>
        <v>60</v>
      </c>
      <c r="R2364" s="2" t="s">
        <v>8272</v>
      </c>
      <c r="S2364" s="7" t="str">
        <f t="shared" si="220"/>
        <v>technology</v>
      </c>
      <c r="T2364" s="7" t="str">
        <f t="shared" si="221"/>
        <v>web</v>
      </c>
    </row>
    <row r="2365" spans="1:20" ht="80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17">
        <f t="shared" si="216"/>
        <v>42322.011574074073</v>
      </c>
      <c r="L2365" s="17">
        <f t="shared" si="217"/>
        <v>42367.011574074073</v>
      </c>
      <c r="M2365" s="2" t="b">
        <v>0</v>
      </c>
      <c r="N2365" s="2">
        <v>0</v>
      </c>
      <c r="O2365" s="2" t="b">
        <v>0</v>
      </c>
      <c r="P2365" s="4">
        <f t="shared" si="218"/>
        <v>0</v>
      </c>
      <c r="Q2365" s="5" t="e">
        <f t="shared" si="219"/>
        <v>#DIV/0!</v>
      </c>
      <c r="R2365" s="2" t="s">
        <v>8272</v>
      </c>
      <c r="S2365" s="7" t="str">
        <f t="shared" si="220"/>
        <v>technology</v>
      </c>
      <c r="T2365" s="7" t="str">
        <f t="shared" si="221"/>
        <v>web</v>
      </c>
    </row>
    <row r="2366" spans="1:20" ht="60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17">
        <f t="shared" si="216"/>
        <v>42248.934675925921</v>
      </c>
      <c r="L2366" s="17">
        <f t="shared" si="217"/>
        <v>42303.934675925921</v>
      </c>
      <c r="M2366" s="2" t="b">
        <v>0</v>
      </c>
      <c r="N2366" s="2">
        <v>0</v>
      </c>
      <c r="O2366" s="2" t="b">
        <v>0</v>
      </c>
      <c r="P2366" s="4">
        <f t="shared" si="218"/>
        <v>0</v>
      </c>
      <c r="Q2366" s="5" t="e">
        <f t="shared" si="219"/>
        <v>#DIV/0!</v>
      </c>
      <c r="R2366" s="2" t="s">
        <v>8272</v>
      </c>
      <c r="S2366" s="7" t="str">
        <f t="shared" si="220"/>
        <v>technology</v>
      </c>
      <c r="T2366" s="7" t="str">
        <f t="shared" si="221"/>
        <v>web</v>
      </c>
    </row>
    <row r="2367" spans="1:20" ht="80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17">
        <f t="shared" si="216"/>
        <v>42346.736400462964</v>
      </c>
      <c r="L2367" s="17">
        <f t="shared" si="217"/>
        <v>42386.958333333328</v>
      </c>
      <c r="M2367" s="2" t="b">
        <v>0</v>
      </c>
      <c r="N2367" s="2">
        <v>0</v>
      </c>
      <c r="O2367" s="2" t="b">
        <v>0</v>
      </c>
      <c r="P2367" s="4">
        <f t="shared" si="218"/>
        <v>0</v>
      </c>
      <c r="Q2367" s="5" t="e">
        <f t="shared" si="219"/>
        <v>#DIV/0!</v>
      </c>
      <c r="R2367" s="2" t="s">
        <v>8272</v>
      </c>
      <c r="S2367" s="7" t="str">
        <f t="shared" si="220"/>
        <v>technology</v>
      </c>
      <c r="T2367" s="7" t="str">
        <f t="shared" si="221"/>
        <v>web</v>
      </c>
    </row>
    <row r="2368" spans="1:20" ht="80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17">
        <f t="shared" si="216"/>
        <v>42268.531631944439</v>
      </c>
      <c r="L2368" s="17">
        <f t="shared" si="217"/>
        <v>42298.531631944439</v>
      </c>
      <c r="M2368" s="2" t="b">
        <v>0</v>
      </c>
      <c r="N2368" s="2">
        <v>27</v>
      </c>
      <c r="O2368" s="2" t="b">
        <v>0</v>
      </c>
      <c r="P2368" s="4">
        <f t="shared" si="218"/>
        <v>10.52</v>
      </c>
      <c r="Q2368" s="5">
        <f t="shared" si="219"/>
        <v>97.407407407407405</v>
      </c>
      <c r="R2368" s="2" t="s">
        <v>8272</v>
      </c>
      <c r="S2368" s="7" t="str">
        <f t="shared" si="220"/>
        <v>technology</v>
      </c>
      <c r="T2368" s="7" t="str">
        <f t="shared" si="221"/>
        <v>web</v>
      </c>
    </row>
    <row r="2369" spans="1:20" ht="80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17">
        <f t="shared" si="216"/>
        <v>42425.970092592594</v>
      </c>
      <c r="L2369" s="17">
        <f t="shared" si="217"/>
        <v>42485.928425925929</v>
      </c>
      <c r="M2369" s="2" t="b">
        <v>0</v>
      </c>
      <c r="N2369" s="2">
        <v>14</v>
      </c>
      <c r="O2369" s="2" t="b">
        <v>0</v>
      </c>
      <c r="P2369" s="4">
        <f t="shared" si="218"/>
        <v>1.34</v>
      </c>
      <c r="Q2369" s="5">
        <f t="shared" si="219"/>
        <v>47.857142857142854</v>
      </c>
      <c r="R2369" s="2" t="s">
        <v>8272</v>
      </c>
      <c r="S2369" s="7" t="str">
        <f t="shared" si="220"/>
        <v>technology</v>
      </c>
      <c r="T2369" s="7" t="str">
        <f t="shared" si="221"/>
        <v>web</v>
      </c>
    </row>
    <row r="2370" spans="1:20" ht="80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17">
        <f t="shared" si="216"/>
        <v>42063.721817129626</v>
      </c>
      <c r="L2370" s="17">
        <f t="shared" si="217"/>
        <v>42108.680150462969</v>
      </c>
      <c r="M2370" s="2" t="b">
        <v>0</v>
      </c>
      <c r="N2370" s="2">
        <v>2</v>
      </c>
      <c r="O2370" s="2" t="b">
        <v>0</v>
      </c>
      <c r="P2370" s="4">
        <f t="shared" si="218"/>
        <v>0.25</v>
      </c>
      <c r="Q2370" s="5">
        <f t="shared" si="219"/>
        <v>50</v>
      </c>
      <c r="R2370" s="2" t="s">
        <v>8272</v>
      </c>
      <c r="S2370" s="7" t="str">
        <f t="shared" si="220"/>
        <v>technology</v>
      </c>
      <c r="T2370" s="7" t="str">
        <f t="shared" si="221"/>
        <v>web</v>
      </c>
    </row>
    <row r="2371" spans="1:20" ht="80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17">
        <f t="shared" ref="K2371:K2434" si="222">(((J2371/60)/60)/24)+DATE(1970,1,1)</f>
        <v>42380.812627314815</v>
      </c>
      <c r="L2371" s="17">
        <f t="shared" ref="L2371:L2434" si="223">(((I2371/60)/60)/24)+DATE(1970,1,1)</f>
        <v>42410.812627314815</v>
      </c>
      <c r="M2371" s="2" t="b">
        <v>0</v>
      </c>
      <c r="N2371" s="2">
        <v>0</v>
      </c>
      <c r="O2371" s="2" t="b">
        <v>0</v>
      </c>
      <c r="P2371" s="4">
        <f t="shared" ref="P2371:P2434" si="224">E2371/D2371*100</f>
        <v>0</v>
      </c>
      <c r="Q2371" s="5" t="e">
        <f t="shared" ref="Q2371:Q2434" si="225">E2371/N2371</f>
        <v>#DIV/0!</v>
      </c>
      <c r="R2371" s="2" t="s">
        <v>8272</v>
      </c>
      <c r="S2371" s="7" t="str">
        <f t="shared" ref="S2371:S2434" si="226">LEFT(R2371, SEARCH("/",R2371, 1)-1)</f>
        <v>technology</v>
      </c>
      <c r="T2371" s="7" t="str">
        <f t="shared" ref="T2371:T2434" si="227">RIGHT(R2371,LEN(R2371)-SEARCH("/",R2371,1))</f>
        <v>web</v>
      </c>
    </row>
    <row r="2372" spans="1:20" ht="80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17">
        <f t="shared" si="222"/>
        <v>41961.18913194444</v>
      </c>
      <c r="L2372" s="17">
        <f t="shared" si="223"/>
        <v>41991.18913194444</v>
      </c>
      <c r="M2372" s="2" t="b">
        <v>0</v>
      </c>
      <c r="N2372" s="2">
        <v>4</v>
      </c>
      <c r="O2372" s="2" t="b">
        <v>0</v>
      </c>
      <c r="P2372" s="4">
        <f t="shared" si="224"/>
        <v>0.32800000000000001</v>
      </c>
      <c r="Q2372" s="5">
        <f t="shared" si="225"/>
        <v>20.5</v>
      </c>
      <c r="R2372" s="2" t="s">
        <v>8272</v>
      </c>
      <c r="S2372" s="7" t="str">
        <f t="shared" si="226"/>
        <v>technology</v>
      </c>
      <c r="T2372" s="7" t="str">
        <f t="shared" si="227"/>
        <v>web</v>
      </c>
    </row>
    <row r="2373" spans="1:20" ht="80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17">
        <f t="shared" si="222"/>
        <v>42150.777731481481</v>
      </c>
      <c r="L2373" s="17">
        <f t="shared" si="223"/>
        <v>42180.777731481481</v>
      </c>
      <c r="M2373" s="2" t="b">
        <v>0</v>
      </c>
      <c r="N2373" s="2">
        <v>0</v>
      </c>
      <c r="O2373" s="2" t="b">
        <v>0</v>
      </c>
      <c r="P2373" s="4">
        <f t="shared" si="224"/>
        <v>0</v>
      </c>
      <c r="Q2373" s="5" t="e">
        <f t="shared" si="225"/>
        <v>#DIV/0!</v>
      </c>
      <c r="R2373" s="2" t="s">
        <v>8272</v>
      </c>
      <c r="S2373" s="7" t="str">
        <f t="shared" si="226"/>
        <v>technology</v>
      </c>
      <c r="T2373" s="7" t="str">
        <f t="shared" si="227"/>
        <v>web</v>
      </c>
    </row>
    <row r="2374" spans="1:20" ht="80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17">
        <f t="shared" si="222"/>
        <v>42088.069108796291</v>
      </c>
      <c r="L2374" s="17">
        <f t="shared" si="223"/>
        <v>42118.069108796291</v>
      </c>
      <c r="M2374" s="2" t="b">
        <v>0</v>
      </c>
      <c r="N2374" s="2">
        <v>6</v>
      </c>
      <c r="O2374" s="2" t="b">
        <v>0</v>
      </c>
      <c r="P2374" s="4">
        <f t="shared" si="224"/>
        <v>3.2727272727272729</v>
      </c>
      <c r="Q2374" s="5">
        <f t="shared" si="225"/>
        <v>30</v>
      </c>
      <c r="R2374" s="2" t="s">
        <v>8272</v>
      </c>
      <c r="S2374" s="7" t="str">
        <f t="shared" si="226"/>
        <v>technology</v>
      </c>
      <c r="T2374" s="7" t="str">
        <f t="shared" si="227"/>
        <v>web</v>
      </c>
    </row>
    <row r="2375" spans="1:20" ht="40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17">
        <f t="shared" si="222"/>
        <v>42215.662314814821</v>
      </c>
      <c r="L2375" s="17">
        <f t="shared" si="223"/>
        <v>42245.662314814821</v>
      </c>
      <c r="M2375" s="2" t="b">
        <v>0</v>
      </c>
      <c r="N2375" s="2">
        <v>1</v>
      </c>
      <c r="O2375" s="2" t="b">
        <v>0</v>
      </c>
      <c r="P2375" s="4">
        <f t="shared" si="224"/>
        <v>5.8823529411764705E-3</v>
      </c>
      <c r="Q2375" s="5">
        <f t="shared" si="225"/>
        <v>50</v>
      </c>
      <c r="R2375" s="2" t="s">
        <v>8272</v>
      </c>
      <c r="S2375" s="7" t="str">
        <f t="shared" si="226"/>
        <v>technology</v>
      </c>
      <c r="T2375" s="7" t="str">
        <f t="shared" si="227"/>
        <v>web</v>
      </c>
    </row>
    <row r="2376" spans="1:20" ht="80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17">
        <f t="shared" si="222"/>
        <v>42017.843287037031</v>
      </c>
      <c r="L2376" s="17">
        <f t="shared" si="223"/>
        <v>42047.843287037031</v>
      </c>
      <c r="M2376" s="2" t="b">
        <v>0</v>
      </c>
      <c r="N2376" s="2">
        <v>1</v>
      </c>
      <c r="O2376" s="2" t="b">
        <v>0</v>
      </c>
      <c r="P2376" s="4">
        <f t="shared" si="224"/>
        <v>4.5454545454545456E-2</v>
      </c>
      <c r="Q2376" s="5">
        <f t="shared" si="225"/>
        <v>10</v>
      </c>
      <c r="R2376" s="2" t="s">
        <v>8272</v>
      </c>
      <c r="S2376" s="7" t="str">
        <f t="shared" si="226"/>
        <v>technology</v>
      </c>
      <c r="T2376" s="7" t="str">
        <f t="shared" si="227"/>
        <v>web</v>
      </c>
    </row>
    <row r="2377" spans="1:20" ht="80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17">
        <f t="shared" si="222"/>
        <v>42592.836076388892</v>
      </c>
      <c r="L2377" s="17">
        <f t="shared" si="223"/>
        <v>42622.836076388892</v>
      </c>
      <c r="M2377" s="2" t="b">
        <v>0</v>
      </c>
      <c r="N2377" s="2">
        <v>0</v>
      </c>
      <c r="O2377" s="2" t="b">
        <v>0</v>
      </c>
      <c r="P2377" s="4">
        <f t="shared" si="224"/>
        <v>0</v>
      </c>
      <c r="Q2377" s="5" t="e">
        <f t="shared" si="225"/>
        <v>#DIV/0!</v>
      </c>
      <c r="R2377" s="2" t="s">
        <v>8272</v>
      </c>
      <c r="S2377" s="7" t="str">
        <f t="shared" si="226"/>
        <v>technology</v>
      </c>
      <c r="T2377" s="7" t="str">
        <f t="shared" si="227"/>
        <v>web</v>
      </c>
    </row>
    <row r="2378" spans="1:20" ht="60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17">
        <f t="shared" si="222"/>
        <v>42318.925532407404</v>
      </c>
      <c r="L2378" s="17">
        <f t="shared" si="223"/>
        <v>42348.925532407404</v>
      </c>
      <c r="M2378" s="2" t="b">
        <v>0</v>
      </c>
      <c r="N2378" s="2">
        <v>4</v>
      </c>
      <c r="O2378" s="2" t="b">
        <v>0</v>
      </c>
      <c r="P2378" s="4">
        <f t="shared" si="224"/>
        <v>10.877666666666666</v>
      </c>
      <c r="Q2378" s="5">
        <f t="shared" si="225"/>
        <v>81.582499999999996</v>
      </c>
      <c r="R2378" s="2" t="s">
        <v>8272</v>
      </c>
      <c r="S2378" s="7" t="str">
        <f t="shared" si="226"/>
        <v>technology</v>
      </c>
      <c r="T2378" s="7" t="str">
        <f t="shared" si="227"/>
        <v>web</v>
      </c>
    </row>
    <row r="2379" spans="1:20" ht="80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17">
        <f t="shared" si="222"/>
        <v>42669.870173611111</v>
      </c>
      <c r="L2379" s="17">
        <f t="shared" si="223"/>
        <v>42699.911840277782</v>
      </c>
      <c r="M2379" s="2" t="b">
        <v>0</v>
      </c>
      <c r="N2379" s="2">
        <v>0</v>
      </c>
      <c r="O2379" s="2" t="b">
        <v>0</v>
      </c>
      <c r="P2379" s="4">
        <f t="shared" si="224"/>
        <v>0</v>
      </c>
      <c r="Q2379" s="5" t="e">
        <f t="shared" si="225"/>
        <v>#DIV/0!</v>
      </c>
      <c r="R2379" s="2" t="s">
        <v>8272</v>
      </c>
      <c r="S2379" s="7" t="str">
        <f t="shared" si="226"/>
        <v>technology</v>
      </c>
      <c r="T2379" s="7" t="str">
        <f t="shared" si="227"/>
        <v>web</v>
      </c>
    </row>
    <row r="2380" spans="1:20" ht="60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17">
        <f t="shared" si="222"/>
        <v>42213.013078703705</v>
      </c>
      <c r="L2380" s="17">
        <f t="shared" si="223"/>
        <v>42242.013078703705</v>
      </c>
      <c r="M2380" s="2" t="b">
        <v>0</v>
      </c>
      <c r="N2380" s="2">
        <v>0</v>
      </c>
      <c r="O2380" s="2" t="b">
        <v>0</v>
      </c>
      <c r="P2380" s="4">
        <f t="shared" si="224"/>
        <v>0</v>
      </c>
      <c r="Q2380" s="5" t="e">
        <f t="shared" si="225"/>
        <v>#DIV/0!</v>
      </c>
      <c r="R2380" s="2" t="s">
        <v>8272</v>
      </c>
      <c r="S2380" s="7" t="str">
        <f t="shared" si="226"/>
        <v>technology</v>
      </c>
      <c r="T2380" s="7" t="str">
        <f t="shared" si="227"/>
        <v>web</v>
      </c>
    </row>
    <row r="2381" spans="1:20" ht="60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17">
        <f t="shared" si="222"/>
        <v>42237.016388888893</v>
      </c>
      <c r="L2381" s="17">
        <f t="shared" si="223"/>
        <v>42282.016388888893</v>
      </c>
      <c r="M2381" s="2" t="b">
        <v>0</v>
      </c>
      <c r="N2381" s="2">
        <v>0</v>
      </c>
      <c r="O2381" s="2" t="b">
        <v>0</v>
      </c>
      <c r="P2381" s="4">
        <f t="shared" si="224"/>
        <v>0</v>
      </c>
      <c r="Q2381" s="5" t="e">
        <f t="shared" si="225"/>
        <v>#DIV/0!</v>
      </c>
      <c r="R2381" s="2" t="s">
        <v>8272</v>
      </c>
      <c r="S2381" s="7" t="str">
        <f t="shared" si="226"/>
        <v>technology</v>
      </c>
      <c r="T2381" s="7" t="str">
        <f t="shared" si="227"/>
        <v>web</v>
      </c>
    </row>
    <row r="2382" spans="1:20" ht="80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17">
        <f t="shared" si="222"/>
        <v>42248.793310185181</v>
      </c>
      <c r="L2382" s="17">
        <f t="shared" si="223"/>
        <v>42278.793310185181</v>
      </c>
      <c r="M2382" s="2" t="b">
        <v>0</v>
      </c>
      <c r="N2382" s="2">
        <v>3</v>
      </c>
      <c r="O2382" s="2" t="b">
        <v>0</v>
      </c>
      <c r="P2382" s="4">
        <f t="shared" si="224"/>
        <v>0.36666666666666664</v>
      </c>
      <c r="Q2382" s="5">
        <f t="shared" si="225"/>
        <v>18.333333333333332</v>
      </c>
      <c r="R2382" s="2" t="s">
        <v>8272</v>
      </c>
      <c r="S2382" s="7" t="str">
        <f t="shared" si="226"/>
        <v>technology</v>
      </c>
      <c r="T2382" s="7" t="str">
        <f t="shared" si="227"/>
        <v>web</v>
      </c>
    </row>
    <row r="2383" spans="1:20" ht="60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17">
        <f t="shared" si="222"/>
        <v>42074.935740740737</v>
      </c>
      <c r="L2383" s="17">
        <f t="shared" si="223"/>
        <v>42104.935740740737</v>
      </c>
      <c r="M2383" s="2" t="b">
        <v>0</v>
      </c>
      <c r="N2383" s="2">
        <v>7</v>
      </c>
      <c r="O2383" s="2" t="b">
        <v>0</v>
      </c>
      <c r="P2383" s="4">
        <f t="shared" si="224"/>
        <v>1.8193398957730169</v>
      </c>
      <c r="Q2383" s="5">
        <f t="shared" si="225"/>
        <v>224.42857142857142</v>
      </c>
      <c r="R2383" s="2" t="s">
        <v>8272</v>
      </c>
      <c r="S2383" s="7" t="str">
        <f t="shared" si="226"/>
        <v>technology</v>
      </c>
      <c r="T2383" s="7" t="str">
        <f t="shared" si="227"/>
        <v>web</v>
      </c>
    </row>
    <row r="2384" spans="1:20" ht="80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17">
        <f t="shared" si="222"/>
        <v>42195.187534722223</v>
      </c>
      <c r="L2384" s="17">
        <f t="shared" si="223"/>
        <v>42220.187534722223</v>
      </c>
      <c r="M2384" s="2" t="b">
        <v>0</v>
      </c>
      <c r="N2384" s="2">
        <v>2</v>
      </c>
      <c r="O2384" s="2" t="b">
        <v>0</v>
      </c>
      <c r="P2384" s="4">
        <f t="shared" si="224"/>
        <v>2.5</v>
      </c>
      <c r="Q2384" s="5">
        <f t="shared" si="225"/>
        <v>37.5</v>
      </c>
      <c r="R2384" s="2" t="s">
        <v>8272</v>
      </c>
      <c r="S2384" s="7" t="str">
        <f t="shared" si="226"/>
        <v>technology</v>
      </c>
      <c r="T2384" s="7" t="str">
        <f t="shared" si="227"/>
        <v>web</v>
      </c>
    </row>
    <row r="2385" spans="1:20" ht="80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17">
        <f t="shared" si="222"/>
        <v>42027.056793981479</v>
      </c>
      <c r="L2385" s="17">
        <f t="shared" si="223"/>
        <v>42057.056793981479</v>
      </c>
      <c r="M2385" s="2" t="b">
        <v>0</v>
      </c>
      <c r="N2385" s="2">
        <v>3</v>
      </c>
      <c r="O2385" s="2" t="b">
        <v>0</v>
      </c>
      <c r="P2385" s="4">
        <f t="shared" si="224"/>
        <v>4.3499999999999996</v>
      </c>
      <c r="Q2385" s="5">
        <f t="shared" si="225"/>
        <v>145</v>
      </c>
      <c r="R2385" s="2" t="s">
        <v>8272</v>
      </c>
      <c r="S2385" s="7" t="str">
        <f t="shared" si="226"/>
        <v>technology</v>
      </c>
      <c r="T2385" s="7" t="str">
        <f t="shared" si="227"/>
        <v>web</v>
      </c>
    </row>
    <row r="2386" spans="1:20" ht="80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17">
        <f t="shared" si="222"/>
        <v>41927.067627314813</v>
      </c>
      <c r="L2386" s="17">
        <f t="shared" si="223"/>
        <v>41957.109293981484</v>
      </c>
      <c r="M2386" s="2" t="b">
        <v>0</v>
      </c>
      <c r="N2386" s="2">
        <v>8</v>
      </c>
      <c r="O2386" s="2" t="b">
        <v>0</v>
      </c>
      <c r="P2386" s="4">
        <f t="shared" si="224"/>
        <v>0.8</v>
      </c>
      <c r="Q2386" s="5">
        <f t="shared" si="225"/>
        <v>1</v>
      </c>
      <c r="R2386" s="2" t="s">
        <v>8272</v>
      </c>
      <c r="S2386" s="7" t="str">
        <f t="shared" si="226"/>
        <v>technology</v>
      </c>
      <c r="T2386" s="7" t="str">
        <f t="shared" si="227"/>
        <v>web</v>
      </c>
    </row>
    <row r="2387" spans="1:20" ht="80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17">
        <f t="shared" si="222"/>
        <v>42191.70175925926</v>
      </c>
      <c r="L2387" s="17">
        <f t="shared" si="223"/>
        <v>42221.70175925926</v>
      </c>
      <c r="M2387" s="2" t="b">
        <v>0</v>
      </c>
      <c r="N2387" s="2">
        <v>7</v>
      </c>
      <c r="O2387" s="2" t="b">
        <v>0</v>
      </c>
      <c r="P2387" s="4">
        <f t="shared" si="224"/>
        <v>1.2123076923076923</v>
      </c>
      <c r="Q2387" s="5">
        <f t="shared" si="225"/>
        <v>112.57142857142857</v>
      </c>
      <c r="R2387" s="2" t="s">
        <v>8272</v>
      </c>
      <c r="S2387" s="7" t="str">
        <f t="shared" si="226"/>
        <v>technology</v>
      </c>
      <c r="T2387" s="7" t="str">
        <f t="shared" si="227"/>
        <v>web</v>
      </c>
    </row>
    <row r="2388" spans="1:20" ht="60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17">
        <f t="shared" si="222"/>
        <v>41954.838240740741</v>
      </c>
      <c r="L2388" s="17">
        <f t="shared" si="223"/>
        <v>42014.838240740741</v>
      </c>
      <c r="M2388" s="2" t="b">
        <v>0</v>
      </c>
      <c r="N2388" s="2">
        <v>0</v>
      </c>
      <c r="O2388" s="2" t="b">
        <v>0</v>
      </c>
      <c r="P2388" s="4">
        <f t="shared" si="224"/>
        <v>0</v>
      </c>
      <c r="Q2388" s="5" t="e">
        <f t="shared" si="225"/>
        <v>#DIV/0!</v>
      </c>
      <c r="R2388" s="2" t="s">
        <v>8272</v>
      </c>
      <c r="S2388" s="7" t="str">
        <f t="shared" si="226"/>
        <v>technology</v>
      </c>
      <c r="T2388" s="7" t="str">
        <f t="shared" si="227"/>
        <v>web</v>
      </c>
    </row>
    <row r="2389" spans="1:20" ht="80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17">
        <f t="shared" si="222"/>
        <v>42528.626620370371</v>
      </c>
      <c r="L2389" s="17">
        <f t="shared" si="223"/>
        <v>42573.626620370371</v>
      </c>
      <c r="M2389" s="2" t="b">
        <v>0</v>
      </c>
      <c r="N2389" s="2">
        <v>3</v>
      </c>
      <c r="O2389" s="2" t="b">
        <v>0</v>
      </c>
      <c r="P2389" s="4">
        <f t="shared" si="224"/>
        <v>0.68399999999999994</v>
      </c>
      <c r="Q2389" s="5">
        <f t="shared" si="225"/>
        <v>342</v>
      </c>
      <c r="R2389" s="2" t="s">
        <v>8272</v>
      </c>
      <c r="S2389" s="7" t="str">
        <f t="shared" si="226"/>
        <v>technology</v>
      </c>
      <c r="T2389" s="7" t="str">
        <f t="shared" si="227"/>
        <v>web</v>
      </c>
    </row>
    <row r="2390" spans="1:20" ht="80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17">
        <f t="shared" si="222"/>
        <v>41989.853692129633</v>
      </c>
      <c r="L2390" s="17">
        <f t="shared" si="223"/>
        <v>42019.811805555553</v>
      </c>
      <c r="M2390" s="2" t="b">
        <v>0</v>
      </c>
      <c r="N2390" s="2">
        <v>8</v>
      </c>
      <c r="O2390" s="2" t="b">
        <v>0</v>
      </c>
      <c r="P2390" s="4">
        <f t="shared" si="224"/>
        <v>1.2513513513513512</v>
      </c>
      <c r="Q2390" s="5">
        <f t="shared" si="225"/>
        <v>57.875</v>
      </c>
      <c r="R2390" s="2" t="s">
        <v>8272</v>
      </c>
      <c r="S2390" s="7" t="str">
        <f t="shared" si="226"/>
        <v>technology</v>
      </c>
      <c r="T2390" s="7" t="str">
        <f t="shared" si="227"/>
        <v>web</v>
      </c>
    </row>
    <row r="2391" spans="1:20" ht="80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17">
        <f t="shared" si="222"/>
        <v>42179.653379629628</v>
      </c>
      <c r="L2391" s="17">
        <f t="shared" si="223"/>
        <v>42210.915972222225</v>
      </c>
      <c r="M2391" s="2" t="b">
        <v>0</v>
      </c>
      <c r="N2391" s="2">
        <v>1</v>
      </c>
      <c r="O2391" s="2" t="b">
        <v>0</v>
      </c>
      <c r="P2391" s="4">
        <f t="shared" si="224"/>
        <v>0.1875</v>
      </c>
      <c r="Q2391" s="5">
        <f t="shared" si="225"/>
        <v>30</v>
      </c>
      <c r="R2391" s="2" t="s">
        <v>8272</v>
      </c>
      <c r="S2391" s="7" t="str">
        <f t="shared" si="226"/>
        <v>technology</v>
      </c>
      <c r="T2391" s="7" t="str">
        <f t="shared" si="227"/>
        <v>web</v>
      </c>
    </row>
    <row r="2392" spans="1:20" ht="80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17">
        <f t="shared" si="222"/>
        <v>41968.262314814812</v>
      </c>
      <c r="L2392" s="17">
        <f t="shared" si="223"/>
        <v>42008.262314814812</v>
      </c>
      <c r="M2392" s="2" t="b">
        <v>0</v>
      </c>
      <c r="N2392" s="2">
        <v>0</v>
      </c>
      <c r="O2392" s="2" t="b">
        <v>0</v>
      </c>
      <c r="P2392" s="4">
        <f t="shared" si="224"/>
        <v>0</v>
      </c>
      <c r="Q2392" s="5" t="e">
        <f t="shared" si="225"/>
        <v>#DIV/0!</v>
      </c>
      <c r="R2392" s="2" t="s">
        <v>8272</v>
      </c>
      <c r="S2392" s="7" t="str">
        <f t="shared" si="226"/>
        <v>technology</v>
      </c>
      <c r="T2392" s="7" t="str">
        <f t="shared" si="227"/>
        <v>web</v>
      </c>
    </row>
    <row r="2393" spans="1:20" ht="40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17">
        <f t="shared" si="222"/>
        <v>42064.794490740736</v>
      </c>
      <c r="L2393" s="17">
        <f t="shared" si="223"/>
        <v>42094.752824074079</v>
      </c>
      <c r="M2393" s="2" t="b">
        <v>0</v>
      </c>
      <c r="N2393" s="2">
        <v>1</v>
      </c>
      <c r="O2393" s="2" t="b">
        <v>0</v>
      </c>
      <c r="P2393" s="4">
        <f t="shared" si="224"/>
        <v>0.125</v>
      </c>
      <c r="Q2393" s="5">
        <f t="shared" si="225"/>
        <v>25</v>
      </c>
      <c r="R2393" s="2" t="s">
        <v>8272</v>
      </c>
      <c r="S2393" s="7" t="str">
        <f t="shared" si="226"/>
        <v>technology</v>
      </c>
      <c r="T2393" s="7" t="str">
        <f t="shared" si="227"/>
        <v>web</v>
      </c>
    </row>
    <row r="2394" spans="1:20" ht="80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17">
        <f t="shared" si="222"/>
        <v>42276.120636574073</v>
      </c>
      <c r="L2394" s="17">
        <f t="shared" si="223"/>
        <v>42306.120636574073</v>
      </c>
      <c r="M2394" s="2" t="b">
        <v>0</v>
      </c>
      <c r="N2394" s="2">
        <v>0</v>
      </c>
      <c r="O2394" s="2" t="b">
        <v>0</v>
      </c>
      <c r="P2394" s="4">
        <f t="shared" si="224"/>
        <v>0</v>
      </c>
      <c r="Q2394" s="5" t="e">
        <f t="shared" si="225"/>
        <v>#DIV/0!</v>
      </c>
      <c r="R2394" s="2" t="s">
        <v>8272</v>
      </c>
      <c r="S2394" s="7" t="str">
        <f t="shared" si="226"/>
        <v>technology</v>
      </c>
      <c r="T2394" s="7" t="str">
        <f t="shared" si="227"/>
        <v>web</v>
      </c>
    </row>
    <row r="2395" spans="1:20" ht="80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17">
        <f t="shared" si="222"/>
        <v>42194.648344907408</v>
      </c>
      <c r="L2395" s="17">
        <f t="shared" si="223"/>
        <v>42224.648344907408</v>
      </c>
      <c r="M2395" s="2" t="b">
        <v>0</v>
      </c>
      <c r="N2395" s="2">
        <v>1</v>
      </c>
      <c r="O2395" s="2" t="b">
        <v>0</v>
      </c>
      <c r="P2395" s="4">
        <f t="shared" si="224"/>
        <v>0.05</v>
      </c>
      <c r="Q2395" s="5">
        <f t="shared" si="225"/>
        <v>50</v>
      </c>
      <c r="R2395" s="2" t="s">
        <v>8272</v>
      </c>
      <c r="S2395" s="7" t="str">
        <f t="shared" si="226"/>
        <v>technology</v>
      </c>
      <c r="T2395" s="7" t="str">
        <f t="shared" si="227"/>
        <v>web</v>
      </c>
    </row>
    <row r="2396" spans="1:20" ht="80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17">
        <f t="shared" si="222"/>
        <v>42031.362187499995</v>
      </c>
      <c r="L2396" s="17">
        <f t="shared" si="223"/>
        <v>42061.362187499995</v>
      </c>
      <c r="M2396" s="2" t="b">
        <v>0</v>
      </c>
      <c r="N2396" s="2">
        <v>2</v>
      </c>
      <c r="O2396" s="2" t="b">
        <v>0</v>
      </c>
      <c r="P2396" s="4">
        <f t="shared" si="224"/>
        <v>0.06</v>
      </c>
      <c r="Q2396" s="5">
        <f t="shared" si="225"/>
        <v>1.5</v>
      </c>
      <c r="R2396" s="2" t="s">
        <v>8272</v>
      </c>
      <c r="S2396" s="7" t="str">
        <f t="shared" si="226"/>
        <v>technology</v>
      </c>
      <c r="T2396" s="7" t="str">
        <f t="shared" si="227"/>
        <v>web</v>
      </c>
    </row>
    <row r="2397" spans="1:20" ht="60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17">
        <f t="shared" si="222"/>
        <v>42717.121377314819</v>
      </c>
      <c r="L2397" s="17">
        <f t="shared" si="223"/>
        <v>42745.372916666667</v>
      </c>
      <c r="M2397" s="2" t="b">
        <v>0</v>
      </c>
      <c r="N2397" s="2">
        <v>0</v>
      </c>
      <c r="O2397" s="2" t="b">
        <v>0</v>
      </c>
      <c r="P2397" s="4">
        <f t="shared" si="224"/>
        <v>0</v>
      </c>
      <c r="Q2397" s="5" t="e">
        <f t="shared" si="225"/>
        <v>#DIV/0!</v>
      </c>
      <c r="R2397" s="2" t="s">
        <v>8272</v>
      </c>
      <c r="S2397" s="7" t="str">
        <f t="shared" si="226"/>
        <v>technology</v>
      </c>
      <c r="T2397" s="7" t="str">
        <f t="shared" si="227"/>
        <v>web</v>
      </c>
    </row>
    <row r="2398" spans="1:20" ht="80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17">
        <f t="shared" si="222"/>
        <v>42262.849050925928</v>
      </c>
      <c r="L2398" s="17">
        <f t="shared" si="223"/>
        <v>42292.849050925928</v>
      </c>
      <c r="M2398" s="2" t="b">
        <v>0</v>
      </c>
      <c r="N2398" s="2">
        <v>1</v>
      </c>
      <c r="O2398" s="2" t="b">
        <v>0</v>
      </c>
      <c r="P2398" s="4">
        <f t="shared" si="224"/>
        <v>0.2</v>
      </c>
      <c r="Q2398" s="5">
        <f t="shared" si="225"/>
        <v>10</v>
      </c>
      <c r="R2398" s="2" t="s">
        <v>8272</v>
      </c>
      <c r="S2398" s="7" t="str">
        <f t="shared" si="226"/>
        <v>technology</v>
      </c>
      <c r="T2398" s="7" t="str">
        <f t="shared" si="227"/>
        <v>web</v>
      </c>
    </row>
    <row r="2399" spans="1:20" ht="80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17">
        <f t="shared" si="222"/>
        <v>41976.88490740741</v>
      </c>
      <c r="L2399" s="17">
        <f t="shared" si="223"/>
        <v>42006.88490740741</v>
      </c>
      <c r="M2399" s="2" t="b">
        <v>0</v>
      </c>
      <c r="N2399" s="2">
        <v>0</v>
      </c>
      <c r="O2399" s="2" t="b">
        <v>0</v>
      </c>
      <c r="P2399" s="4">
        <f t="shared" si="224"/>
        <v>0</v>
      </c>
      <c r="Q2399" s="5" t="e">
        <f t="shared" si="225"/>
        <v>#DIV/0!</v>
      </c>
      <c r="R2399" s="2" t="s">
        <v>8272</v>
      </c>
      <c r="S2399" s="7" t="str">
        <f t="shared" si="226"/>
        <v>technology</v>
      </c>
      <c r="T2399" s="7" t="str">
        <f t="shared" si="227"/>
        <v>web</v>
      </c>
    </row>
    <row r="2400" spans="1:20" ht="80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17">
        <f t="shared" si="222"/>
        <v>42157.916481481487</v>
      </c>
      <c r="L2400" s="17">
        <f t="shared" si="223"/>
        <v>42187.916481481487</v>
      </c>
      <c r="M2400" s="2" t="b">
        <v>0</v>
      </c>
      <c r="N2400" s="2">
        <v>0</v>
      </c>
      <c r="O2400" s="2" t="b">
        <v>0</v>
      </c>
      <c r="P2400" s="4">
        <f t="shared" si="224"/>
        <v>0</v>
      </c>
      <c r="Q2400" s="5" t="e">
        <f t="shared" si="225"/>
        <v>#DIV/0!</v>
      </c>
      <c r="R2400" s="2" t="s">
        <v>8272</v>
      </c>
      <c r="S2400" s="7" t="str">
        <f t="shared" si="226"/>
        <v>technology</v>
      </c>
      <c r="T2400" s="7" t="str">
        <f t="shared" si="227"/>
        <v>web</v>
      </c>
    </row>
    <row r="2401" spans="1:20" ht="60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17">
        <f t="shared" si="222"/>
        <v>41956.853078703702</v>
      </c>
      <c r="L2401" s="17">
        <f t="shared" si="223"/>
        <v>41991.853078703702</v>
      </c>
      <c r="M2401" s="2" t="b">
        <v>0</v>
      </c>
      <c r="N2401" s="2">
        <v>0</v>
      </c>
      <c r="O2401" s="2" t="b">
        <v>0</v>
      </c>
      <c r="P2401" s="4">
        <f t="shared" si="224"/>
        <v>0</v>
      </c>
      <c r="Q2401" s="5" t="e">
        <f t="shared" si="225"/>
        <v>#DIV/0!</v>
      </c>
      <c r="R2401" s="2" t="s">
        <v>8272</v>
      </c>
      <c r="S2401" s="7" t="str">
        <f t="shared" si="226"/>
        <v>technology</v>
      </c>
      <c r="T2401" s="7" t="str">
        <f t="shared" si="227"/>
        <v>web</v>
      </c>
    </row>
    <row r="2402" spans="1:20" ht="80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17">
        <f t="shared" si="222"/>
        <v>42444.268101851849</v>
      </c>
      <c r="L2402" s="17">
        <f t="shared" si="223"/>
        <v>42474.268101851849</v>
      </c>
      <c r="M2402" s="2" t="b">
        <v>0</v>
      </c>
      <c r="N2402" s="2">
        <v>0</v>
      </c>
      <c r="O2402" s="2" t="b">
        <v>0</v>
      </c>
      <c r="P2402" s="4">
        <f t="shared" si="224"/>
        <v>0</v>
      </c>
      <c r="Q2402" s="5" t="e">
        <f t="shared" si="225"/>
        <v>#DIV/0!</v>
      </c>
      <c r="R2402" s="2" t="s">
        <v>8272</v>
      </c>
      <c r="S2402" s="7" t="str">
        <f t="shared" si="226"/>
        <v>technology</v>
      </c>
      <c r="T2402" s="7" t="str">
        <f t="shared" si="227"/>
        <v>web</v>
      </c>
    </row>
    <row r="2403" spans="1:20" ht="80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17">
        <f t="shared" si="222"/>
        <v>42374.822870370372</v>
      </c>
      <c r="L2403" s="17">
        <f t="shared" si="223"/>
        <v>42434.822870370372</v>
      </c>
      <c r="M2403" s="2" t="b">
        <v>0</v>
      </c>
      <c r="N2403" s="2">
        <v>9</v>
      </c>
      <c r="O2403" s="2" t="b">
        <v>0</v>
      </c>
      <c r="P2403" s="4">
        <f t="shared" si="224"/>
        <v>0.71785714285714286</v>
      </c>
      <c r="Q2403" s="5">
        <f t="shared" si="225"/>
        <v>22.333333333333332</v>
      </c>
      <c r="R2403" s="2" t="s">
        <v>8284</v>
      </c>
      <c r="S2403" s="7" t="str">
        <f t="shared" si="226"/>
        <v>food</v>
      </c>
      <c r="T2403" s="7" t="str">
        <f t="shared" si="227"/>
        <v>food trucks</v>
      </c>
    </row>
    <row r="2404" spans="1:20" ht="40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17">
        <f t="shared" si="222"/>
        <v>42107.679756944446</v>
      </c>
      <c r="L2404" s="17">
        <f t="shared" si="223"/>
        <v>42137.679756944446</v>
      </c>
      <c r="M2404" s="2" t="b">
        <v>0</v>
      </c>
      <c r="N2404" s="2">
        <v>1</v>
      </c>
      <c r="O2404" s="2" t="b">
        <v>0</v>
      </c>
      <c r="P2404" s="4">
        <f t="shared" si="224"/>
        <v>0.43333333333333329</v>
      </c>
      <c r="Q2404" s="5">
        <f t="shared" si="225"/>
        <v>52</v>
      </c>
      <c r="R2404" s="2" t="s">
        <v>8284</v>
      </c>
      <c r="S2404" s="7" t="str">
        <f t="shared" si="226"/>
        <v>food</v>
      </c>
      <c r="T2404" s="7" t="str">
        <f t="shared" si="227"/>
        <v>food trucks</v>
      </c>
    </row>
    <row r="2405" spans="1:20" ht="80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17">
        <f t="shared" si="222"/>
        <v>42399.882615740738</v>
      </c>
      <c r="L2405" s="17">
        <f t="shared" si="223"/>
        <v>42459.840949074074</v>
      </c>
      <c r="M2405" s="2" t="b">
        <v>0</v>
      </c>
      <c r="N2405" s="2">
        <v>12</v>
      </c>
      <c r="O2405" s="2" t="b">
        <v>0</v>
      </c>
      <c r="P2405" s="4">
        <f t="shared" si="224"/>
        <v>16.833333333333332</v>
      </c>
      <c r="Q2405" s="5">
        <f t="shared" si="225"/>
        <v>16.833333333333332</v>
      </c>
      <c r="R2405" s="2" t="s">
        <v>8284</v>
      </c>
      <c r="S2405" s="7" t="str">
        <f t="shared" si="226"/>
        <v>food</v>
      </c>
      <c r="T2405" s="7" t="str">
        <f t="shared" si="227"/>
        <v>food trucks</v>
      </c>
    </row>
    <row r="2406" spans="1:20" ht="80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17">
        <f t="shared" si="222"/>
        <v>42342.03943287037</v>
      </c>
      <c r="L2406" s="17">
        <f t="shared" si="223"/>
        <v>42372.03943287037</v>
      </c>
      <c r="M2406" s="2" t="b">
        <v>0</v>
      </c>
      <c r="N2406" s="2">
        <v>0</v>
      </c>
      <c r="O2406" s="2" t="b">
        <v>0</v>
      </c>
      <c r="P2406" s="4">
        <f t="shared" si="224"/>
        <v>0</v>
      </c>
      <c r="Q2406" s="5" t="e">
        <f t="shared" si="225"/>
        <v>#DIV/0!</v>
      </c>
      <c r="R2406" s="2" t="s">
        <v>8284</v>
      </c>
      <c r="S2406" s="7" t="str">
        <f t="shared" si="226"/>
        <v>food</v>
      </c>
      <c r="T2406" s="7" t="str">
        <f t="shared" si="227"/>
        <v>food trucks</v>
      </c>
    </row>
    <row r="2407" spans="1:20" ht="60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17">
        <f t="shared" si="222"/>
        <v>42595.585358796292</v>
      </c>
      <c r="L2407" s="17">
        <f t="shared" si="223"/>
        <v>42616.585358796292</v>
      </c>
      <c r="M2407" s="2" t="b">
        <v>0</v>
      </c>
      <c r="N2407" s="2">
        <v>20</v>
      </c>
      <c r="O2407" s="2" t="b">
        <v>0</v>
      </c>
      <c r="P2407" s="4">
        <f t="shared" si="224"/>
        <v>22.52</v>
      </c>
      <c r="Q2407" s="5">
        <f t="shared" si="225"/>
        <v>56.3</v>
      </c>
      <c r="R2407" s="2" t="s">
        <v>8284</v>
      </c>
      <c r="S2407" s="7" t="str">
        <f t="shared" si="226"/>
        <v>food</v>
      </c>
      <c r="T2407" s="7" t="str">
        <f t="shared" si="227"/>
        <v>food trucks</v>
      </c>
    </row>
    <row r="2408" spans="1:20" ht="80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17">
        <f t="shared" si="222"/>
        <v>41983.110995370371</v>
      </c>
      <c r="L2408" s="17">
        <f t="shared" si="223"/>
        <v>42023.110995370371</v>
      </c>
      <c r="M2408" s="2" t="b">
        <v>0</v>
      </c>
      <c r="N2408" s="2">
        <v>16</v>
      </c>
      <c r="O2408" s="2" t="b">
        <v>0</v>
      </c>
      <c r="P2408" s="4">
        <f t="shared" si="224"/>
        <v>41.384615384615387</v>
      </c>
      <c r="Q2408" s="5">
        <f t="shared" si="225"/>
        <v>84.0625</v>
      </c>
      <c r="R2408" s="2" t="s">
        <v>8284</v>
      </c>
      <c r="S2408" s="7" t="str">
        <f t="shared" si="226"/>
        <v>food</v>
      </c>
      <c r="T2408" s="7" t="str">
        <f t="shared" si="227"/>
        <v>food trucks</v>
      </c>
    </row>
    <row r="2409" spans="1:20" ht="80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17">
        <f t="shared" si="222"/>
        <v>42082.575555555552</v>
      </c>
      <c r="L2409" s="17">
        <f t="shared" si="223"/>
        <v>42105.25</v>
      </c>
      <c r="M2409" s="2" t="b">
        <v>0</v>
      </c>
      <c r="N2409" s="2">
        <v>33</v>
      </c>
      <c r="O2409" s="2" t="b">
        <v>0</v>
      </c>
      <c r="P2409" s="4">
        <f t="shared" si="224"/>
        <v>25.259090909090908</v>
      </c>
      <c r="Q2409" s="5">
        <f t="shared" si="225"/>
        <v>168.39393939393941</v>
      </c>
      <c r="R2409" s="2" t="s">
        <v>8284</v>
      </c>
      <c r="S2409" s="7" t="str">
        <f t="shared" si="226"/>
        <v>food</v>
      </c>
      <c r="T2409" s="7" t="str">
        <f t="shared" si="227"/>
        <v>food trucks</v>
      </c>
    </row>
    <row r="2410" spans="1:20" ht="60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17">
        <f t="shared" si="222"/>
        <v>41919.140706018516</v>
      </c>
      <c r="L2410" s="17">
        <f t="shared" si="223"/>
        <v>41949.182372685187</v>
      </c>
      <c r="M2410" s="2" t="b">
        <v>0</v>
      </c>
      <c r="N2410" s="2">
        <v>2</v>
      </c>
      <c r="O2410" s="2" t="b">
        <v>0</v>
      </c>
      <c r="P2410" s="4">
        <f t="shared" si="224"/>
        <v>0.2</v>
      </c>
      <c r="Q2410" s="5">
        <f t="shared" si="225"/>
        <v>15</v>
      </c>
      <c r="R2410" s="2" t="s">
        <v>8284</v>
      </c>
      <c r="S2410" s="7" t="str">
        <f t="shared" si="226"/>
        <v>food</v>
      </c>
      <c r="T2410" s="7" t="str">
        <f t="shared" si="227"/>
        <v>food trucks</v>
      </c>
    </row>
    <row r="2411" spans="1:20" ht="60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17">
        <f t="shared" si="222"/>
        <v>42204.875868055555</v>
      </c>
      <c r="L2411" s="17">
        <f t="shared" si="223"/>
        <v>42234.875868055555</v>
      </c>
      <c r="M2411" s="2" t="b">
        <v>0</v>
      </c>
      <c r="N2411" s="2">
        <v>6</v>
      </c>
      <c r="O2411" s="2" t="b">
        <v>0</v>
      </c>
      <c r="P2411" s="4">
        <f t="shared" si="224"/>
        <v>1.8399999999999999</v>
      </c>
      <c r="Q2411" s="5">
        <f t="shared" si="225"/>
        <v>76.666666666666671</v>
      </c>
      <c r="R2411" s="2" t="s">
        <v>8284</v>
      </c>
      <c r="S2411" s="7" t="str">
        <f t="shared" si="226"/>
        <v>food</v>
      </c>
      <c r="T2411" s="7" t="str">
        <f t="shared" si="227"/>
        <v>food trucks</v>
      </c>
    </row>
    <row r="2412" spans="1:20" ht="80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17">
        <f t="shared" si="222"/>
        <v>42224.408275462964</v>
      </c>
      <c r="L2412" s="17">
        <f t="shared" si="223"/>
        <v>42254.408275462964</v>
      </c>
      <c r="M2412" s="2" t="b">
        <v>0</v>
      </c>
      <c r="N2412" s="2">
        <v>0</v>
      </c>
      <c r="O2412" s="2" t="b">
        <v>0</v>
      </c>
      <c r="P2412" s="4">
        <f t="shared" si="224"/>
        <v>0</v>
      </c>
      <c r="Q2412" s="5" t="e">
        <f t="shared" si="225"/>
        <v>#DIV/0!</v>
      </c>
      <c r="R2412" s="2" t="s">
        <v>8284</v>
      </c>
      <c r="S2412" s="7" t="str">
        <f t="shared" si="226"/>
        <v>food</v>
      </c>
      <c r="T2412" s="7" t="str">
        <f t="shared" si="227"/>
        <v>food trucks</v>
      </c>
    </row>
    <row r="2413" spans="1:20" ht="80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17">
        <f t="shared" si="222"/>
        <v>42211.732430555552</v>
      </c>
      <c r="L2413" s="17">
        <f t="shared" si="223"/>
        <v>42241.732430555552</v>
      </c>
      <c r="M2413" s="2" t="b">
        <v>0</v>
      </c>
      <c r="N2413" s="2">
        <v>3</v>
      </c>
      <c r="O2413" s="2" t="b">
        <v>0</v>
      </c>
      <c r="P2413" s="4">
        <f t="shared" si="224"/>
        <v>0.60399999999999998</v>
      </c>
      <c r="Q2413" s="5">
        <f t="shared" si="225"/>
        <v>50.333333333333336</v>
      </c>
      <c r="R2413" s="2" t="s">
        <v>8284</v>
      </c>
      <c r="S2413" s="7" t="str">
        <f t="shared" si="226"/>
        <v>food</v>
      </c>
      <c r="T2413" s="7" t="str">
        <f t="shared" si="227"/>
        <v>food trucks</v>
      </c>
    </row>
    <row r="2414" spans="1:20" ht="80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17">
        <f t="shared" si="222"/>
        <v>42655.736956018518</v>
      </c>
      <c r="L2414" s="17">
        <f t="shared" si="223"/>
        <v>42700.778622685189</v>
      </c>
      <c r="M2414" s="2" t="b">
        <v>0</v>
      </c>
      <c r="N2414" s="2">
        <v>0</v>
      </c>
      <c r="O2414" s="2" t="b">
        <v>0</v>
      </c>
      <c r="P2414" s="4">
        <f t="shared" si="224"/>
        <v>0</v>
      </c>
      <c r="Q2414" s="5" t="e">
        <f t="shared" si="225"/>
        <v>#DIV/0!</v>
      </c>
      <c r="R2414" s="2" t="s">
        <v>8284</v>
      </c>
      <c r="S2414" s="7" t="str">
        <f t="shared" si="226"/>
        <v>food</v>
      </c>
      <c r="T2414" s="7" t="str">
        <f t="shared" si="227"/>
        <v>food trucks</v>
      </c>
    </row>
    <row r="2415" spans="1:20" ht="80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17">
        <f t="shared" si="222"/>
        <v>41760.10974537037</v>
      </c>
      <c r="L2415" s="17">
        <f t="shared" si="223"/>
        <v>41790.979166666664</v>
      </c>
      <c r="M2415" s="2" t="b">
        <v>0</v>
      </c>
      <c r="N2415" s="2">
        <v>3</v>
      </c>
      <c r="O2415" s="2" t="b">
        <v>0</v>
      </c>
      <c r="P2415" s="4">
        <f t="shared" si="224"/>
        <v>0.83333333333333337</v>
      </c>
      <c r="Q2415" s="5">
        <f t="shared" si="225"/>
        <v>8.3333333333333339</v>
      </c>
      <c r="R2415" s="2" t="s">
        <v>8284</v>
      </c>
      <c r="S2415" s="7" t="str">
        <f t="shared" si="226"/>
        <v>food</v>
      </c>
      <c r="T2415" s="7" t="str">
        <f t="shared" si="227"/>
        <v>food trucks</v>
      </c>
    </row>
    <row r="2416" spans="1:20" ht="80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17">
        <f t="shared" si="222"/>
        <v>42198.695138888885</v>
      </c>
      <c r="L2416" s="17">
        <f t="shared" si="223"/>
        <v>42238.165972222225</v>
      </c>
      <c r="M2416" s="2" t="b">
        <v>0</v>
      </c>
      <c r="N2416" s="2">
        <v>13</v>
      </c>
      <c r="O2416" s="2" t="b">
        <v>0</v>
      </c>
      <c r="P2416" s="4">
        <f t="shared" si="224"/>
        <v>3.0666666666666664</v>
      </c>
      <c r="Q2416" s="5">
        <f t="shared" si="225"/>
        <v>35.384615384615387</v>
      </c>
      <c r="R2416" s="2" t="s">
        <v>8284</v>
      </c>
      <c r="S2416" s="7" t="str">
        <f t="shared" si="226"/>
        <v>food</v>
      </c>
      <c r="T2416" s="7" t="str">
        <f t="shared" si="227"/>
        <v>food trucks</v>
      </c>
    </row>
    <row r="2417" spans="1:20" ht="60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17">
        <f t="shared" si="222"/>
        <v>42536.862800925926</v>
      </c>
      <c r="L2417" s="17">
        <f t="shared" si="223"/>
        <v>42566.862800925926</v>
      </c>
      <c r="M2417" s="2" t="b">
        <v>0</v>
      </c>
      <c r="N2417" s="2">
        <v>6</v>
      </c>
      <c r="O2417" s="2" t="b">
        <v>0</v>
      </c>
      <c r="P2417" s="4">
        <f t="shared" si="224"/>
        <v>0.55833333333333335</v>
      </c>
      <c r="Q2417" s="5">
        <f t="shared" si="225"/>
        <v>55.833333333333336</v>
      </c>
      <c r="R2417" s="2" t="s">
        <v>8284</v>
      </c>
      <c r="S2417" s="7" t="str">
        <f t="shared" si="226"/>
        <v>food</v>
      </c>
      <c r="T2417" s="7" t="str">
        <f t="shared" si="227"/>
        <v>food trucks</v>
      </c>
    </row>
    <row r="2418" spans="1:20" ht="80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17">
        <f t="shared" si="222"/>
        <v>42019.737766203703</v>
      </c>
      <c r="L2418" s="17">
        <f t="shared" si="223"/>
        <v>42077.625</v>
      </c>
      <c r="M2418" s="2" t="b">
        <v>0</v>
      </c>
      <c r="N2418" s="2">
        <v>1</v>
      </c>
      <c r="O2418" s="2" t="b">
        <v>0</v>
      </c>
      <c r="P2418" s="4">
        <f t="shared" si="224"/>
        <v>2.5000000000000001E-2</v>
      </c>
      <c r="Q2418" s="5">
        <f t="shared" si="225"/>
        <v>5</v>
      </c>
      <c r="R2418" s="2" t="s">
        <v>8284</v>
      </c>
      <c r="S2418" s="7" t="str">
        <f t="shared" si="226"/>
        <v>food</v>
      </c>
      <c r="T2418" s="7" t="str">
        <f t="shared" si="227"/>
        <v>food trucks</v>
      </c>
    </row>
    <row r="2419" spans="1:20" ht="80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17">
        <f t="shared" si="222"/>
        <v>41831.884108796294</v>
      </c>
      <c r="L2419" s="17">
        <f t="shared" si="223"/>
        <v>41861.884108796294</v>
      </c>
      <c r="M2419" s="2" t="b">
        <v>0</v>
      </c>
      <c r="N2419" s="2">
        <v>0</v>
      </c>
      <c r="O2419" s="2" t="b">
        <v>0</v>
      </c>
      <c r="P2419" s="4">
        <f t="shared" si="224"/>
        <v>0</v>
      </c>
      <c r="Q2419" s="5" t="e">
        <f t="shared" si="225"/>
        <v>#DIV/0!</v>
      </c>
      <c r="R2419" s="2" t="s">
        <v>8284</v>
      </c>
      <c r="S2419" s="7" t="str">
        <f t="shared" si="226"/>
        <v>food</v>
      </c>
      <c r="T2419" s="7" t="str">
        <f t="shared" si="227"/>
        <v>food trucks</v>
      </c>
    </row>
    <row r="2420" spans="1:20" ht="20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17">
        <f t="shared" si="222"/>
        <v>42027.856990740736</v>
      </c>
      <c r="L2420" s="17">
        <f t="shared" si="223"/>
        <v>42087.815324074079</v>
      </c>
      <c r="M2420" s="2" t="b">
        <v>0</v>
      </c>
      <c r="N2420" s="2">
        <v>5</v>
      </c>
      <c r="O2420" s="2" t="b">
        <v>0</v>
      </c>
      <c r="P2420" s="4">
        <f t="shared" si="224"/>
        <v>0.02</v>
      </c>
      <c r="Q2420" s="5">
        <f t="shared" si="225"/>
        <v>1</v>
      </c>
      <c r="R2420" s="2" t="s">
        <v>8284</v>
      </c>
      <c r="S2420" s="7" t="str">
        <f t="shared" si="226"/>
        <v>food</v>
      </c>
      <c r="T2420" s="7" t="str">
        <f t="shared" si="227"/>
        <v>food trucks</v>
      </c>
    </row>
    <row r="2421" spans="1:20" ht="80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17">
        <f t="shared" si="222"/>
        <v>41993.738298611104</v>
      </c>
      <c r="L2421" s="17">
        <f t="shared" si="223"/>
        <v>42053.738298611104</v>
      </c>
      <c r="M2421" s="2" t="b">
        <v>0</v>
      </c>
      <c r="N2421" s="2">
        <v>0</v>
      </c>
      <c r="O2421" s="2" t="b">
        <v>0</v>
      </c>
      <c r="P2421" s="4">
        <f t="shared" si="224"/>
        <v>0</v>
      </c>
      <c r="Q2421" s="5" t="e">
        <f t="shared" si="225"/>
        <v>#DIV/0!</v>
      </c>
      <c r="R2421" s="2" t="s">
        <v>8284</v>
      </c>
      <c r="S2421" s="7" t="str">
        <f t="shared" si="226"/>
        <v>food</v>
      </c>
      <c r="T2421" s="7" t="str">
        <f t="shared" si="227"/>
        <v>food trucks</v>
      </c>
    </row>
    <row r="2422" spans="1:20" ht="60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17">
        <f t="shared" si="222"/>
        <v>41893.028877314813</v>
      </c>
      <c r="L2422" s="17">
        <f t="shared" si="223"/>
        <v>41953.070543981477</v>
      </c>
      <c r="M2422" s="2" t="b">
        <v>0</v>
      </c>
      <c r="N2422" s="2">
        <v>36</v>
      </c>
      <c r="O2422" s="2" t="b">
        <v>0</v>
      </c>
      <c r="P2422" s="4">
        <f t="shared" si="224"/>
        <v>14.825133372851216</v>
      </c>
      <c r="Q2422" s="5">
        <f t="shared" si="225"/>
        <v>69.472222222222229</v>
      </c>
      <c r="R2422" s="2" t="s">
        <v>8284</v>
      </c>
      <c r="S2422" s="7" t="str">
        <f t="shared" si="226"/>
        <v>food</v>
      </c>
      <c r="T2422" s="7" t="str">
        <f t="shared" si="227"/>
        <v>food trucks</v>
      </c>
    </row>
    <row r="2423" spans="1:20" ht="40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17">
        <f t="shared" si="222"/>
        <v>42026.687453703707</v>
      </c>
      <c r="L2423" s="17">
        <f t="shared" si="223"/>
        <v>42056.687453703707</v>
      </c>
      <c r="M2423" s="2" t="b">
        <v>0</v>
      </c>
      <c r="N2423" s="2">
        <v>1</v>
      </c>
      <c r="O2423" s="2" t="b">
        <v>0</v>
      </c>
      <c r="P2423" s="4">
        <f t="shared" si="224"/>
        <v>1.6666666666666666E-2</v>
      </c>
      <c r="Q2423" s="5">
        <f t="shared" si="225"/>
        <v>1</v>
      </c>
      <c r="R2423" s="2" t="s">
        <v>8284</v>
      </c>
      <c r="S2423" s="7" t="str">
        <f t="shared" si="226"/>
        <v>food</v>
      </c>
      <c r="T2423" s="7" t="str">
        <f t="shared" si="227"/>
        <v>food trucks</v>
      </c>
    </row>
    <row r="2424" spans="1:20" ht="40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17">
        <f t="shared" si="222"/>
        <v>42044.724953703699</v>
      </c>
      <c r="L2424" s="17">
        <f t="shared" si="223"/>
        <v>42074.683287037042</v>
      </c>
      <c r="M2424" s="2" t="b">
        <v>0</v>
      </c>
      <c r="N2424" s="2">
        <v>1</v>
      </c>
      <c r="O2424" s="2" t="b">
        <v>0</v>
      </c>
      <c r="P2424" s="4">
        <f t="shared" si="224"/>
        <v>0.2</v>
      </c>
      <c r="Q2424" s="5">
        <f t="shared" si="225"/>
        <v>1</v>
      </c>
      <c r="R2424" s="2" t="s">
        <v>8284</v>
      </c>
      <c r="S2424" s="7" t="str">
        <f t="shared" si="226"/>
        <v>food</v>
      </c>
      <c r="T2424" s="7" t="str">
        <f t="shared" si="227"/>
        <v>food trucks</v>
      </c>
    </row>
    <row r="2425" spans="1:20" ht="80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17">
        <f t="shared" si="222"/>
        <v>41974.704745370371</v>
      </c>
      <c r="L2425" s="17">
        <f t="shared" si="223"/>
        <v>42004.704745370371</v>
      </c>
      <c r="M2425" s="2" t="b">
        <v>0</v>
      </c>
      <c r="N2425" s="2">
        <v>1</v>
      </c>
      <c r="O2425" s="2" t="b">
        <v>0</v>
      </c>
      <c r="P2425" s="4">
        <f t="shared" si="224"/>
        <v>1.3333333333333334E-2</v>
      </c>
      <c r="Q2425" s="5">
        <f t="shared" si="225"/>
        <v>8</v>
      </c>
      <c r="R2425" s="2" t="s">
        <v>8284</v>
      </c>
      <c r="S2425" s="7" t="str">
        <f t="shared" si="226"/>
        <v>food</v>
      </c>
      <c r="T2425" s="7" t="str">
        <f t="shared" si="227"/>
        <v>food trucks</v>
      </c>
    </row>
    <row r="2426" spans="1:20" ht="40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17">
        <f t="shared" si="222"/>
        <v>41909.892453703702</v>
      </c>
      <c r="L2426" s="17">
        <f t="shared" si="223"/>
        <v>41939.892453703702</v>
      </c>
      <c r="M2426" s="2" t="b">
        <v>0</v>
      </c>
      <c r="N2426" s="2">
        <v>9</v>
      </c>
      <c r="O2426" s="2" t="b">
        <v>0</v>
      </c>
      <c r="P2426" s="4">
        <f t="shared" si="224"/>
        <v>1.24</v>
      </c>
      <c r="Q2426" s="5">
        <f t="shared" si="225"/>
        <v>34.444444444444443</v>
      </c>
      <c r="R2426" s="2" t="s">
        <v>8284</v>
      </c>
      <c r="S2426" s="7" t="str">
        <f t="shared" si="226"/>
        <v>food</v>
      </c>
      <c r="T2426" s="7" t="str">
        <f t="shared" si="227"/>
        <v>food trucks</v>
      </c>
    </row>
    <row r="2427" spans="1:20" ht="80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17">
        <f t="shared" si="222"/>
        <v>42502.913761574076</v>
      </c>
      <c r="L2427" s="17">
        <f t="shared" si="223"/>
        <v>42517.919444444444</v>
      </c>
      <c r="M2427" s="2" t="b">
        <v>0</v>
      </c>
      <c r="N2427" s="2">
        <v>1</v>
      </c>
      <c r="O2427" s="2" t="b">
        <v>0</v>
      </c>
      <c r="P2427" s="4">
        <f t="shared" si="224"/>
        <v>2.8571428571428574E-2</v>
      </c>
      <c r="Q2427" s="5">
        <f t="shared" si="225"/>
        <v>1</v>
      </c>
      <c r="R2427" s="2" t="s">
        <v>8284</v>
      </c>
      <c r="S2427" s="7" t="str">
        <f t="shared" si="226"/>
        <v>food</v>
      </c>
      <c r="T2427" s="7" t="str">
        <f t="shared" si="227"/>
        <v>food trucks</v>
      </c>
    </row>
    <row r="2428" spans="1:20" ht="80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17">
        <f t="shared" si="222"/>
        <v>42164.170046296291</v>
      </c>
      <c r="L2428" s="17">
        <f t="shared" si="223"/>
        <v>42224.170046296291</v>
      </c>
      <c r="M2428" s="2" t="b">
        <v>0</v>
      </c>
      <c r="N2428" s="2">
        <v>0</v>
      </c>
      <c r="O2428" s="2" t="b">
        <v>0</v>
      </c>
      <c r="P2428" s="4">
        <f t="shared" si="224"/>
        <v>0</v>
      </c>
      <c r="Q2428" s="5" t="e">
        <f t="shared" si="225"/>
        <v>#DIV/0!</v>
      </c>
      <c r="R2428" s="2" t="s">
        <v>8284</v>
      </c>
      <c r="S2428" s="7" t="str">
        <f t="shared" si="226"/>
        <v>food</v>
      </c>
      <c r="T2428" s="7" t="str">
        <f t="shared" si="227"/>
        <v>food trucks</v>
      </c>
    </row>
    <row r="2429" spans="1:20" ht="40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17">
        <f t="shared" si="222"/>
        <v>42412.318668981476</v>
      </c>
      <c r="L2429" s="17">
        <f t="shared" si="223"/>
        <v>42452.277002314819</v>
      </c>
      <c r="M2429" s="2" t="b">
        <v>0</v>
      </c>
      <c r="N2429" s="2">
        <v>1</v>
      </c>
      <c r="O2429" s="2" t="b">
        <v>0</v>
      </c>
      <c r="P2429" s="4">
        <f t="shared" si="224"/>
        <v>2E-3</v>
      </c>
      <c r="Q2429" s="5">
        <f t="shared" si="225"/>
        <v>1</v>
      </c>
      <c r="R2429" s="2" t="s">
        <v>8284</v>
      </c>
      <c r="S2429" s="7" t="str">
        <f t="shared" si="226"/>
        <v>food</v>
      </c>
      <c r="T2429" s="7" t="str">
        <f t="shared" si="227"/>
        <v>food trucks</v>
      </c>
    </row>
    <row r="2430" spans="1:20" ht="60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17">
        <f t="shared" si="222"/>
        <v>42045.784155092595</v>
      </c>
      <c r="L2430" s="17">
        <f t="shared" si="223"/>
        <v>42075.742488425924</v>
      </c>
      <c r="M2430" s="2" t="b">
        <v>0</v>
      </c>
      <c r="N2430" s="2">
        <v>1</v>
      </c>
      <c r="O2430" s="2" t="b">
        <v>0</v>
      </c>
      <c r="P2430" s="4">
        <f t="shared" si="224"/>
        <v>2.8571428571428571E-3</v>
      </c>
      <c r="Q2430" s="5">
        <f t="shared" si="225"/>
        <v>1</v>
      </c>
      <c r="R2430" s="2" t="s">
        <v>8284</v>
      </c>
      <c r="S2430" s="7" t="str">
        <f t="shared" si="226"/>
        <v>food</v>
      </c>
      <c r="T2430" s="7" t="str">
        <f t="shared" si="227"/>
        <v>food trucks</v>
      </c>
    </row>
    <row r="2431" spans="1:20" ht="80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17">
        <f t="shared" si="222"/>
        <v>42734.879236111112</v>
      </c>
      <c r="L2431" s="17">
        <f t="shared" si="223"/>
        <v>42771.697222222225</v>
      </c>
      <c r="M2431" s="2" t="b">
        <v>0</v>
      </c>
      <c r="N2431" s="2">
        <v>4</v>
      </c>
      <c r="O2431" s="2" t="b">
        <v>0</v>
      </c>
      <c r="P2431" s="4">
        <f t="shared" si="224"/>
        <v>1.4321428571428572</v>
      </c>
      <c r="Q2431" s="5">
        <f t="shared" si="225"/>
        <v>501.25</v>
      </c>
      <c r="R2431" s="2" t="s">
        <v>8284</v>
      </c>
      <c r="S2431" s="7" t="str">
        <f t="shared" si="226"/>
        <v>food</v>
      </c>
      <c r="T2431" s="7" t="str">
        <f t="shared" si="227"/>
        <v>food trucks</v>
      </c>
    </row>
    <row r="2432" spans="1:20" ht="80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17">
        <f t="shared" si="222"/>
        <v>42382.130833333329</v>
      </c>
      <c r="L2432" s="17">
        <f t="shared" si="223"/>
        <v>42412.130833333329</v>
      </c>
      <c r="M2432" s="2" t="b">
        <v>0</v>
      </c>
      <c r="N2432" s="2">
        <v>2</v>
      </c>
      <c r="O2432" s="2" t="b">
        <v>0</v>
      </c>
      <c r="P2432" s="4">
        <f t="shared" si="224"/>
        <v>0.70000000000000007</v>
      </c>
      <c r="Q2432" s="5">
        <f t="shared" si="225"/>
        <v>10.5</v>
      </c>
      <c r="R2432" s="2" t="s">
        <v>8284</v>
      </c>
      <c r="S2432" s="7" t="str">
        <f t="shared" si="226"/>
        <v>food</v>
      </c>
      <c r="T2432" s="7" t="str">
        <f t="shared" si="227"/>
        <v>food trucks</v>
      </c>
    </row>
    <row r="2433" spans="1:20" ht="40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17">
        <f t="shared" si="222"/>
        <v>42489.099687499998</v>
      </c>
      <c r="L2433" s="17">
        <f t="shared" si="223"/>
        <v>42549.099687499998</v>
      </c>
      <c r="M2433" s="2" t="b">
        <v>0</v>
      </c>
      <c r="N2433" s="2">
        <v>2</v>
      </c>
      <c r="O2433" s="2" t="b">
        <v>0</v>
      </c>
      <c r="P2433" s="4">
        <f t="shared" si="224"/>
        <v>2E-3</v>
      </c>
      <c r="Q2433" s="5">
        <f t="shared" si="225"/>
        <v>1</v>
      </c>
      <c r="R2433" s="2" t="s">
        <v>8284</v>
      </c>
      <c r="S2433" s="7" t="str">
        <f t="shared" si="226"/>
        <v>food</v>
      </c>
      <c r="T2433" s="7" t="str">
        <f t="shared" si="227"/>
        <v>food trucks</v>
      </c>
    </row>
    <row r="2434" spans="1:20" ht="60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17">
        <f t="shared" si="222"/>
        <v>42041.218715277777</v>
      </c>
      <c r="L2434" s="17">
        <f t="shared" si="223"/>
        <v>42071.218715277777</v>
      </c>
      <c r="M2434" s="2" t="b">
        <v>0</v>
      </c>
      <c r="N2434" s="2">
        <v>2</v>
      </c>
      <c r="O2434" s="2" t="b">
        <v>0</v>
      </c>
      <c r="P2434" s="4">
        <f t="shared" si="224"/>
        <v>1.4285714285714287E-2</v>
      </c>
      <c r="Q2434" s="5">
        <f t="shared" si="225"/>
        <v>1</v>
      </c>
      <c r="R2434" s="2" t="s">
        <v>8284</v>
      </c>
      <c r="S2434" s="7" t="str">
        <f t="shared" si="226"/>
        <v>food</v>
      </c>
      <c r="T2434" s="7" t="str">
        <f t="shared" si="227"/>
        <v>food trucks</v>
      </c>
    </row>
    <row r="2435" spans="1:20" ht="80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17">
        <f t="shared" ref="K2435:K2498" si="228">(((J2435/60)/60)/24)+DATE(1970,1,1)</f>
        <v>42397.89980324074</v>
      </c>
      <c r="L2435" s="17">
        <f t="shared" ref="L2435:L2498" si="229">(((I2435/60)/60)/24)+DATE(1970,1,1)</f>
        <v>42427.89980324074</v>
      </c>
      <c r="M2435" s="2" t="b">
        <v>0</v>
      </c>
      <c r="N2435" s="2">
        <v>0</v>
      </c>
      <c r="O2435" s="2" t="b">
        <v>0</v>
      </c>
      <c r="P2435" s="4">
        <f t="shared" ref="P2435:P2498" si="230">E2435/D2435*100</f>
        <v>0</v>
      </c>
      <c r="Q2435" s="5" t="e">
        <f t="shared" ref="Q2435:Q2498" si="231">E2435/N2435</f>
        <v>#DIV/0!</v>
      </c>
      <c r="R2435" s="2" t="s">
        <v>8284</v>
      </c>
      <c r="S2435" s="7" t="str">
        <f t="shared" ref="S2435:S2498" si="232">LEFT(R2435, SEARCH("/",R2435, 1)-1)</f>
        <v>food</v>
      </c>
      <c r="T2435" s="7" t="str">
        <f t="shared" ref="T2435:T2498" si="233">RIGHT(R2435,LEN(R2435)-SEARCH("/",R2435,1))</f>
        <v>food trucks</v>
      </c>
    </row>
    <row r="2436" spans="1:20" ht="80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17">
        <f t="shared" si="228"/>
        <v>42180.18604166666</v>
      </c>
      <c r="L2436" s="17">
        <f t="shared" si="229"/>
        <v>42220.18604166666</v>
      </c>
      <c r="M2436" s="2" t="b">
        <v>0</v>
      </c>
      <c r="N2436" s="2">
        <v>2</v>
      </c>
      <c r="O2436" s="2" t="b">
        <v>0</v>
      </c>
      <c r="P2436" s="4">
        <f t="shared" si="230"/>
        <v>0.13</v>
      </c>
      <c r="Q2436" s="5">
        <f t="shared" si="231"/>
        <v>13</v>
      </c>
      <c r="R2436" s="2" t="s">
        <v>8284</v>
      </c>
      <c r="S2436" s="7" t="str">
        <f t="shared" si="232"/>
        <v>food</v>
      </c>
      <c r="T2436" s="7" t="str">
        <f t="shared" si="233"/>
        <v>food trucks</v>
      </c>
    </row>
    <row r="2437" spans="1:20" ht="80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17">
        <f t="shared" si="228"/>
        <v>42252.277615740735</v>
      </c>
      <c r="L2437" s="17">
        <f t="shared" si="229"/>
        <v>42282.277615740735</v>
      </c>
      <c r="M2437" s="2" t="b">
        <v>0</v>
      </c>
      <c r="N2437" s="2">
        <v>4</v>
      </c>
      <c r="O2437" s="2" t="b">
        <v>0</v>
      </c>
      <c r="P2437" s="4">
        <f t="shared" si="230"/>
        <v>0.48960000000000004</v>
      </c>
      <c r="Q2437" s="5">
        <f t="shared" si="231"/>
        <v>306</v>
      </c>
      <c r="R2437" s="2" t="s">
        <v>8284</v>
      </c>
      <c r="S2437" s="7" t="str">
        <f t="shared" si="232"/>
        <v>food</v>
      </c>
      <c r="T2437" s="7" t="str">
        <f t="shared" si="233"/>
        <v>food trucks</v>
      </c>
    </row>
    <row r="2438" spans="1:20" ht="80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17">
        <f t="shared" si="228"/>
        <v>42338.615393518514</v>
      </c>
      <c r="L2438" s="17">
        <f t="shared" si="229"/>
        <v>42398.615393518514</v>
      </c>
      <c r="M2438" s="2" t="b">
        <v>0</v>
      </c>
      <c r="N2438" s="2">
        <v>2</v>
      </c>
      <c r="O2438" s="2" t="b">
        <v>0</v>
      </c>
      <c r="P2438" s="4">
        <f t="shared" si="230"/>
        <v>3.8461538461538464E-2</v>
      </c>
      <c r="Q2438" s="5">
        <f t="shared" si="231"/>
        <v>22.5</v>
      </c>
      <c r="R2438" s="2" t="s">
        <v>8284</v>
      </c>
      <c r="S2438" s="7" t="str">
        <f t="shared" si="232"/>
        <v>food</v>
      </c>
      <c r="T2438" s="7" t="str">
        <f t="shared" si="233"/>
        <v>food trucks</v>
      </c>
    </row>
    <row r="2439" spans="1:20" ht="60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17">
        <f t="shared" si="228"/>
        <v>42031.965138888889</v>
      </c>
      <c r="L2439" s="17">
        <f t="shared" si="229"/>
        <v>42080.75</v>
      </c>
      <c r="M2439" s="2" t="b">
        <v>0</v>
      </c>
      <c r="N2439" s="2">
        <v>0</v>
      </c>
      <c r="O2439" s="2" t="b">
        <v>0</v>
      </c>
      <c r="P2439" s="4">
        <f t="shared" si="230"/>
        <v>0</v>
      </c>
      <c r="Q2439" s="5" t="e">
        <f t="shared" si="231"/>
        <v>#DIV/0!</v>
      </c>
      <c r="R2439" s="2" t="s">
        <v>8284</v>
      </c>
      <c r="S2439" s="7" t="str">
        <f t="shared" si="232"/>
        <v>food</v>
      </c>
      <c r="T2439" s="7" t="str">
        <f t="shared" si="233"/>
        <v>food trucks</v>
      </c>
    </row>
    <row r="2440" spans="1:20" ht="80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17">
        <f t="shared" si="228"/>
        <v>42285.91506944444</v>
      </c>
      <c r="L2440" s="17">
        <f t="shared" si="229"/>
        <v>42345.956736111111</v>
      </c>
      <c r="M2440" s="2" t="b">
        <v>0</v>
      </c>
      <c r="N2440" s="2">
        <v>1</v>
      </c>
      <c r="O2440" s="2" t="b">
        <v>0</v>
      </c>
      <c r="P2440" s="4">
        <f t="shared" si="230"/>
        <v>0.33333333333333337</v>
      </c>
      <c r="Q2440" s="5">
        <f t="shared" si="231"/>
        <v>50</v>
      </c>
      <c r="R2440" s="2" t="s">
        <v>8284</v>
      </c>
      <c r="S2440" s="7" t="str">
        <f t="shared" si="232"/>
        <v>food</v>
      </c>
      <c r="T2440" s="7" t="str">
        <f t="shared" si="233"/>
        <v>food trucks</v>
      </c>
    </row>
    <row r="2441" spans="1:20" ht="100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17">
        <f t="shared" si="228"/>
        <v>42265.818622685183</v>
      </c>
      <c r="L2441" s="17">
        <f t="shared" si="229"/>
        <v>42295.818622685183</v>
      </c>
      <c r="M2441" s="2" t="b">
        <v>0</v>
      </c>
      <c r="N2441" s="2">
        <v>0</v>
      </c>
      <c r="O2441" s="2" t="b">
        <v>0</v>
      </c>
      <c r="P2441" s="4">
        <f t="shared" si="230"/>
        <v>0</v>
      </c>
      <c r="Q2441" s="5" t="e">
        <f t="shared" si="231"/>
        <v>#DIV/0!</v>
      </c>
      <c r="R2441" s="2" t="s">
        <v>8284</v>
      </c>
      <c r="S2441" s="7" t="str">
        <f t="shared" si="232"/>
        <v>food</v>
      </c>
      <c r="T2441" s="7" t="str">
        <f t="shared" si="233"/>
        <v>food trucks</v>
      </c>
    </row>
    <row r="2442" spans="1:20" ht="60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17">
        <f t="shared" si="228"/>
        <v>42383.899456018517</v>
      </c>
      <c r="L2442" s="17">
        <f t="shared" si="229"/>
        <v>42413.899456018517</v>
      </c>
      <c r="M2442" s="2" t="b">
        <v>0</v>
      </c>
      <c r="N2442" s="2">
        <v>2</v>
      </c>
      <c r="O2442" s="2" t="b">
        <v>0</v>
      </c>
      <c r="P2442" s="4">
        <f t="shared" si="230"/>
        <v>0.2</v>
      </c>
      <c r="Q2442" s="5">
        <f t="shared" si="231"/>
        <v>5</v>
      </c>
      <c r="R2442" s="2" t="s">
        <v>8284</v>
      </c>
      <c r="S2442" s="7" t="str">
        <f t="shared" si="232"/>
        <v>food</v>
      </c>
      <c r="T2442" s="7" t="str">
        <f t="shared" si="233"/>
        <v>food trucks</v>
      </c>
    </row>
    <row r="2443" spans="1:20" ht="40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17">
        <f t="shared" si="228"/>
        <v>42187.125625000001</v>
      </c>
      <c r="L2443" s="17">
        <f t="shared" si="229"/>
        <v>42208.207638888889</v>
      </c>
      <c r="M2443" s="2" t="b">
        <v>0</v>
      </c>
      <c r="N2443" s="2">
        <v>109</v>
      </c>
      <c r="O2443" s="2" t="b">
        <v>1</v>
      </c>
      <c r="P2443" s="4">
        <f t="shared" si="230"/>
        <v>107.88</v>
      </c>
      <c r="Q2443" s="5">
        <f t="shared" si="231"/>
        <v>74.22935779816514</v>
      </c>
      <c r="R2443" s="2" t="s">
        <v>8298</v>
      </c>
      <c r="S2443" s="7" t="str">
        <f t="shared" si="232"/>
        <v>food</v>
      </c>
      <c r="T2443" s="7" t="str">
        <f t="shared" si="233"/>
        <v>small batch</v>
      </c>
    </row>
    <row r="2444" spans="1:20" ht="40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17">
        <f t="shared" si="228"/>
        <v>42052.666990740734</v>
      </c>
      <c r="L2444" s="17">
        <f t="shared" si="229"/>
        <v>42082.625324074077</v>
      </c>
      <c r="M2444" s="2" t="b">
        <v>0</v>
      </c>
      <c r="N2444" s="2">
        <v>372</v>
      </c>
      <c r="O2444" s="2" t="b">
        <v>1</v>
      </c>
      <c r="P2444" s="4">
        <f t="shared" si="230"/>
        <v>125.94166666666666</v>
      </c>
      <c r="Q2444" s="5">
        <f t="shared" si="231"/>
        <v>81.252688172043008</v>
      </c>
      <c r="R2444" s="2" t="s">
        <v>8298</v>
      </c>
      <c r="S2444" s="7" t="str">
        <f t="shared" si="232"/>
        <v>food</v>
      </c>
      <c r="T2444" s="7" t="str">
        <f t="shared" si="233"/>
        <v>small batch</v>
      </c>
    </row>
    <row r="2445" spans="1:20" ht="80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17">
        <f t="shared" si="228"/>
        <v>41836.625254629631</v>
      </c>
      <c r="L2445" s="17">
        <f t="shared" si="229"/>
        <v>41866.625254629631</v>
      </c>
      <c r="M2445" s="2" t="b">
        <v>0</v>
      </c>
      <c r="N2445" s="2">
        <v>311</v>
      </c>
      <c r="O2445" s="2" t="b">
        <v>1</v>
      </c>
      <c r="P2445" s="4">
        <f t="shared" si="230"/>
        <v>202.51495</v>
      </c>
      <c r="Q2445" s="5">
        <f t="shared" si="231"/>
        <v>130.23469453376205</v>
      </c>
      <c r="R2445" s="2" t="s">
        <v>8298</v>
      </c>
      <c r="S2445" s="7" t="str">
        <f t="shared" si="232"/>
        <v>food</v>
      </c>
      <c r="T2445" s="7" t="str">
        <f t="shared" si="233"/>
        <v>small batch</v>
      </c>
    </row>
    <row r="2446" spans="1:20" ht="80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17">
        <f t="shared" si="228"/>
        <v>42485.754525462966</v>
      </c>
      <c r="L2446" s="17">
        <f t="shared" si="229"/>
        <v>42515.754525462966</v>
      </c>
      <c r="M2446" s="2" t="b">
        <v>0</v>
      </c>
      <c r="N2446" s="2">
        <v>61</v>
      </c>
      <c r="O2446" s="2" t="b">
        <v>1</v>
      </c>
      <c r="P2446" s="4">
        <f t="shared" si="230"/>
        <v>108.60000000000001</v>
      </c>
      <c r="Q2446" s="5">
        <f t="shared" si="231"/>
        <v>53.409836065573771</v>
      </c>
      <c r="R2446" s="2" t="s">
        <v>8298</v>
      </c>
      <c r="S2446" s="7" t="str">
        <f t="shared" si="232"/>
        <v>food</v>
      </c>
      <c r="T2446" s="7" t="str">
        <f t="shared" si="233"/>
        <v>small batch</v>
      </c>
    </row>
    <row r="2447" spans="1:20" ht="80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17">
        <f t="shared" si="228"/>
        <v>42243.190057870372</v>
      </c>
      <c r="L2447" s="17">
        <f t="shared" si="229"/>
        <v>42273.190057870372</v>
      </c>
      <c r="M2447" s="2" t="b">
        <v>0</v>
      </c>
      <c r="N2447" s="2">
        <v>115</v>
      </c>
      <c r="O2447" s="2" t="b">
        <v>1</v>
      </c>
      <c r="P2447" s="4">
        <f t="shared" si="230"/>
        <v>172.8</v>
      </c>
      <c r="Q2447" s="5">
        <f t="shared" si="231"/>
        <v>75.130434782608702</v>
      </c>
      <c r="R2447" s="2" t="s">
        <v>8298</v>
      </c>
      <c r="S2447" s="7" t="str">
        <f t="shared" si="232"/>
        <v>food</v>
      </c>
      <c r="T2447" s="7" t="str">
        <f t="shared" si="233"/>
        <v>small batch</v>
      </c>
    </row>
    <row r="2448" spans="1:20" ht="80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17">
        <f t="shared" si="228"/>
        <v>42670.602673611109</v>
      </c>
      <c r="L2448" s="17">
        <f t="shared" si="229"/>
        <v>42700.64434027778</v>
      </c>
      <c r="M2448" s="2" t="b">
        <v>0</v>
      </c>
      <c r="N2448" s="2">
        <v>111</v>
      </c>
      <c r="O2448" s="2" t="b">
        <v>1</v>
      </c>
      <c r="P2448" s="4">
        <f t="shared" si="230"/>
        <v>167.98</v>
      </c>
      <c r="Q2448" s="5">
        <f t="shared" si="231"/>
        <v>75.666666666666671</v>
      </c>
      <c r="R2448" s="2" t="s">
        <v>8298</v>
      </c>
      <c r="S2448" s="7" t="str">
        <f t="shared" si="232"/>
        <v>food</v>
      </c>
      <c r="T2448" s="7" t="str">
        <f t="shared" si="233"/>
        <v>small batch</v>
      </c>
    </row>
    <row r="2449" spans="1:20" ht="80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17">
        <f t="shared" si="228"/>
        <v>42654.469826388886</v>
      </c>
      <c r="L2449" s="17">
        <f t="shared" si="229"/>
        <v>42686.166666666672</v>
      </c>
      <c r="M2449" s="2" t="b">
        <v>0</v>
      </c>
      <c r="N2449" s="2">
        <v>337</v>
      </c>
      <c r="O2449" s="2" t="b">
        <v>1</v>
      </c>
      <c r="P2449" s="4">
        <f t="shared" si="230"/>
        <v>427.20000000000005</v>
      </c>
      <c r="Q2449" s="5">
        <f t="shared" si="231"/>
        <v>31.691394658753708</v>
      </c>
      <c r="R2449" s="2" t="s">
        <v>8298</v>
      </c>
      <c r="S2449" s="7" t="str">
        <f t="shared" si="232"/>
        <v>food</v>
      </c>
      <c r="T2449" s="7" t="str">
        <f t="shared" si="233"/>
        <v>small batch</v>
      </c>
    </row>
    <row r="2450" spans="1:20" ht="80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17">
        <f t="shared" si="228"/>
        <v>42607.316122685181</v>
      </c>
      <c r="L2450" s="17">
        <f t="shared" si="229"/>
        <v>42613.233333333337</v>
      </c>
      <c r="M2450" s="2" t="b">
        <v>0</v>
      </c>
      <c r="N2450" s="2">
        <v>9</v>
      </c>
      <c r="O2450" s="2" t="b">
        <v>1</v>
      </c>
      <c r="P2450" s="4">
        <f t="shared" si="230"/>
        <v>107.5</v>
      </c>
      <c r="Q2450" s="5">
        <f t="shared" si="231"/>
        <v>47.777777777777779</v>
      </c>
      <c r="R2450" s="2" t="s">
        <v>8298</v>
      </c>
      <c r="S2450" s="7" t="str">
        <f t="shared" si="232"/>
        <v>food</v>
      </c>
      <c r="T2450" s="7" t="str">
        <f t="shared" si="233"/>
        <v>small batch</v>
      </c>
    </row>
    <row r="2451" spans="1:20" ht="80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17">
        <f t="shared" si="228"/>
        <v>41943.142534722225</v>
      </c>
      <c r="L2451" s="17">
        <f t="shared" si="229"/>
        <v>41973.184201388889</v>
      </c>
      <c r="M2451" s="2" t="b">
        <v>0</v>
      </c>
      <c r="N2451" s="2">
        <v>120</v>
      </c>
      <c r="O2451" s="2" t="b">
        <v>1</v>
      </c>
      <c r="P2451" s="4">
        <f t="shared" si="230"/>
        <v>108</v>
      </c>
      <c r="Q2451" s="5">
        <f t="shared" si="231"/>
        <v>90</v>
      </c>
      <c r="R2451" s="2" t="s">
        <v>8298</v>
      </c>
      <c r="S2451" s="7" t="str">
        <f t="shared" si="232"/>
        <v>food</v>
      </c>
      <c r="T2451" s="7" t="str">
        <f t="shared" si="233"/>
        <v>small batch</v>
      </c>
    </row>
    <row r="2452" spans="1:20" ht="80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17">
        <f t="shared" si="228"/>
        <v>41902.07240740741</v>
      </c>
      <c r="L2452" s="17">
        <f t="shared" si="229"/>
        <v>41940.132638888892</v>
      </c>
      <c r="M2452" s="2" t="b">
        <v>0</v>
      </c>
      <c r="N2452" s="2">
        <v>102</v>
      </c>
      <c r="O2452" s="2" t="b">
        <v>1</v>
      </c>
      <c r="P2452" s="4">
        <f t="shared" si="230"/>
        <v>101.53353333333335</v>
      </c>
      <c r="Q2452" s="5">
        <f t="shared" si="231"/>
        <v>149.31401960784314</v>
      </c>
      <c r="R2452" s="2" t="s">
        <v>8298</v>
      </c>
      <c r="S2452" s="7" t="str">
        <f t="shared" si="232"/>
        <v>food</v>
      </c>
      <c r="T2452" s="7" t="str">
        <f t="shared" si="233"/>
        <v>small batch</v>
      </c>
    </row>
    <row r="2453" spans="1:20" ht="80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17">
        <f t="shared" si="228"/>
        <v>42779.908449074079</v>
      </c>
      <c r="L2453" s="17">
        <f t="shared" si="229"/>
        <v>42799.908449074079</v>
      </c>
      <c r="M2453" s="2" t="b">
        <v>0</v>
      </c>
      <c r="N2453" s="2">
        <v>186</v>
      </c>
      <c r="O2453" s="2" t="b">
        <v>1</v>
      </c>
      <c r="P2453" s="4">
        <f t="shared" si="230"/>
        <v>115.45</v>
      </c>
      <c r="Q2453" s="5">
        <f t="shared" si="231"/>
        <v>62.06989247311828</v>
      </c>
      <c r="R2453" s="2" t="s">
        <v>8298</v>
      </c>
      <c r="S2453" s="7" t="str">
        <f t="shared" si="232"/>
        <v>food</v>
      </c>
      <c r="T2453" s="7" t="str">
        <f t="shared" si="233"/>
        <v>small batch</v>
      </c>
    </row>
    <row r="2454" spans="1:20" ht="80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17">
        <f t="shared" si="228"/>
        <v>42338.84375</v>
      </c>
      <c r="L2454" s="17">
        <f t="shared" si="229"/>
        <v>42367.958333333328</v>
      </c>
      <c r="M2454" s="2" t="b">
        <v>0</v>
      </c>
      <c r="N2454" s="2">
        <v>15</v>
      </c>
      <c r="O2454" s="2" t="b">
        <v>1</v>
      </c>
      <c r="P2454" s="4">
        <f t="shared" si="230"/>
        <v>133.5</v>
      </c>
      <c r="Q2454" s="5">
        <f t="shared" si="231"/>
        <v>53.4</v>
      </c>
      <c r="R2454" s="2" t="s">
        <v>8298</v>
      </c>
      <c r="S2454" s="7" t="str">
        <f t="shared" si="232"/>
        <v>food</v>
      </c>
      <c r="T2454" s="7" t="str">
        <f t="shared" si="233"/>
        <v>small batch</v>
      </c>
    </row>
    <row r="2455" spans="1:20" ht="80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17">
        <f t="shared" si="228"/>
        <v>42738.692233796297</v>
      </c>
      <c r="L2455" s="17">
        <f t="shared" si="229"/>
        <v>42768.692233796297</v>
      </c>
      <c r="M2455" s="2" t="b">
        <v>0</v>
      </c>
      <c r="N2455" s="2">
        <v>67</v>
      </c>
      <c r="O2455" s="2" t="b">
        <v>1</v>
      </c>
      <c r="P2455" s="4">
        <f t="shared" si="230"/>
        <v>154.69999999999999</v>
      </c>
      <c r="Q2455" s="5">
        <f t="shared" si="231"/>
        <v>69.268656716417908</v>
      </c>
      <c r="R2455" s="2" t="s">
        <v>8298</v>
      </c>
      <c r="S2455" s="7" t="str">
        <f t="shared" si="232"/>
        <v>food</v>
      </c>
      <c r="T2455" s="7" t="str">
        <f t="shared" si="233"/>
        <v>small batch</v>
      </c>
    </row>
    <row r="2456" spans="1:20" ht="80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17">
        <f t="shared" si="228"/>
        <v>42770.201481481476</v>
      </c>
      <c r="L2456" s="17">
        <f t="shared" si="229"/>
        <v>42805.201481481476</v>
      </c>
      <c r="M2456" s="2" t="b">
        <v>0</v>
      </c>
      <c r="N2456" s="2">
        <v>130</v>
      </c>
      <c r="O2456" s="2" t="b">
        <v>1</v>
      </c>
      <c r="P2456" s="4">
        <f t="shared" si="230"/>
        <v>100.84571428571429</v>
      </c>
      <c r="Q2456" s="5">
        <f t="shared" si="231"/>
        <v>271.50769230769231</v>
      </c>
      <c r="R2456" s="2" t="s">
        <v>8298</v>
      </c>
      <c r="S2456" s="7" t="str">
        <f t="shared" si="232"/>
        <v>food</v>
      </c>
      <c r="T2456" s="7" t="str">
        <f t="shared" si="233"/>
        <v>small batch</v>
      </c>
    </row>
    <row r="2457" spans="1:20" ht="60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17">
        <f t="shared" si="228"/>
        <v>42452.781828703708</v>
      </c>
      <c r="L2457" s="17">
        <f t="shared" si="229"/>
        <v>42480.781828703708</v>
      </c>
      <c r="M2457" s="2" t="b">
        <v>0</v>
      </c>
      <c r="N2457" s="2">
        <v>16</v>
      </c>
      <c r="O2457" s="2" t="b">
        <v>1</v>
      </c>
      <c r="P2457" s="4">
        <f t="shared" si="230"/>
        <v>182</v>
      </c>
      <c r="Q2457" s="5">
        <f t="shared" si="231"/>
        <v>34.125</v>
      </c>
      <c r="R2457" s="2" t="s">
        <v>8298</v>
      </c>
      <c r="S2457" s="7" t="str">
        <f t="shared" si="232"/>
        <v>food</v>
      </c>
      <c r="T2457" s="7" t="str">
        <f t="shared" si="233"/>
        <v>small batch</v>
      </c>
    </row>
    <row r="2458" spans="1:20" ht="60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17">
        <f t="shared" si="228"/>
        <v>42761.961099537039</v>
      </c>
      <c r="L2458" s="17">
        <f t="shared" si="229"/>
        <v>42791.961099537039</v>
      </c>
      <c r="M2458" s="2" t="b">
        <v>0</v>
      </c>
      <c r="N2458" s="2">
        <v>67</v>
      </c>
      <c r="O2458" s="2" t="b">
        <v>1</v>
      </c>
      <c r="P2458" s="4">
        <f t="shared" si="230"/>
        <v>180.86666666666667</v>
      </c>
      <c r="Q2458" s="5">
        <f t="shared" si="231"/>
        <v>40.492537313432834</v>
      </c>
      <c r="R2458" s="2" t="s">
        <v>8298</v>
      </c>
      <c r="S2458" s="7" t="str">
        <f t="shared" si="232"/>
        <v>food</v>
      </c>
      <c r="T2458" s="7" t="str">
        <f t="shared" si="233"/>
        <v>small batch</v>
      </c>
    </row>
    <row r="2459" spans="1:20" ht="60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17">
        <f t="shared" si="228"/>
        <v>42423.602500000001</v>
      </c>
      <c r="L2459" s="17">
        <f t="shared" si="229"/>
        <v>42453.560833333337</v>
      </c>
      <c r="M2459" s="2" t="b">
        <v>0</v>
      </c>
      <c r="N2459" s="2">
        <v>124</v>
      </c>
      <c r="O2459" s="2" t="b">
        <v>1</v>
      </c>
      <c r="P2459" s="4">
        <f t="shared" si="230"/>
        <v>102.30434782608695</v>
      </c>
      <c r="Q2459" s="5">
        <f t="shared" si="231"/>
        <v>189.75806451612902</v>
      </c>
      <c r="R2459" s="2" t="s">
        <v>8298</v>
      </c>
      <c r="S2459" s="7" t="str">
        <f t="shared" si="232"/>
        <v>food</v>
      </c>
      <c r="T2459" s="7" t="str">
        <f t="shared" si="233"/>
        <v>small batch</v>
      </c>
    </row>
    <row r="2460" spans="1:20" ht="100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17">
        <f t="shared" si="228"/>
        <v>42495.871736111112</v>
      </c>
      <c r="L2460" s="17">
        <f t="shared" si="229"/>
        <v>42530.791666666672</v>
      </c>
      <c r="M2460" s="2" t="b">
        <v>0</v>
      </c>
      <c r="N2460" s="2">
        <v>80</v>
      </c>
      <c r="O2460" s="2" t="b">
        <v>1</v>
      </c>
      <c r="P2460" s="4">
        <f t="shared" si="230"/>
        <v>110.17999999999999</v>
      </c>
      <c r="Q2460" s="5">
        <f t="shared" si="231"/>
        <v>68.862499999999997</v>
      </c>
      <c r="R2460" s="2" t="s">
        <v>8298</v>
      </c>
      <c r="S2460" s="7" t="str">
        <f t="shared" si="232"/>
        <v>food</v>
      </c>
      <c r="T2460" s="7" t="str">
        <f t="shared" si="233"/>
        <v>small batch</v>
      </c>
    </row>
    <row r="2461" spans="1:20" ht="80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17">
        <f t="shared" si="228"/>
        <v>42407.637557870374</v>
      </c>
      <c r="L2461" s="17">
        <f t="shared" si="229"/>
        <v>42452.595891203702</v>
      </c>
      <c r="M2461" s="2" t="b">
        <v>0</v>
      </c>
      <c r="N2461" s="2">
        <v>282</v>
      </c>
      <c r="O2461" s="2" t="b">
        <v>1</v>
      </c>
      <c r="P2461" s="4">
        <f t="shared" si="230"/>
        <v>102.25</v>
      </c>
      <c r="Q2461" s="5">
        <f t="shared" si="231"/>
        <v>108.77659574468085</v>
      </c>
      <c r="R2461" s="2" t="s">
        <v>8298</v>
      </c>
      <c r="S2461" s="7" t="str">
        <f t="shared" si="232"/>
        <v>food</v>
      </c>
      <c r="T2461" s="7" t="str">
        <f t="shared" si="233"/>
        <v>small batch</v>
      </c>
    </row>
    <row r="2462" spans="1:20" ht="80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17">
        <f t="shared" si="228"/>
        <v>42704.187118055561</v>
      </c>
      <c r="L2462" s="17">
        <f t="shared" si="229"/>
        <v>42738.178472222222</v>
      </c>
      <c r="M2462" s="2" t="b">
        <v>0</v>
      </c>
      <c r="N2462" s="2">
        <v>68</v>
      </c>
      <c r="O2462" s="2" t="b">
        <v>1</v>
      </c>
      <c r="P2462" s="4">
        <f t="shared" si="230"/>
        <v>100.78823529411764</v>
      </c>
      <c r="Q2462" s="5">
        <f t="shared" si="231"/>
        <v>125.98529411764706</v>
      </c>
      <c r="R2462" s="2" t="s">
        <v>8298</v>
      </c>
      <c r="S2462" s="7" t="str">
        <f t="shared" si="232"/>
        <v>food</v>
      </c>
      <c r="T2462" s="7" t="str">
        <f t="shared" si="233"/>
        <v>small batch</v>
      </c>
    </row>
    <row r="2463" spans="1:20" ht="80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17">
        <f t="shared" si="228"/>
        <v>40784.012696759259</v>
      </c>
      <c r="L2463" s="17">
        <f t="shared" si="229"/>
        <v>40817.125</v>
      </c>
      <c r="M2463" s="2" t="b">
        <v>0</v>
      </c>
      <c r="N2463" s="2">
        <v>86</v>
      </c>
      <c r="O2463" s="2" t="b">
        <v>1</v>
      </c>
      <c r="P2463" s="4">
        <f t="shared" si="230"/>
        <v>103.8</v>
      </c>
      <c r="Q2463" s="5">
        <f t="shared" si="231"/>
        <v>90.523255813953483</v>
      </c>
      <c r="R2463" s="2" t="s">
        <v>8279</v>
      </c>
      <c r="S2463" s="7" t="str">
        <f t="shared" si="232"/>
        <v>music</v>
      </c>
      <c r="T2463" s="7" t="str">
        <f t="shared" si="233"/>
        <v>indie rock</v>
      </c>
    </row>
    <row r="2464" spans="1:20" ht="80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17">
        <f t="shared" si="228"/>
        <v>41089.186296296299</v>
      </c>
      <c r="L2464" s="17">
        <f t="shared" si="229"/>
        <v>41109.186296296299</v>
      </c>
      <c r="M2464" s="2" t="b">
        <v>0</v>
      </c>
      <c r="N2464" s="2">
        <v>115</v>
      </c>
      <c r="O2464" s="2" t="b">
        <v>1</v>
      </c>
      <c r="P2464" s="4">
        <f t="shared" si="230"/>
        <v>110.70833333333334</v>
      </c>
      <c r="Q2464" s="5">
        <f t="shared" si="231"/>
        <v>28.880434782608695</v>
      </c>
      <c r="R2464" s="2" t="s">
        <v>8279</v>
      </c>
      <c r="S2464" s="7" t="str">
        <f t="shared" si="232"/>
        <v>music</v>
      </c>
      <c r="T2464" s="7" t="str">
        <f t="shared" si="233"/>
        <v>indie rock</v>
      </c>
    </row>
    <row r="2465" spans="1:20" ht="40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17">
        <f t="shared" si="228"/>
        <v>41341.111400462964</v>
      </c>
      <c r="L2465" s="17">
        <f t="shared" si="229"/>
        <v>41380.791666666664</v>
      </c>
      <c r="M2465" s="2" t="b">
        <v>0</v>
      </c>
      <c r="N2465" s="2">
        <v>75</v>
      </c>
      <c r="O2465" s="2" t="b">
        <v>1</v>
      </c>
      <c r="P2465" s="4">
        <f t="shared" si="230"/>
        <v>116.25000000000001</v>
      </c>
      <c r="Q2465" s="5">
        <f t="shared" si="231"/>
        <v>31</v>
      </c>
      <c r="R2465" s="2" t="s">
        <v>8279</v>
      </c>
      <c r="S2465" s="7" t="str">
        <f t="shared" si="232"/>
        <v>music</v>
      </c>
      <c r="T2465" s="7" t="str">
        <f t="shared" si="233"/>
        <v>indie rock</v>
      </c>
    </row>
    <row r="2466" spans="1:20" ht="60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17">
        <f t="shared" si="228"/>
        <v>42248.90042824074</v>
      </c>
      <c r="L2466" s="17">
        <f t="shared" si="229"/>
        <v>42277.811805555553</v>
      </c>
      <c r="M2466" s="2" t="b">
        <v>0</v>
      </c>
      <c r="N2466" s="2">
        <v>43</v>
      </c>
      <c r="O2466" s="2" t="b">
        <v>1</v>
      </c>
      <c r="P2466" s="4">
        <f t="shared" si="230"/>
        <v>111.1</v>
      </c>
      <c r="Q2466" s="5">
        <f t="shared" si="231"/>
        <v>51.674418604651166</v>
      </c>
      <c r="R2466" s="2" t="s">
        <v>8279</v>
      </c>
      <c r="S2466" s="7" t="str">
        <f t="shared" si="232"/>
        <v>music</v>
      </c>
      <c r="T2466" s="7" t="str">
        <f t="shared" si="233"/>
        <v>indie rock</v>
      </c>
    </row>
    <row r="2467" spans="1:20" ht="60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17">
        <f t="shared" si="228"/>
        <v>41145.719305555554</v>
      </c>
      <c r="L2467" s="17">
        <f t="shared" si="229"/>
        <v>41175.719305555554</v>
      </c>
      <c r="M2467" s="2" t="b">
        <v>0</v>
      </c>
      <c r="N2467" s="2">
        <v>48</v>
      </c>
      <c r="O2467" s="2" t="b">
        <v>1</v>
      </c>
      <c r="P2467" s="4">
        <f t="shared" si="230"/>
        <v>180.14285714285714</v>
      </c>
      <c r="Q2467" s="5">
        <f t="shared" si="231"/>
        <v>26.270833333333332</v>
      </c>
      <c r="R2467" s="2" t="s">
        <v>8279</v>
      </c>
      <c r="S2467" s="7" t="str">
        <f t="shared" si="232"/>
        <v>music</v>
      </c>
      <c r="T2467" s="7" t="str">
        <f t="shared" si="233"/>
        <v>indie rock</v>
      </c>
    </row>
    <row r="2468" spans="1:20" ht="80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17">
        <f t="shared" si="228"/>
        <v>41373.102465277778</v>
      </c>
      <c r="L2468" s="17">
        <f t="shared" si="229"/>
        <v>41403.102465277778</v>
      </c>
      <c r="M2468" s="2" t="b">
        <v>0</v>
      </c>
      <c r="N2468" s="2">
        <v>52</v>
      </c>
      <c r="O2468" s="2" t="b">
        <v>1</v>
      </c>
      <c r="P2468" s="4">
        <f t="shared" si="230"/>
        <v>100</v>
      </c>
      <c r="Q2468" s="5">
        <f t="shared" si="231"/>
        <v>48.07692307692308</v>
      </c>
      <c r="R2468" s="2" t="s">
        <v>8279</v>
      </c>
      <c r="S2468" s="7" t="str">
        <f t="shared" si="232"/>
        <v>music</v>
      </c>
      <c r="T2468" s="7" t="str">
        <f t="shared" si="233"/>
        <v>indie rock</v>
      </c>
    </row>
    <row r="2469" spans="1:20" ht="60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17">
        <f t="shared" si="228"/>
        <v>41025.874201388891</v>
      </c>
      <c r="L2469" s="17">
        <f t="shared" si="229"/>
        <v>41039.708333333336</v>
      </c>
      <c r="M2469" s="2" t="b">
        <v>0</v>
      </c>
      <c r="N2469" s="2">
        <v>43</v>
      </c>
      <c r="O2469" s="2" t="b">
        <v>1</v>
      </c>
      <c r="P2469" s="4">
        <f t="shared" si="230"/>
        <v>118.5</v>
      </c>
      <c r="Q2469" s="5">
        <f t="shared" si="231"/>
        <v>27.558139534883722</v>
      </c>
      <c r="R2469" s="2" t="s">
        <v>8279</v>
      </c>
      <c r="S2469" s="7" t="str">
        <f t="shared" si="232"/>
        <v>music</v>
      </c>
      <c r="T2469" s="7" t="str">
        <f t="shared" si="233"/>
        <v>indie rock</v>
      </c>
    </row>
    <row r="2470" spans="1:20" ht="60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17">
        <f t="shared" si="228"/>
        <v>41174.154178240737</v>
      </c>
      <c r="L2470" s="17">
        <f t="shared" si="229"/>
        <v>41210.208333333336</v>
      </c>
      <c r="M2470" s="2" t="b">
        <v>0</v>
      </c>
      <c r="N2470" s="2">
        <v>58</v>
      </c>
      <c r="O2470" s="2" t="b">
        <v>1</v>
      </c>
      <c r="P2470" s="4">
        <f t="shared" si="230"/>
        <v>107.21700000000001</v>
      </c>
      <c r="Q2470" s="5">
        <f t="shared" si="231"/>
        <v>36.97137931034483</v>
      </c>
      <c r="R2470" s="2" t="s">
        <v>8279</v>
      </c>
      <c r="S2470" s="7" t="str">
        <f t="shared" si="232"/>
        <v>music</v>
      </c>
      <c r="T2470" s="7" t="str">
        <f t="shared" si="233"/>
        <v>indie rock</v>
      </c>
    </row>
    <row r="2471" spans="1:20" ht="80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17">
        <f t="shared" si="228"/>
        <v>40557.429733796293</v>
      </c>
      <c r="L2471" s="17">
        <f t="shared" si="229"/>
        <v>40582.429733796293</v>
      </c>
      <c r="M2471" s="2" t="b">
        <v>0</v>
      </c>
      <c r="N2471" s="2">
        <v>47</v>
      </c>
      <c r="O2471" s="2" t="b">
        <v>1</v>
      </c>
      <c r="P2471" s="4">
        <f t="shared" si="230"/>
        <v>113.66666666666667</v>
      </c>
      <c r="Q2471" s="5">
        <f t="shared" si="231"/>
        <v>29.021276595744681</v>
      </c>
      <c r="R2471" s="2" t="s">
        <v>8279</v>
      </c>
      <c r="S2471" s="7" t="str">
        <f t="shared" si="232"/>
        <v>music</v>
      </c>
      <c r="T2471" s="7" t="str">
        <f t="shared" si="233"/>
        <v>indie rock</v>
      </c>
    </row>
    <row r="2472" spans="1:20" ht="60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17">
        <f t="shared" si="228"/>
        <v>41023.07471064815</v>
      </c>
      <c r="L2472" s="17">
        <f t="shared" si="229"/>
        <v>41053.07471064815</v>
      </c>
      <c r="M2472" s="2" t="b">
        <v>0</v>
      </c>
      <c r="N2472" s="2">
        <v>36</v>
      </c>
      <c r="O2472" s="2" t="b">
        <v>1</v>
      </c>
      <c r="P2472" s="4">
        <f t="shared" si="230"/>
        <v>103.16400000000002</v>
      </c>
      <c r="Q2472" s="5">
        <f t="shared" si="231"/>
        <v>28.65666666666667</v>
      </c>
      <c r="R2472" s="2" t="s">
        <v>8279</v>
      </c>
      <c r="S2472" s="7" t="str">
        <f t="shared" si="232"/>
        <v>music</v>
      </c>
      <c r="T2472" s="7" t="str">
        <f t="shared" si="233"/>
        <v>indie rock</v>
      </c>
    </row>
    <row r="2473" spans="1:20" ht="80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17">
        <f t="shared" si="228"/>
        <v>40893.992962962962</v>
      </c>
      <c r="L2473" s="17">
        <f t="shared" si="229"/>
        <v>40933.992962962962</v>
      </c>
      <c r="M2473" s="2" t="b">
        <v>0</v>
      </c>
      <c r="N2473" s="2">
        <v>17</v>
      </c>
      <c r="O2473" s="2" t="b">
        <v>1</v>
      </c>
      <c r="P2473" s="4">
        <f t="shared" si="230"/>
        <v>128</v>
      </c>
      <c r="Q2473" s="5">
        <f t="shared" si="231"/>
        <v>37.647058823529413</v>
      </c>
      <c r="R2473" s="2" t="s">
        <v>8279</v>
      </c>
      <c r="S2473" s="7" t="str">
        <f t="shared" si="232"/>
        <v>music</v>
      </c>
      <c r="T2473" s="7" t="str">
        <f t="shared" si="233"/>
        <v>indie rock</v>
      </c>
    </row>
    <row r="2474" spans="1:20" ht="80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17">
        <f t="shared" si="228"/>
        <v>40354.11550925926</v>
      </c>
      <c r="L2474" s="17">
        <f t="shared" si="229"/>
        <v>40425.043749999997</v>
      </c>
      <c r="M2474" s="2" t="b">
        <v>0</v>
      </c>
      <c r="N2474" s="2">
        <v>104</v>
      </c>
      <c r="O2474" s="2" t="b">
        <v>1</v>
      </c>
      <c r="P2474" s="4">
        <f t="shared" si="230"/>
        <v>135.76026666666667</v>
      </c>
      <c r="Q2474" s="5">
        <f t="shared" si="231"/>
        <v>97.904038461538462</v>
      </c>
      <c r="R2474" s="2" t="s">
        <v>8279</v>
      </c>
      <c r="S2474" s="7" t="str">
        <f t="shared" si="232"/>
        <v>music</v>
      </c>
      <c r="T2474" s="7" t="str">
        <f t="shared" si="233"/>
        <v>indie rock</v>
      </c>
    </row>
    <row r="2475" spans="1:20" ht="80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17">
        <f t="shared" si="228"/>
        <v>41193.748483796298</v>
      </c>
      <c r="L2475" s="17">
        <f t="shared" si="229"/>
        <v>41223.790150462963</v>
      </c>
      <c r="M2475" s="2" t="b">
        <v>0</v>
      </c>
      <c r="N2475" s="2">
        <v>47</v>
      </c>
      <c r="O2475" s="2" t="b">
        <v>1</v>
      </c>
      <c r="P2475" s="4">
        <f t="shared" si="230"/>
        <v>100</v>
      </c>
      <c r="Q2475" s="5">
        <f t="shared" si="231"/>
        <v>42.553191489361701</v>
      </c>
      <c r="R2475" s="2" t="s">
        <v>8279</v>
      </c>
      <c r="S2475" s="7" t="str">
        <f t="shared" si="232"/>
        <v>music</v>
      </c>
      <c r="T2475" s="7" t="str">
        <f t="shared" si="233"/>
        <v>indie rock</v>
      </c>
    </row>
    <row r="2476" spans="1:20" ht="80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17">
        <f t="shared" si="228"/>
        <v>40417.011296296296</v>
      </c>
      <c r="L2476" s="17">
        <f t="shared" si="229"/>
        <v>40462.011296296296</v>
      </c>
      <c r="M2476" s="2" t="b">
        <v>0</v>
      </c>
      <c r="N2476" s="2">
        <v>38</v>
      </c>
      <c r="O2476" s="2" t="b">
        <v>1</v>
      </c>
      <c r="P2476" s="4">
        <f t="shared" si="230"/>
        <v>100.00360000000002</v>
      </c>
      <c r="Q2476" s="5">
        <f t="shared" si="231"/>
        <v>131.58368421052631</v>
      </c>
      <c r="R2476" s="2" t="s">
        <v>8279</v>
      </c>
      <c r="S2476" s="7" t="str">
        <f t="shared" si="232"/>
        <v>music</v>
      </c>
      <c r="T2476" s="7" t="str">
        <f t="shared" si="233"/>
        <v>indie rock</v>
      </c>
    </row>
    <row r="2477" spans="1:20" ht="60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17">
        <f t="shared" si="228"/>
        <v>40310.287673611114</v>
      </c>
      <c r="L2477" s="17">
        <f t="shared" si="229"/>
        <v>40369.916666666664</v>
      </c>
      <c r="M2477" s="2" t="b">
        <v>0</v>
      </c>
      <c r="N2477" s="2">
        <v>81</v>
      </c>
      <c r="O2477" s="2" t="b">
        <v>1</v>
      </c>
      <c r="P2477" s="4">
        <f t="shared" si="230"/>
        <v>104.71999999999998</v>
      </c>
      <c r="Q2477" s="5">
        <f t="shared" si="231"/>
        <v>32.320987654320987</v>
      </c>
      <c r="R2477" s="2" t="s">
        <v>8279</v>
      </c>
      <c r="S2477" s="7" t="str">
        <f t="shared" si="232"/>
        <v>music</v>
      </c>
      <c r="T2477" s="7" t="str">
        <f t="shared" si="233"/>
        <v>indie rock</v>
      </c>
    </row>
    <row r="2478" spans="1:20" ht="60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17">
        <f t="shared" si="228"/>
        <v>41913.328356481477</v>
      </c>
      <c r="L2478" s="17">
        <f t="shared" si="229"/>
        <v>41946.370023148149</v>
      </c>
      <c r="M2478" s="2" t="b">
        <v>0</v>
      </c>
      <c r="N2478" s="2">
        <v>55</v>
      </c>
      <c r="O2478" s="2" t="b">
        <v>1</v>
      </c>
      <c r="P2478" s="4">
        <f t="shared" si="230"/>
        <v>105.02249999999999</v>
      </c>
      <c r="Q2478" s="5">
        <f t="shared" si="231"/>
        <v>61.103999999999999</v>
      </c>
      <c r="R2478" s="2" t="s">
        <v>8279</v>
      </c>
      <c r="S2478" s="7" t="str">
        <f t="shared" si="232"/>
        <v>music</v>
      </c>
      <c r="T2478" s="7" t="str">
        <f t="shared" si="233"/>
        <v>indie rock</v>
      </c>
    </row>
    <row r="2479" spans="1:20" ht="40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17">
        <f t="shared" si="228"/>
        <v>41088.691493055558</v>
      </c>
      <c r="L2479" s="17">
        <f t="shared" si="229"/>
        <v>41133.691493055558</v>
      </c>
      <c r="M2479" s="2" t="b">
        <v>0</v>
      </c>
      <c r="N2479" s="2">
        <v>41</v>
      </c>
      <c r="O2479" s="2" t="b">
        <v>1</v>
      </c>
      <c r="P2479" s="4">
        <f t="shared" si="230"/>
        <v>171.33333333333334</v>
      </c>
      <c r="Q2479" s="5">
        <f t="shared" si="231"/>
        <v>31.341463414634145</v>
      </c>
      <c r="R2479" s="2" t="s">
        <v>8279</v>
      </c>
      <c r="S2479" s="7" t="str">
        <f t="shared" si="232"/>
        <v>music</v>
      </c>
      <c r="T2479" s="7" t="str">
        <f t="shared" si="233"/>
        <v>indie rock</v>
      </c>
    </row>
    <row r="2480" spans="1:20" ht="80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17">
        <f t="shared" si="228"/>
        <v>41257.950381944444</v>
      </c>
      <c r="L2480" s="17">
        <f t="shared" si="229"/>
        <v>41287.950381944444</v>
      </c>
      <c r="M2480" s="2" t="b">
        <v>0</v>
      </c>
      <c r="N2480" s="2">
        <v>79</v>
      </c>
      <c r="O2480" s="2" t="b">
        <v>1</v>
      </c>
      <c r="P2480" s="4">
        <f t="shared" si="230"/>
        <v>127.49999999999999</v>
      </c>
      <c r="Q2480" s="5">
        <f t="shared" si="231"/>
        <v>129.1139240506329</v>
      </c>
      <c r="R2480" s="2" t="s">
        <v>8279</v>
      </c>
      <c r="S2480" s="7" t="str">
        <f t="shared" si="232"/>
        <v>music</v>
      </c>
      <c r="T2480" s="7" t="str">
        <f t="shared" si="233"/>
        <v>indie rock</v>
      </c>
    </row>
    <row r="2481" spans="1:20" ht="60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17">
        <f t="shared" si="228"/>
        <v>41107.726782407408</v>
      </c>
      <c r="L2481" s="17">
        <f t="shared" si="229"/>
        <v>41118.083333333336</v>
      </c>
      <c r="M2481" s="2" t="b">
        <v>0</v>
      </c>
      <c r="N2481" s="2">
        <v>16</v>
      </c>
      <c r="O2481" s="2" t="b">
        <v>1</v>
      </c>
      <c r="P2481" s="4">
        <f t="shared" si="230"/>
        <v>133.44333333333333</v>
      </c>
      <c r="Q2481" s="5">
        <f t="shared" si="231"/>
        <v>25.020624999999999</v>
      </c>
      <c r="R2481" s="2" t="s">
        <v>8279</v>
      </c>
      <c r="S2481" s="7" t="str">
        <f t="shared" si="232"/>
        <v>music</v>
      </c>
      <c r="T2481" s="7" t="str">
        <f t="shared" si="233"/>
        <v>indie rock</v>
      </c>
    </row>
    <row r="2482" spans="1:20" ht="80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17">
        <f t="shared" si="228"/>
        <v>42227.936157407406</v>
      </c>
      <c r="L2482" s="17">
        <f t="shared" si="229"/>
        <v>42287.936157407406</v>
      </c>
      <c r="M2482" s="2" t="b">
        <v>0</v>
      </c>
      <c r="N2482" s="2">
        <v>8</v>
      </c>
      <c r="O2482" s="2" t="b">
        <v>1</v>
      </c>
      <c r="P2482" s="4">
        <f t="shared" si="230"/>
        <v>100</v>
      </c>
      <c r="Q2482" s="5">
        <f t="shared" si="231"/>
        <v>250</v>
      </c>
      <c r="R2482" s="2" t="s">
        <v>8279</v>
      </c>
      <c r="S2482" s="7" t="str">
        <f t="shared" si="232"/>
        <v>music</v>
      </c>
      <c r="T2482" s="7" t="str">
        <f t="shared" si="233"/>
        <v>indie rock</v>
      </c>
    </row>
    <row r="2483" spans="1:20" ht="80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17">
        <f t="shared" si="228"/>
        <v>40999.645925925928</v>
      </c>
      <c r="L2483" s="17">
        <f t="shared" si="229"/>
        <v>41029.645925925928</v>
      </c>
      <c r="M2483" s="2" t="b">
        <v>0</v>
      </c>
      <c r="N2483" s="2">
        <v>95</v>
      </c>
      <c r="O2483" s="2" t="b">
        <v>1</v>
      </c>
      <c r="P2483" s="4">
        <f t="shared" si="230"/>
        <v>112.91099999999999</v>
      </c>
      <c r="Q2483" s="5">
        <f t="shared" si="231"/>
        <v>47.541473684210523</v>
      </c>
      <c r="R2483" s="2" t="s">
        <v>8279</v>
      </c>
      <c r="S2483" s="7" t="str">
        <f t="shared" si="232"/>
        <v>music</v>
      </c>
      <c r="T2483" s="7" t="str">
        <f t="shared" si="233"/>
        <v>indie rock</v>
      </c>
    </row>
    <row r="2484" spans="1:20" ht="80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17">
        <f t="shared" si="228"/>
        <v>40711.782210648147</v>
      </c>
      <c r="L2484" s="17">
        <f t="shared" si="229"/>
        <v>40756.782210648147</v>
      </c>
      <c r="M2484" s="2" t="b">
        <v>0</v>
      </c>
      <c r="N2484" s="2">
        <v>25</v>
      </c>
      <c r="O2484" s="2" t="b">
        <v>1</v>
      </c>
      <c r="P2484" s="4">
        <f t="shared" si="230"/>
        <v>100.1</v>
      </c>
      <c r="Q2484" s="5">
        <f t="shared" si="231"/>
        <v>40.04</v>
      </c>
      <c r="R2484" s="2" t="s">
        <v>8279</v>
      </c>
      <c r="S2484" s="7" t="str">
        <f t="shared" si="232"/>
        <v>music</v>
      </c>
      <c r="T2484" s="7" t="str">
        <f t="shared" si="233"/>
        <v>indie rock</v>
      </c>
    </row>
    <row r="2485" spans="1:20" ht="60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17">
        <f t="shared" si="228"/>
        <v>40970.750034722223</v>
      </c>
      <c r="L2485" s="17">
        <f t="shared" si="229"/>
        <v>41030.708368055559</v>
      </c>
      <c r="M2485" s="2" t="b">
        <v>0</v>
      </c>
      <c r="N2485" s="2">
        <v>19</v>
      </c>
      <c r="O2485" s="2" t="b">
        <v>1</v>
      </c>
      <c r="P2485" s="4">
        <f t="shared" si="230"/>
        <v>113.72727272727272</v>
      </c>
      <c r="Q2485" s="5">
        <f t="shared" si="231"/>
        <v>65.84210526315789</v>
      </c>
      <c r="R2485" s="2" t="s">
        <v>8279</v>
      </c>
      <c r="S2485" s="7" t="str">
        <f t="shared" si="232"/>
        <v>music</v>
      </c>
      <c r="T2485" s="7" t="str">
        <f t="shared" si="233"/>
        <v>indie rock</v>
      </c>
    </row>
    <row r="2486" spans="1:20" ht="80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17">
        <f t="shared" si="228"/>
        <v>40771.916701388887</v>
      </c>
      <c r="L2486" s="17">
        <f t="shared" si="229"/>
        <v>40801.916701388887</v>
      </c>
      <c r="M2486" s="2" t="b">
        <v>0</v>
      </c>
      <c r="N2486" s="2">
        <v>90</v>
      </c>
      <c r="O2486" s="2" t="b">
        <v>1</v>
      </c>
      <c r="P2486" s="4">
        <f t="shared" si="230"/>
        <v>119.31742857142855</v>
      </c>
      <c r="Q2486" s="5">
        <f t="shared" si="231"/>
        <v>46.401222222222216</v>
      </c>
      <c r="R2486" s="2" t="s">
        <v>8279</v>
      </c>
      <c r="S2486" s="7" t="str">
        <f t="shared" si="232"/>
        <v>music</v>
      </c>
      <c r="T2486" s="7" t="str">
        <f t="shared" si="233"/>
        <v>indie rock</v>
      </c>
    </row>
    <row r="2487" spans="1:20" ht="80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17">
        <f t="shared" si="228"/>
        <v>40793.998599537037</v>
      </c>
      <c r="L2487" s="17">
        <f t="shared" si="229"/>
        <v>40828.998599537037</v>
      </c>
      <c r="M2487" s="2" t="b">
        <v>0</v>
      </c>
      <c r="N2487" s="2">
        <v>41</v>
      </c>
      <c r="O2487" s="2" t="b">
        <v>1</v>
      </c>
      <c r="P2487" s="4">
        <f t="shared" si="230"/>
        <v>103.25</v>
      </c>
      <c r="Q2487" s="5">
        <f t="shared" si="231"/>
        <v>50.365853658536587</v>
      </c>
      <c r="R2487" s="2" t="s">
        <v>8279</v>
      </c>
      <c r="S2487" s="7" t="str">
        <f t="shared" si="232"/>
        <v>music</v>
      </c>
      <c r="T2487" s="7" t="str">
        <f t="shared" si="233"/>
        <v>indie rock</v>
      </c>
    </row>
    <row r="2488" spans="1:20" ht="80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17">
        <f t="shared" si="228"/>
        <v>40991.708055555559</v>
      </c>
      <c r="L2488" s="17">
        <f t="shared" si="229"/>
        <v>41021.708055555559</v>
      </c>
      <c r="M2488" s="2" t="b">
        <v>0</v>
      </c>
      <c r="N2488" s="2">
        <v>30</v>
      </c>
      <c r="O2488" s="2" t="b">
        <v>1</v>
      </c>
      <c r="P2488" s="4">
        <f t="shared" si="230"/>
        <v>265.66666666666669</v>
      </c>
      <c r="Q2488" s="5">
        <f t="shared" si="231"/>
        <v>26.566666666666666</v>
      </c>
      <c r="R2488" s="2" t="s">
        <v>8279</v>
      </c>
      <c r="S2488" s="7" t="str">
        <f t="shared" si="232"/>
        <v>music</v>
      </c>
      <c r="T2488" s="7" t="str">
        <f t="shared" si="233"/>
        <v>indie rock</v>
      </c>
    </row>
    <row r="2489" spans="1:20" ht="80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17">
        <f t="shared" si="228"/>
        <v>41026.083298611113</v>
      </c>
      <c r="L2489" s="17">
        <f t="shared" si="229"/>
        <v>41056.083298611113</v>
      </c>
      <c r="M2489" s="2" t="b">
        <v>0</v>
      </c>
      <c r="N2489" s="2">
        <v>38</v>
      </c>
      <c r="O2489" s="2" t="b">
        <v>1</v>
      </c>
      <c r="P2489" s="4">
        <f t="shared" si="230"/>
        <v>100.05066666666667</v>
      </c>
      <c r="Q2489" s="5">
        <f t="shared" si="231"/>
        <v>39.493684210526318</v>
      </c>
      <c r="R2489" s="2" t="s">
        <v>8279</v>
      </c>
      <c r="S2489" s="7" t="str">
        <f t="shared" si="232"/>
        <v>music</v>
      </c>
      <c r="T2489" s="7" t="str">
        <f t="shared" si="233"/>
        <v>indie rock</v>
      </c>
    </row>
    <row r="2490" spans="1:20" ht="100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17">
        <f t="shared" si="228"/>
        <v>40833.633194444446</v>
      </c>
      <c r="L2490" s="17">
        <f t="shared" si="229"/>
        <v>40863.674861111111</v>
      </c>
      <c r="M2490" s="2" t="b">
        <v>0</v>
      </c>
      <c r="N2490" s="2">
        <v>65</v>
      </c>
      <c r="O2490" s="2" t="b">
        <v>1</v>
      </c>
      <c r="P2490" s="4">
        <f t="shared" si="230"/>
        <v>106.69999999999999</v>
      </c>
      <c r="Q2490" s="5">
        <f t="shared" si="231"/>
        <v>49.246153846153845</v>
      </c>
      <c r="R2490" s="2" t="s">
        <v>8279</v>
      </c>
      <c r="S2490" s="7" t="str">
        <f t="shared" si="232"/>
        <v>music</v>
      </c>
      <c r="T2490" s="7" t="str">
        <f t="shared" si="233"/>
        <v>indie rock</v>
      </c>
    </row>
    <row r="2491" spans="1:20" ht="80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17">
        <f t="shared" si="228"/>
        <v>41373.690266203703</v>
      </c>
      <c r="L2491" s="17">
        <f t="shared" si="229"/>
        <v>41403.690266203703</v>
      </c>
      <c r="M2491" s="2" t="b">
        <v>0</v>
      </c>
      <c r="N2491" s="2">
        <v>75</v>
      </c>
      <c r="O2491" s="2" t="b">
        <v>1</v>
      </c>
      <c r="P2491" s="4">
        <f t="shared" si="230"/>
        <v>133.67142857142858</v>
      </c>
      <c r="Q2491" s="5">
        <f t="shared" si="231"/>
        <v>62.38</v>
      </c>
      <c r="R2491" s="2" t="s">
        <v>8279</v>
      </c>
      <c r="S2491" s="7" t="str">
        <f t="shared" si="232"/>
        <v>music</v>
      </c>
      <c r="T2491" s="7" t="str">
        <f t="shared" si="233"/>
        <v>indie rock</v>
      </c>
    </row>
    <row r="2492" spans="1:20" ht="80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17">
        <f t="shared" si="228"/>
        <v>41023.227731481478</v>
      </c>
      <c r="L2492" s="17">
        <f t="shared" si="229"/>
        <v>41083.227731481478</v>
      </c>
      <c r="M2492" s="2" t="b">
        <v>0</v>
      </c>
      <c r="N2492" s="2">
        <v>16</v>
      </c>
      <c r="O2492" s="2" t="b">
        <v>1</v>
      </c>
      <c r="P2492" s="4">
        <f t="shared" si="230"/>
        <v>121.39999999999999</v>
      </c>
      <c r="Q2492" s="5">
        <f t="shared" si="231"/>
        <v>37.9375</v>
      </c>
      <c r="R2492" s="2" t="s">
        <v>8279</v>
      </c>
      <c r="S2492" s="7" t="str">
        <f t="shared" si="232"/>
        <v>music</v>
      </c>
      <c r="T2492" s="7" t="str">
        <f t="shared" si="233"/>
        <v>indie rock</v>
      </c>
    </row>
    <row r="2493" spans="1:20" ht="80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17">
        <f t="shared" si="228"/>
        <v>40542.839282407411</v>
      </c>
      <c r="L2493" s="17">
        <f t="shared" si="229"/>
        <v>40559.07708333333</v>
      </c>
      <c r="M2493" s="2" t="b">
        <v>0</v>
      </c>
      <c r="N2493" s="2">
        <v>10</v>
      </c>
      <c r="O2493" s="2" t="b">
        <v>1</v>
      </c>
      <c r="P2493" s="4">
        <f t="shared" si="230"/>
        <v>103.2</v>
      </c>
      <c r="Q2493" s="5">
        <f t="shared" si="231"/>
        <v>51.6</v>
      </c>
      <c r="R2493" s="2" t="s">
        <v>8279</v>
      </c>
      <c r="S2493" s="7" t="str">
        <f t="shared" si="232"/>
        <v>music</v>
      </c>
      <c r="T2493" s="7" t="str">
        <f t="shared" si="233"/>
        <v>indie rock</v>
      </c>
    </row>
    <row r="2494" spans="1:20" ht="40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17">
        <f t="shared" si="228"/>
        <v>41024.985972222225</v>
      </c>
      <c r="L2494" s="17">
        <f t="shared" si="229"/>
        <v>41076.415972222225</v>
      </c>
      <c r="M2494" s="2" t="b">
        <v>0</v>
      </c>
      <c r="N2494" s="2">
        <v>27</v>
      </c>
      <c r="O2494" s="2" t="b">
        <v>1</v>
      </c>
      <c r="P2494" s="4">
        <f t="shared" si="230"/>
        <v>125</v>
      </c>
      <c r="Q2494" s="5">
        <f t="shared" si="231"/>
        <v>27.777777777777779</v>
      </c>
      <c r="R2494" s="2" t="s">
        <v>8279</v>
      </c>
      <c r="S2494" s="7" t="str">
        <f t="shared" si="232"/>
        <v>music</v>
      </c>
      <c r="T2494" s="7" t="str">
        <f t="shared" si="233"/>
        <v>indie rock</v>
      </c>
    </row>
    <row r="2495" spans="1:20" ht="80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17">
        <f t="shared" si="228"/>
        <v>41348.168287037035</v>
      </c>
      <c r="L2495" s="17">
        <f t="shared" si="229"/>
        <v>41393.168287037035</v>
      </c>
      <c r="M2495" s="2" t="b">
        <v>0</v>
      </c>
      <c r="N2495" s="2">
        <v>259</v>
      </c>
      <c r="O2495" s="2" t="b">
        <v>1</v>
      </c>
      <c r="P2495" s="4">
        <f t="shared" si="230"/>
        <v>128.69999999999999</v>
      </c>
      <c r="Q2495" s="5">
        <f t="shared" si="231"/>
        <v>99.382239382239376</v>
      </c>
      <c r="R2495" s="2" t="s">
        <v>8279</v>
      </c>
      <c r="S2495" s="7" t="str">
        <f t="shared" si="232"/>
        <v>music</v>
      </c>
      <c r="T2495" s="7" t="str">
        <f t="shared" si="233"/>
        <v>indie rock</v>
      </c>
    </row>
    <row r="2496" spans="1:20" ht="80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17">
        <f t="shared" si="228"/>
        <v>41022.645185185182</v>
      </c>
      <c r="L2496" s="17">
        <f t="shared" si="229"/>
        <v>41052.645185185182</v>
      </c>
      <c r="M2496" s="2" t="b">
        <v>0</v>
      </c>
      <c r="N2496" s="2">
        <v>39</v>
      </c>
      <c r="O2496" s="2" t="b">
        <v>1</v>
      </c>
      <c r="P2496" s="4">
        <f t="shared" si="230"/>
        <v>101.00533333333333</v>
      </c>
      <c r="Q2496" s="5">
        <f t="shared" si="231"/>
        <v>38.848205128205123</v>
      </c>
      <c r="R2496" s="2" t="s">
        <v>8279</v>
      </c>
      <c r="S2496" s="7" t="str">
        <f t="shared" si="232"/>
        <v>music</v>
      </c>
      <c r="T2496" s="7" t="str">
        <f t="shared" si="233"/>
        <v>indie rock</v>
      </c>
    </row>
    <row r="2497" spans="1:20" ht="80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17">
        <f t="shared" si="228"/>
        <v>41036.946469907409</v>
      </c>
      <c r="L2497" s="17">
        <f t="shared" si="229"/>
        <v>41066.946469907409</v>
      </c>
      <c r="M2497" s="2" t="b">
        <v>0</v>
      </c>
      <c r="N2497" s="2">
        <v>42</v>
      </c>
      <c r="O2497" s="2" t="b">
        <v>1</v>
      </c>
      <c r="P2497" s="4">
        <f t="shared" si="230"/>
        <v>127.53666666666665</v>
      </c>
      <c r="Q2497" s="5">
        <f t="shared" si="231"/>
        <v>45.548809523809524</v>
      </c>
      <c r="R2497" s="2" t="s">
        <v>8279</v>
      </c>
      <c r="S2497" s="7" t="str">
        <f t="shared" si="232"/>
        <v>music</v>
      </c>
      <c r="T2497" s="7" t="str">
        <f t="shared" si="233"/>
        <v>indie rock</v>
      </c>
    </row>
    <row r="2498" spans="1:20" ht="40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17">
        <f t="shared" si="228"/>
        <v>41327.996435185189</v>
      </c>
      <c r="L2498" s="17">
        <f t="shared" si="229"/>
        <v>41362.954768518517</v>
      </c>
      <c r="M2498" s="2" t="b">
        <v>0</v>
      </c>
      <c r="N2498" s="2">
        <v>10</v>
      </c>
      <c r="O2498" s="2" t="b">
        <v>1</v>
      </c>
      <c r="P2498" s="4">
        <f t="shared" si="230"/>
        <v>100</v>
      </c>
      <c r="Q2498" s="5">
        <f t="shared" si="231"/>
        <v>600</v>
      </c>
      <c r="R2498" s="2" t="s">
        <v>8279</v>
      </c>
      <c r="S2498" s="7" t="str">
        <f t="shared" si="232"/>
        <v>music</v>
      </c>
      <c r="T2498" s="7" t="str">
        <f t="shared" si="233"/>
        <v>indie rock</v>
      </c>
    </row>
    <row r="2499" spans="1:20" ht="80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17">
        <f t="shared" ref="K2499:K2562" si="234">(((J2499/60)/60)/24)+DATE(1970,1,1)</f>
        <v>40730.878912037035</v>
      </c>
      <c r="L2499" s="17">
        <f t="shared" ref="L2499:L2562" si="235">(((I2499/60)/60)/24)+DATE(1970,1,1)</f>
        <v>40760.878912037035</v>
      </c>
      <c r="M2499" s="2" t="b">
        <v>0</v>
      </c>
      <c r="N2499" s="2">
        <v>56</v>
      </c>
      <c r="O2499" s="2" t="b">
        <v>1</v>
      </c>
      <c r="P2499" s="4">
        <f t="shared" ref="P2499:P2562" si="236">E2499/D2499*100</f>
        <v>112.7715</v>
      </c>
      <c r="Q2499" s="5">
        <f t="shared" ref="Q2499:Q2562" si="237">E2499/N2499</f>
        <v>80.551071428571419</v>
      </c>
      <c r="R2499" s="2" t="s">
        <v>8279</v>
      </c>
      <c r="S2499" s="7" t="str">
        <f t="shared" ref="S2499:S2562" si="238">LEFT(R2499, SEARCH("/",R2499, 1)-1)</f>
        <v>music</v>
      </c>
      <c r="T2499" s="7" t="str">
        <f t="shared" ref="T2499:T2562" si="239">RIGHT(R2499,LEN(R2499)-SEARCH("/",R2499,1))</f>
        <v>indie rock</v>
      </c>
    </row>
    <row r="2500" spans="1:20" ht="80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17">
        <f t="shared" si="234"/>
        <v>42017.967442129629</v>
      </c>
      <c r="L2500" s="17">
        <f t="shared" si="235"/>
        <v>42031.967442129629</v>
      </c>
      <c r="M2500" s="2" t="b">
        <v>0</v>
      </c>
      <c r="N2500" s="2">
        <v>20</v>
      </c>
      <c r="O2500" s="2" t="b">
        <v>1</v>
      </c>
      <c r="P2500" s="4">
        <f t="shared" si="236"/>
        <v>105.60000000000001</v>
      </c>
      <c r="Q2500" s="5">
        <f t="shared" si="237"/>
        <v>52.8</v>
      </c>
      <c r="R2500" s="2" t="s">
        <v>8279</v>
      </c>
      <c r="S2500" s="7" t="str">
        <f t="shared" si="238"/>
        <v>music</v>
      </c>
      <c r="T2500" s="7" t="str">
        <f t="shared" si="239"/>
        <v>indie rock</v>
      </c>
    </row>
    <row r="2501" spans="1:20" ht="80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17">
        <f t="shared" si="234"/>
        <v>41226.648576388885</v>
      </c>
      <c r="L2501" s="17">
        <f t="shared" si="235"/>
        <v>41274.75</v>
      </c>
      <c r="M2501" s="2" t="b">
        <v>0</v>
      </c>
      <c r="N2501" s="2">
        <v>170</v>
      </c>
      <c r="O2501" s="2" t="b">
        <v>1</v>
      </c>
      <c r="P2501" s="4">
        <f t="shared" si="236"/>
        <v>202.625</v>
      </c>
      <c r="Q2501" s="5">
        <f t="shared" si="237"/>
        <v>47.676470588235297</v>
      </c>
      <c r="R2501" s="2" t="s">
        <v>8279</v>
      </c>
      <c r="S2501" s="7" t="str">
        <f t="shared" si="238"/>
        <v>music</v>
      </c>
      <c r="T2501" s="7" t="str">
        <f t="shared" si="239"/>
        <v>indie rock</v>
      </c>
    </row>
    <row r="2502" spans="1:20" ht="80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17">
        <f t="shared" si="234"/>
        <v>41053.772858796299</v>
      </c>
      <c r="L2502" s="17">
        <f t="shared" si="235"/>
        <v>41083.772858796299</v>
      </c>
      <c r="M2502" s="2" t="b">
        <v>0</v>
      </c>
      <c r="N2502" s="2">
        <v>29</v>
      </c>
      <c r="O2502" s="2" t="b">
        <v>1</v>
      </c>
      <c r="P2502" s="4">
        <f t="shared" si="236"/>
        <v>113.33333333333333</v>
      </c>
      <c r="Q2502" s="5">
        <f t="shared" si="237"/>
        <v>23.448275862068964</v>
      </c>
      <c r="R2502" s="2" t="s">
        <v>8279</v>
      </c>
      <c r="S2502" s="7" t="str">
        <f t="shared" si="238"/>
        <v>music</v>
      </c>
      <c r="T2502" s="7" t="str">
        <f t="shared" si="239"/>
        <v>indie rock</v>
      </c>
    </row>
    <row r="2503" spans="1:20" ht="80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17">
        <f t="shared" si="234"/>
        <v>42244.776666666665</v>
      </c>
      <c r="L2503" s="17">
        <f t="shared" si="235"/>
        <v>42274.776666666665</v>
      </c>
      <c r="M2503" s="2" t="b">
        <v>0</v>
      </c>
      <c r="N2503" s="2">
        <v>7</v>
      </c>
      <c r="O2503" s="2" t="b">
        <v>0</v>
      </c>
      <c r="P2503" s="4">
        <f t="shared" si="236"/>
        <v>2.5545454545454547</v>
      </c>
      <c r="Q2503" s="5">
        <f t="shared" si="237"/>
        <v>40.142857142857146</v>
      </c>
      <c r="R2503" s="2" t="s">
        <v>8299</v>
      </c>
      <c r="S2503" s="7" t="str">
        <f t="shared" si="238"/>
        <v>food</v>
      </c>
      <c r="T2503" s="7" t="str">
        <f t="shared" si="239"/>
        <v>restaurants</v>
      </c>
    </row>
    <row r="2504" spans="1:20" ht="80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17">
        <f t="shared" si="234"/>
        <v>41858.825439814813</v>
      </c>
      <c r="L2504" s="17">
        <f t="shared" si="235"/>
        <v>41903.825439814813</v>
      </c>
      <c r="M2504" s="2" t="b">
        <v>0</v>
      </c>
      <c r="N2504" s="2">
        <v>5</v>
      </c>
      <c r="O2504" s="2" t="b">
        <v>0</v>
      </c>
      <c r="P2504" s="4">
        <f t="shared" si="236"/>
        <v>7.8181818181818186E-2</v>
      </c>
      <c r="Q2504" s="5">
        <f t="shared" si="237"/>
        <v>17.2</v>
      </c>
      <c r="R2504" s="2" t="s">
        <v>8299</v>
      </c>
      <c r="S2504" s="7" t="str">
        <f t="shared" si="238"/>
        <v>food</v>
      </c>
      <c r="T2504" s="7" t="str">
        <f t="shared" si="239"/>
        <v>restaurants</v>
      </c>
    </row>
    <row r="2505" spans="1:20" ht="80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17">
        <f t="shared" si="234"/>
        <v>42498.899398148147</v>
      </c>
      <c r="L2505" s="17">
        <f t="shared" si="235"/>
        <v>42528.879166666666</v>
      </c>
      <c r="M2505" s="2" t="b">
        <v>0</v>
      </c>
      <c r="N2505" s="2">
        <v>0</v>
      </c>
      <c r="O2505" s="2" t="b">
        <v>0</v>
      </c>
      <c r="P2505" s="4">
        <f t="shared" si="236"/>
        <v>0</v>
      </c>
      <c r="Q2505" s="5" t="e">
        <f t="shared" si="237"/>
        <v>#DIV/0!</v>
      </c>
      <c r="R2505" s="2" t="s">
        <v>8299</v>
      </c>
      <c r="S2505" s="7" t="str">
        <f t="shared" si="238"/>
        <v>food</v>
      </c>
      <c r="T2505" s="7" t="str">
        <f t="shared" si="239"/>
        <v>restaurants</v>
      </c>
    </row>
    <row r="2506" spans="1:20" ht="60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17">
        <f t="shared" si="234"/>
        <v>41928.015439814815</v>
      </c>
      <c r="L2506" s="17">
        <f t="shared" si="235"/>
        <v>41958.057106481487</v>
      </c>
      <c r="M2506" s="2" t="b">
        <v>0</v>
      </c>
      <c r="N2506" s="2">
        <v>0</v>
      </c>
      <c r="O2506" s="2" t="b">
        <v>0</v>
      </c>
      <c r="P2506" s="4">
        <f t="shared" si="236"/>
        <v>0</v>
      </c>
      <c r="Q2506" s="5" t="e">
        <f t="shared" si="237"/>
        <v>#DIV/0!</v>
      </c>
      <c r="R2506" s="2" t="s">
        <v>8299</v>
      </c>
      <c r="S2506" s="7" t="str">
        <f t="shared" si="238"/>
        <v>food</v>
      </c>
      <c r="T2506" s="7" t="str">
        <f t="shared" si="239"/>
        <v>restaurants</v>
      </c>
    </row>
    <row r="2507" spans="1:20" ht="100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17">
        <f t="shared" si="234"/>
        <v>42047.05574074074</v>
      </c>
      <c r="L2507" s="17">
        <f t="shared" si="235"/>
        <v>42077.014074074075</v>
      </c>
      <c r="M2507" s="2" t="b">
        <v>0</v>
      </c>
      <c r="N2507" s="2">
        <v>0</v>
      </c>
      <c r="O2507" s="2" t="b">
        <v>0</v>
      </c>
      <c r="P2507" s="4">
        <f t="shared" si="236"/>
        <v>0</v>
      </c>
      <c r="Q2507" s="5" t="e">
        <f t="shared" si="237"/>
        <v>#DIV/0!</v>
      </c>
      <c r="R2507" s="2" t="s">
        <v>8299</v>
      </c>
      <c r="S2507" s="7" t="str">
        <f t="shared" si="238"/>
        <v>food</v>
      </c>
      <c r="T2507" s="7" t="str">
        <f t="shared" si="239"/>
        <v>restaurants</v>
      </c>
    </row>
    <row r="2508" spans="1:20" ht="80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17">
        <f t="shared" si="234"/>
        <v>42258.297094907408</v>
      </c>
      <c r="L2508" s="17">
        <f t="shared" si="235"/>
        <v>42280.875</v>
      </c>
      <c r="M2508" s="2" t="b">
        <v>0</v>
      </c>
      <c r="N2508" s="2">
        <v>2</v>
      </c>
      <c r="O2508" s="2" t="b">
        <v>0</v>
      </c>
      <c r="P2508" s="4">
        <f t="shared" si="236"/>
        <v>0.6</v>
      </c>
      <c r="Q2508" s="5">
        <f t="shared" si="237"/>
        <v>15</v>
      </c>
      <c r="R2508" s="2" t="s">
        <v>8299</v>
      </c>
      <c r="S2508" s="7" t="str">
        <f t="shared" si="238"/>
        <v>food</v>
      </c>
      <c r="T2508" s="7" t="str">
        <f t="shared" si="239"/>
        <v>restaurants</v>
      </c>
    </row>
    <row r="2509" spans="1:20" ht="40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17">
        <f t="shared" si="234"/>
        <v>42105.072962962964</v>
      </c>
      <c r="L2509" s="17">
        <f t="shared" si="235"/>
        <v>42135.072962962964</v>
      </c>
      <c r="M2509" s="2" t="b">
        <v>0</v>
      </c>
      <c r="N2509" s="2">
        <v>0</v>
      </c>
      <c r="O2509" s="2" t="b">
        <v>0</v>
      </c>
      <c r="P2509" s="4">
        <f t="shared" si="236"/>
        <v>0</v>
      </c>
      <c r="Q2509" s="5" t="e">
        <f t="shared" si="237"/>
        <v>#DIV/0!</v>
      </c>
      <c r="R2509" s="2" t="s">
        <v>8299</v>
      </c>
      <c r="S2509" s="7" t="str">
        <f t="shared" si="238"/>
        <v>food</v>
      </c>
      <c r="T2509" s="7" t="str">
        <f t="shared" si="239"/>
        <v>restaurants</v>
      </c>
    </row>
    <row r="2510" spans="1:20" ht="80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17">
        <f t="shared" si="234"/>
        <v>41835.951782407406</v>
      </c>
      <c r="L2510" s="17">
        <f t="shared" si="235"/>
        <v>41865.951782407406</v>
      </c>
      <c r="M2510" s="2" t="b">
        <v>0</v>
      </c>
      <c r="N2510" s="2">
        <v>0</v>
      </c>
      <c r="O2510" s="2" t="b">
        <v>0</v>
      </c>
      <c r="P2510" s="4">
        <f t="shared" si="236"/>
        <v>0</v>
      </c>
      <c r="Q2510" s="5" t="e">
        <f t="shared" si="237"/>
        <v>#DIV/0!</v>
      </c>
      <c r="R2510" s="2" t="s">
        <v>8299</v>
      </c>
      <c r="S2510" s="7" t="str">
        <f t="shared" si="238"/>
        <v>food</v>
      </c>
      <c r="T2510" s="7" t="str">
        <f t="shared" si="239"/>
        <v>restaurants</v>
      </c>
    </row>
    <row r="2511" spans="1:20" ht="80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17">
        <f t="shared" si="234"/>
        <v>42058.809594907405</v>
      </c>
      <c r="L2511" s="17">
        <f t="shared" si="235"/>
        <v>42114.767928240741</v>
      </c>
      <c r="M2511" s="2" t="b">
        <v>0</v>
      </c>
      <c r="N2511" s="2">
        <v>28</v>
      </c>
      <c r="O2511" s="2" t="b">
        <v>0</v>
      </c>
      <c r="P2511" s="4">
        <f t="shared" si="236"/>
        <v>1.0526315789473684</v>
      </c>
      <c r="Q2511" s="5">
        <f t="shared" si="237"/>
        <v>35.714285714285715</v>
      </c>
      <c r="R2511" s="2" t="s">
        <v>8299</v>
      </c>
      <c r="S2511" s="7" t="str">
        <f t="shared" si="238"/>
        <v>food</v>
      </c>
      <c r="T2511" s="7" t="str">
        <f t="shared" si="239"/>
        <v>restaurants</v>
      </c>
    </row>
    <row r="2512" spans="1:20" ht="80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17">
        <f t="shared" si="234"/>
        <v>42078.997361111105</v>
      </c>
      <c r="L2512" s="17">
        <f t="shared" si="235"/>
        <v>42138.997361111105</v>
      </c>
      <c r="M2512" s="2" t="b">
        <v>0</v>
      </c>
      <c r="N2512" s="2">
        <v>2</v>
      </c>
      <c r="O2512" s="2" t="b">
        <v>0</v>
      </c>
      <c r="P2512" s="4">
        <f t="shared" si="236"/>
        <v>0.15</v>
      </c>
      <c r="Q2512" s="5">
        <f t="shared" si="237"/>
        <v>37.5</v>
      </c>
      <c r="R2512" s="2" t="s">
        <v>8299</v>
      </c>
      <c r="S2512" s="7" t="str">
        <f t="shared" si="238"/>
        <v>food</v>
      </c>
      <c r="T2512" s="7" t="str">
        <f t="shared" si="239"/>
        <v>restaurants</v>
      </c>
    </row>
    <row r="2513" spans="1:20" ht="80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17">
        <f t="shared" si="234"/>
        <v>42371.446909722217</v>
      </c>
      <c r="L2513" s="17">
        <f t="shared" si="235"/>
        <v>42401.446909722217</v>
      </c>
      <c r="M2513" s="2" t="b">
        <v>0</v>
      </c>
      <c r="N2513" s="2">
        <v>0</v>
      </c>
      <c r="O2513" s="2" t="b">
        <v>0</v>
      </c>
      <c r="P2513" s="4">
        <f t="shared" si="236"/>
        <v>0</v>
      </c>
      <c r="Q2513" s="5" t="e">
        <f t="shared" si="237"/>
        <v>#DIV/0!</v>
      </c>
      <c r="R2513" s="2" t="s">
        <v>8299</v>
      </c>
      <c r="S2513" s="7" t="str">
        <f t="shared" si="238"/>
        <v>food</v>
      </c>
      <c r="T2513" s="7" t="str">
        <f t="shared" si="239"/>
        <v>restaurants</v>
      </c>
    </row>
    <row r="2514" spans="1:20" ht="60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17">
        <f t="shared" si="234"/>
        <v>41971.876863425925</v>
      </c>
      <c r="L2514" s="17">
        <f t="shared" si="235"/>
        <v>41986.876863425925</v>
      </c>
      <c r="M2514" s="2" t="b">
        <v>0</v>
      </c>
      <c r="N2514" s="2">
        <v>0</v>
      </c>
      <c r="O2514" s="2" t="b">
        <v>0</v>
      </c>
      <c r="P2514" s="4">
        <f t="shared" si="236"/>
        <v>0</v>
      </c>
      <c r="Q2514" s="5" t="e">
        <f t="shared" si="237"/>
        <v>#DIV/0!</v>
      </c>
      <c r="R2514" s="2" t="s">
        <v>8299</v>
      </c>
      <c r="S2514" s="7" t="str">
        <f t="shared" si="238"/>
        <v>food</v>
      </c>
      <c r="T2514" s="7" t="str">
        <f t="shared" si="239"/>
        <v>restaurants</v>
      </c>
    </row>
    <row r="2515" spans="1:20" ht="80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17">
        <f t="shared" si="234"/>
        <v>42732.00681712963</v>
      </c>
      <c r="L2515" s="17">
        <f t="shared" si="235"/>
        <v>42792.00681712963</v>
      </c>
      <c r="M2515" s="2" t="b">
        <v>0</v>
      </c>
      <c r="N2515" s="2">
        <v>0</v>
      </c>
      <c r="O2515" s="2" t="b">
        <v>0</v>
      </c>
      <c r="P2515" s="4">
        <f t="shared" si="236"/>
        <v>0</v>
      </c>
      <c r="Q2515" s="5" t="e">
        <f t="shared" si="237"/>
        <v>#DIV/0!</v>
      </c>
      <c r="R2515" s="2" t="s">
        <v>8299</v>
      </c>
      <c r="S2515" s="7" t="str">
        <f t="shared" si="238"/>
        <v>food</v>
      </c>
      <c r="T2515" s="7" t="str">
        <f t="shared" si="239"/>
        <v>restaurants</v>
      </c>
    </row>
    <row r="2516" spans="1:20" ht="80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17">
        <f t="shared" si="234"/>
        <v>41854.389780092592</v>
      </c>
      <c r="L2516" s="17">
        <f t="shared" si="235"/>
        <v>41871.389780092592</v>
      </c>
      <c r="M2516" s="2" t="b">
        <v>0</v>
      </c>
      <c r="N2516" s="2">
        <v>4</v>
      </c>
      <c r="O2516" s="2" t="b">
        <v>0</v>
      </c>
      <c r="P2516" s="4">
        <f t="shared" si="236"/>
        <v>1.7500000000000002</v>
      </c>
      <c r="Q2516" s="5">
        <f t="shared" si="237"/>
        <v>52.5</v>
      </c>
      <c r="R2516" s="2" t="s">
        <v>8299</v>
      </c>
      <c r="S2516" s="7" t="str">
        <f t="shared" si="238"/>
        <v>food</v>
      </c>
      <c r="T2516" s="7" t="str">
        <f t="shared" si="239"/>
        <v>restaurants</v>
      </c>
    </row>
    <row r="2517" spans="1:20" ht="80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17">
        <f t="shared" si="234"/>
        <v>42027.839733796296</v>
      </c>
      <c r="L2517" s="17">
        <f t="shared" si="235"/>
        <v>42057.839733796296</v>
      </c>
      <c r="M2517" s="2" t="b">
        <v>0</v>
      </c>
      <c r="N2517" s="2">
        <v>12</v>
      </c>
      <c r="O2517" s="2" t="b">
        <v>0</v>
      </c>
      <c r="P2517" s="4">
        <f t="shared" si="236"/>
        <v>18.600000000000001</v>
      </c>
      <c r="Q2517" s="5">
        <f t="shared" si="237"/>
        <v>77.5</v>
      </c>
      <c r="R2517" s="2" t="s">
        <v>8299</v>
      </c>
      <c r="S2517" s="7" t="str">
        <f t="shared" si="238"/>
        <v>food</v>
      </c>
      <c r="T2517" s="7" t="str">
        <f t="shared" si="239"/>
        <v>restaurants</v>
      </c>
    </row>
    <row r="2518" spans="1:20" ht="80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17">
        <f t="shared" si="234"/>
        <v>41942.653379629628</v>
      </c>
      <c r="L2518" s="17">
        <f t="shared" si="235"/>
        <v>41972.6950462963</v>
      </c>
      <c r="M2518" s="2" t="b">
        <v>0</v>
      </c>
      <c r="N2518" s="2">
        <v>0</v>
      </c>
      <c r="O2518" s="2" t="b">
        <v>0</v>
      </c>
      <c r="P2518" s="4">
        <f t="shared" si="236"/>
        <v>0</v>
      </c>
      <c r="Q2518" s="5" t="e">
        <f t="shared" si="237"/>
        <v>#DIV/0!</v>
      </c>
      <c r="R2518" s="2" t="s">
        <v>8299</v>
      </c>
      <c r="S2518" s="7" t="str">
        <f t="shared" si="238"/>
        <v>food</v>
      </c>
      <c r="T2518" s="7" t="str">
        <f t="shared" si="239"/>
        <v>restaurants</v>
      </c>
    </row>
    <row r="2519" spans="1:20" ht="80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17">
        <f t="shared" si="234"/>
        <v>42052.802430555559</v>
      </c>
      <c r="L2519" s="17">
        <f t="shared" si="235"/>
        <v>42082.760763888888</v>
      </c>
      <c r="M2519" s="2" t="b">
        <v>0</v>
      </c>
      <c r="N2519" s="2">
        <v>33</v>
      </c>
      <c r="O2519" s="2" t="b">
        <v>0</v>
      </c>
      <c r="P2519" s="4">
        <f t="shared" si="236"/>
        <v>9.8166666666666664</v>
      </c>
      <c r="Q2519" s="5">
        <f t="shared" si="237"/>
        <v>53.545454545454547</v>
      </c>
      <c r="R2519" s="2" t="s">
        <v>8299</v>
      </c>
      <c r="S2519" s="7" t="str">
        <f t="shared" si="238"/>
        <v>food</v>
      </c>
      <c r="T2519" s="7" t="str">
        <f t="shared" si="239"/>
        <v>restaurants</v>
      </c>
    </row>
    <row r="2520" spans="1:20" ht="80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17">
        <f t="shared" si="234"/>
        <v>41926.680879629632</v>
      </c>
      <c r="L2520" s="17">
        <f t="shared" si="235"/>
        <v>41956.722546296296</v>
      </c>
      <c r="M2520" s="2" t="b">
        <v>0</v>
      </c>
      <c r="N2520" s="2">
        <v>0</v>
      </c>
      <c r="O2520" s="2" t="b">
        <v>0</v>
      </c>
      <c r="P2520" s="4">
        <f t="shared" si="236"/>
        <v>0</v>
      </c>
      <c r="Q2520" s="5" t="e">
        <f t="shared" si="237"/>
        <v>#DIV/0!</v>
      </c>
      <c r="R2520" s="2" t="s">
        <v>8299</v>
      </c>
      <c r="S2520" s="7" t="str">
        <f t="shared" si="238"/>
        <v>food</v>
      </c>
      <c r="T2520" s="7" t="str">
        <f t="shared" si="239"/>
        <v>restaurants</v>
      </c>
    </row>
    <row r="2521" spans="1:20" ht="60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17">
        <f t="shared" si="234"/>
        <v>41809.155138888891</v>
      </c>
      <c r="L2521" s="17">
        <f t="shared" si="235"/>
        <v>41839.155138888891</v>
      </c>
      <c r="M2521" s="2" t="b">
        <v>0</v>
      </c>
      <c r="N2521" s="2">
        <v>4</v>
      </c>
      <c r="O2521" s="2" t="b">
        <v>0</v>
      </c>
      <c r="P2521" s="4">
        <f t="shared" si="236"/>
        <v>4.3333333333333335E-2</v>
      </c>
      <c r="Q2521" s="5">
        <f t="shared" si="237"/>
        <v>16.25</v>
      </c>
      <c r="R2521" s="2" t="s">
        <v>8299</v>
      </c>
      <c r="S2521" s="7" t="str">
        <f t="shared" si="238"/>
        <v>food</v>
      </c>
      <c r="T2521" s="7" t="str">
        <f t="shared" si="239"/>
        <v>restaurants</v>
      </c>
    </row>
    <row r="2522" spans="1:20" ht="80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17">
        <f t="shared" si="234"/>
        <v>42612.600520833337</v>
      </c>
      <c r="L2522" s="17">
        <f t="shared" si="235"/>
        <v>42658.806249999994</v>
      </c>
      <c r="M2522" s="2" t="b">
        <v>0</v>
      </c>
      <c r="N2522" s="2">
        <v>0</v>
      </c>
      <c r="O2522" s="2" t="b">
        <v>0</v>
      </c>
      <c r="P2522" s="4">
        <f t="shared" si="236"/>
        <v>0</v>
      </c>
      <c r="Q2522" s="5" t="e">
        <f t="shared" si="237"/>
        <v>#DIV/0!</v>
      </c>
      <c r="R2522" s="2" t="s">
        <v>8299</v>
      </c>
      <c r="S2522" s="7" t="str">
        <f t="shared" si="238"/>
        <v>food</v>
      </c>
      <c r="T2522" s="7" t="str">
        <f t="shared" si="239"/>
        <v>restaurants</v>
      </c>
    </row>
    <row r="2523" spans="1:20" ht="80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17">
        <f t="shared" si="234"/>
        <v>42269.967835648145</v>
      </c>
      <c r="L2523" s="17">
        <f t="shared" si="235"/>
        <v>42290.967835648145</v>
      </c>
      <c r="M2523" s="2" t="b">
        <v>0</v>
      </c>
      <c r="N2523" s="2">
        <v>132</v>
      </c>
      <c r="O2523" s="2" t="b">
        <v>1</v>
      </c>
      <c r="P2523" s="4">
        <f t="shared" si="236"/>
        <v>109.48792</v>
      </c>
      <c r="Q2523" s="5">
        <f t="shared" si="237"/>
        <v>103.68174242424243</v>
      </c>
      <c r="R2523" s="2" t="s">
        <v>8300</v>
      </c>
      <c r="S2523" s="7" t="str">
        <f t="shared" si="238"/>
        <v>music</v>
      </c>
      <c r="T2523" s="7" t="str">
        <f t="shared" si="239"/>
        <v>classical music</v>
      </c>
    </row>
    <row r="2524" spans="1:20" ht="80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17">
        <f t="shared" si="234"/>
        <v>42460.573611111111</v>
      </c>
      <c r="L2524" s="17">
        <f t="shared" si="235"/>
        <v>42482.619444444441</v>
      </c>
      <c r="M2524" s="2" t="b">
        <v>0</v>
      </c>
      <c r="N2524" s="2">
        <v>27</v>
      </c>
      <c r="O2524" s="2" t="b">
        <v>1</v>
      </c>
      <c r="P2524" s="4">
        <f t="shared" si="236"/>
        <v>100</v>
      </c>
      <c r="Q2524" s="5">
        <f t="shared" si="237"/>
        <v>185.18518518518519</v>
      </c>
      <c r="R2524" s="2" t="s">
        <v>8300</v>
      </c>
      <c r="S2524" s="7" t="str">
        <f t="shared" si="238"/>
        <v>music</v>
      </c>
      <c r="T2524" s="7" t="str">
        <f t="shared" si="239"/>
        <v>classical music</v>
      </c>
    </row>
    <row r="2525" spans="1:20" ht="80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17">
        <f t="shared" si="234"/>
        <v>41930.975601851853</v>
      </c>
      <c r="L2525" s="17">
        <f t="shared" si="235"/>
        <v>41961.017268518524</v>
      </c>
      <c r="M2525" s="2" t="b">
        <v>0</v>
      </c>
      <c r="N2525" s="2">
        <v>26</v>
      </c>
      <c r="O2525" s="2" t="b">
        <v>1</v>
      </c>
      <c r="P2525" s="4">
        <f t="shared" si="236"/>
        <v>156.44444444444446</v>
      </c>
      <c r="Q2525" s="5">
        <f t="shared" si="237"/>
        <v>54.153846153846153</v>
      </c>
      <c r="R2525" s="2" t="s">
        <v>8300</v>
      </c>
      <c r="S2525" s="7" t="str">
        <f t="shared" si="238"/>
        <v>music</v>
      </c>
      <c r="T2525" s="7" t="str">
        <f t="shared" si="239"/>
        <v>classical music</v>
      </c>
    </row>
    <row r="2526" spans="1:20" ht="60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17">
        <f t="shared" si="234"/>
        <v>41961.807372685187</v>
      </c>
      <c r="L2526" s="17">
        <f t="shared" si="235"/>
        <v>41994.1875</v>
      </c>
      <c r="M2526" s="2" t="b">
        <v>0</v>
      </c>
      <c r="N2526" s="2">
        <v>43</v>
      </c>
      <c r="O2526" s="2" t="b">
        <v>1</v>
      </c>
      <c r="P2526" s="4">
        <f t="shared" si="236"/>
        <v>101.6</v>
      </c>
      <c r="Q2526" s="5">
        <f t="shared" si="237"/>
        <v>177.2093023255814</v>
      </c>
      <c r="R2526" s="2" t="s">
        <v>8300</v>
      </c>
      <c r="S2526" s="7" t="str">
        <f t="shared" si="238"/>
        <v>music</v>
      </c>
      <c r="T2526" s="7" t="str">
        <f t="shared" si="239"/>
        <v>classical music</v>
      </c>
    </row>
    <row r="2527" spans="1:20" ht="80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17">
        <f t="shared" si="234"/>
        <v>41058.844571759262</v>
      </c>
      <c r="L2527" s="17">
        <f t="shared" si="235"/>
        <v>41088.844571759262</v>
      </c>
      <c r="M2527" s="2" t="b">
        <v>0</v>
      </c>
      <c r="N2527" s="2">
        <v>80</v>
      </c>
      <c r="O2527" s="2" t="b">
        <v>1</v>
      </c>
      <c r="P2527" s="4">
        <f t="shared" si="236"/>
        <v>100.325</v>
      </c>
      <c r="Q2527" s="5">
        <f t="shared" si="237"/>
        <v>100.325</v>
      </c>
      <c r="R2527" s="2" t="s">
        <v>8300</v>
      </c>
      <c r="S2527" s="7" t="str">
        <f t="shared" si="238"/>
        <v>music</v>
      </c>
      <c r="T2527" s="7" t="str">
        <f t="shared" si="239"/>
        <v>classical music</v>
      </c>
    </row>
    <row r="2528" spans="1:20" ht="80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17">
        <f t="shared" si="234"/>
        <v>41953.091134259259</v>
      </c>
      <c r="L2528" s="17">
        <f t="shared" si="235"/>
        <v>41981.207638888889</v>
      </c>
      <c r="M2528" s="2" t="b">
        <v>0</v>
      </c>
      <c r="N2528" s="2">
        <v>33</v>
      </c>
      <c r="O2528" s="2" t="b">
        <v>1</v>
      </c>
      <c r="P2528" s="4">
        <f t="shared" si="236"/>
        <v>112.94999999999999</v>
      </c>
      <c r="Q2528" s="5">
        <f t="shared" si="237"/>
        <v>136.90909090909091</v>
      </c>
      <c r="R2528" s="2" t="s">
        <v>8300</v>
      </c>
      <c r="S2528" s="7" t="str">
        <f t="shared" si="238"/>
        <v>music</v>
      </c>
      <c r="T2528" s="7" t="str">
        <f t="shared" si="239"/>
        <v>classical music</v>
      </c>
    </row>
    <row r="2529" spans="1:20" ht="60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17">
        <f t="shared" si="234"/>
        <v>41546.75105324074</v>
      </c>
      <c r="L2529" s="17">
        <f t="shared" si="235"/>
        <v>41565.165972222225</v>
      </c>
      <c r="M2529" s="2" t="b">
        <v>0</v>
      </c>
      <c r="N2529" s="2">
        <v>71</v>
      </c>
      <c r="O2529" s="2" t="b">
        <v>1</v>
      </c>
      <c r="P2529" s="4">
        <f t="shared" si="236"/>
        <v>102.125</v>
      </c>
      <c r="Q2529" s="5">
        <f t="shared" si="237"/>
        <v>57.535211267605632</v>
      </c>
      <c r="R2529" s="2" t="s">
        <v>8300</v>
      </c>
      <c r="S2529" s="7" t="str">
        <f t="shared" si="238"/>
        <v>music</v>
      </c>
      <c r="T2529" s="7" t="str">
        <f t="shared" si="239"/>
        <v>classical music</v>
      </c>
    </row>
    <row r="2530" spans="1:20" ht="80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17">
        <f t="shared" si="234"/>
        <v>42217.834525462968</v>
      </c>
      <c r="L2530" s="17">
        <f t="shared" si="235"/>
        <v>42236.458333333328</v>
      </c>
      <c r="M2530" s="2" t="b">
        <v>0</v>
      </c>
      <c r="N2530" s="2">
        <v>81</v>
      </c>
      <c r="O2530" s="2" t="b">
        <v>1</v>
      </c>
      <c r="P2530" s="4">
        <f t="shared" si="236"/>
        <v>107.24974999999999</v>
      </c>
      <c r="Q2530" s="5">
        <f t="shared" si="237"/>
        <v>52.962839506172834</v>
      </c>
      <c r="R2530" s="2" t="s">
        <v>8300</v>
      </c>
      <c r="S2530" s="7" t="str">
        <f t="shared" si="238"/>
        <v>music</v>
      </c>
      <c r="T2530" s="7" t="str">
        <f t="shared" si="239"/>
        <v>classical music</v>
      </c>
    </row>
    <row r="2531" spans="1:20" ht="40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17">
        <f t="shared" si="234"/>
        <v>40948.080729166664</v>
      </c>
      <c r="L2531" s="17">
        <f t="shared" si="235"/>
        <v>40993.0390625</v>
      </c>
      <c r="M2531" s="2" t="b">
        <v>0</v>
      </c>
      <c r="N2531" s="2">
        <v>76</v>
      </c>
      <c r="O2531" s="2" t="b">
        <v>1</v>
      </c>
      <c r="P2531" s="4">
        <f t="shared" si="236"/>
        <v>104.28333333333333</v>
      </c>
      <c r="Q2531" s="5">
        <f t="shared" si="237"/>
        <v>82.328947368421055</v>
      </c>
      <c r="R2531" s="2" t="s">
        <v>8300</v>
      </c>
      <c r="S2531" s="7" t="str">
        <f t="shared" si="238"/>
        <v>music</v>
      </c>
      <c r="T2531" s="7" t="str">
        <f t="shared" si="239"/>
        <v>classical music</v>
      </c>
    </row>
    <row r="2532" spans="1:20" ht="80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17">
        <f t="shared" si="234"/>
        <v>42081.864641203705</v>
      </c>
      <c r="L2532" s="17">
        <f t="shared" si="235"/>
        <v>42114.201388888891</v>
      </c>
      <c r="M2532" s="2" t="b">
        <v>0</v>
      </c>
      <c r="N2532" s="2">
        <v>48</v>
      </c>
      <c r="O2532" s="2" t="b">
        <v>1</v>
      </c>
      <c r="P2532" s="4">
        <f t="shared" si="236"/>
        <v>100</v>
      </c>
      <c r="Q2532" s="5">
        <f t="shared" si="237"/>
        <v>135.41666666666666</v>
      </c>
      <c r="R2532" s="2" t="s">
        <v>8300</v>
      </c>
      <c r="S2532" s="7" t="str">
        <f t="shared" si="238"/>
        <v>music</v>
      </c>
      <c r="T2532" s="7" t="str">
        <f t="shared" si="239"/>
        <v>classical music</v>
      </c>
    </row>
    <row r="2533" spans="1:20" ht="80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17">
        <f t="shared" si="234"/>
        <v>42208.680023148147</v>
      </c>
      <c r="L2533" s="17">
        <f t="shared" si="235"/>
        <v>42231.165972222225</v>
      </c>
      <c r="M2533" s="2" t="b">
        <v>0</v>
      </c>
      <c r="N2533" s="2">
        <v>61</v>
      </c>
      <c r="O2533" s="2" t="b">
        <v>1</v>
      </c>
      <c r="P2533" s="4">
        <f t="shared" si="236"/>
        <v>100.4</v>
      </c>
      <c r="Q2533" s="5">
        <f t="shared" si="237"/>
        <v>74.06557377049181</v>
      </c>
      <c r="R2533" s="2" t="s">
        <v>8300</v>
      </c>
      <c r="S2533" s="7" t="str">
        <f t="shared" si="238"/>
        <v>music</v>
      </c>
      <c r="T2533" s="7" t="str">
        <f t="shared" si="239"/>
        <v>classical music</v>
      </c>
    </row>
    <row r="2534" spans="1:20" ht="80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17">
        <f t="shared" si="234"/>
        <v>41107.849143518521</v>
      </c>
      <c r="L2534" s="17">
        <f t="shared" si="235"/>
        <v>41137.849143518521</v>
      </c>
      <c r="M2534" s="2" t="b">
        <v>0</v>
      </c>
      <c r="N2534" s="2">
        <v>60</v>
      </c>
      <c r="O2534" s="2" t="b">
        <v>1</v>
      </c>
      <c r="P2534" s="4">
        <f t="shared" si="236"/>
        <v>126.125</v>
      </c>
      <c r="Q2534" s="5">
        <f t="shared" si="237"/>
        <v>84.083333333333329</v>
      </c>
      <c r="R2534" s="2" t="s">
        <v>8300</v>
      </c>
      <c r="S2534" s="7" t="str">
        <f t="shared" si="238"/>
        <v>music</v>
      </c>
      <c r="T2534" s="7" t="str">
        <f t="shared" si="239"/>
        <v>classical music</v>
      </c>
    </row>
    <row r="2535" spans="1:20" ht="80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17">
        <f t="shared" si="234"/>
        <v>41304.751284722224</v>
      </c>
      <c r="L2535" s="17">
        <f t="shared" si="235"/>
        <v>41334.750787037039</v>
      </c>
      <c r="M2535" s="2" t="b">
        <v>0</v>
      </c>
      <c r="N2535" s="2">
        <v>136</v>
      </c>
      <c r="O2535" s="2" t="b">
        <v>1</v>
      </c>
      <c r="P2535" s="4">
        <f t="shared" si="236"/>
        <v>110.66666666666667</v>
      </c>
      <c r="Q2535" s="5">
        <f t="shared" si="237"/>
        <v>61.029411764705884</v>
      </c>
      <c r="R2535" s="2" t="s">
        <v>8300</v>
      </c>
      <c r="S2535" s="7" t="str">
        <f t="shared" si="238"/>
        <v>music</v>
      </c>
      <c r="T2535" s="7" t="str">
        <f t="shared" si="239"/>
        <v>classical music</v>
      </c>
    </row>
    <row r="2536" spans="1:20" ht="100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17">
        <f t="shared" si="234"/>
        <v>40127.700370370374</v>
      </c>
      <c r="L2536" s="17">
        <f t="shared" si="235"/>
        <v>40179.25</v>
      </c>
      <c r="M2536" s="2" t="b">
        <v>0</v>
      </c>
      <c r="N2536" s="2">
        <v>14</v>
      </c>
      <c r="O2536" s="2" t="b">
        <v>1</v>
      </c>
      <c r="P2536" s="4">
        <f t="shared" si="236"/>
        <v>105</v>
      </c>
      <c r="Q2536" s="5">
        <f t="shared" si="237"/>
        <v>150</v>
      </c>
      <c r="R2536" s="2" t="s">
        <v>8300</v>
      </c>
      <c r="S2536" s="7" t="str">
        <f t="shared" si="238"/>
        <v>music</v>
      </c>
      <c r="T2536" s="7" t="str">
        <f t="shared" si="239"/>
        <v>classical music</v>
      </c>
    </row>
    <row r="2537" spans="1:20" ht="20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17">
        <f t="shared" si="234"/>
        <v>41943.791030092594</v>
      </c>
      <c r="L2537" s="17">
        <f t="shared" si="235"/>
        <v>41974.832696759258</v>
      </c>
      <c r="M2537" s="2" t="b">
        <v>0</v>
      </c>
      <c r="N2537" s="2">
        <v>78</v>
      </c>
      <c r="O2537" s="2" t="b">
        <v>1</v>
      </c>
      <c r="P2537" s="4">
        <f t="shared" si="236"/>
        <v>103.77499999999999</v>
      </c>
      <c r="Q2537" s="5">
        <f t="shared" si="237"/>
        <v>266.08974358974359</v>
      </c>
      <c r="R2537" s="2" t="s">
        <v>8300</v>
      </c>
      <c r="S2537" s="7" t="str">
        <f t="shared" si="238"/>
        <v>music</v>
      </c>
      <c r="T2537" s="7" t="str">
        <f t="shared" si="239"/>
        <v>classical music</v>
      </c>
    </row>
    <row r="2538" spans="1:20" ht="80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17">
        <f t="shared" si="234"/>
        <v>41464.106087962966</v>
      </c>
      <c r="L2538" s="17">
        <f t="shared" si="235"/>
        <v>41485.106087962966</v>
      </c>
      <c r="M2538" s="2" t="b">
        <v>0</v>
      </c>
      <c r="N2538" s="2">
        <v>4</v>
      </c>
      <c r="O2538" s="2" t="b">
        <v>1</v>
      </c>
      <c r="P2538" s="4">
        <f t="shared" si="236"/>
        <v>115.99999999999999</v>
      </c>
      <c r="Q2538" s="5">
        <f t="shared" si="237"/>
        <v>7.25</v>
      </c>
      <c r="R2538" s="2" t="s">
        <v>8300</v>
      </c>
      <c r="S2538" s="7" t="str">
        <f t="shared" si="238"/>
        <v>music</v>
      </c>
      <c r="T2538" s="7" t="str">
        <f t="shared" si="239"/>
        <v>classical music</v>
      </c>
    </row>
    <row r="2539" spans="1:20" ht="80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17">
        <f t="shared" si="234"/>
        <v>40696.648784722223</v>
      </c>
      <c r="L2539" s="17">
        <f t="shared" si="235"/>
        <v>40756.648784722223</v>
      </c>
      <c r="M2539" s="2" t="b">
        <v>0</v>
      </c>
      <c r="N2539" s="2">
        <v>11</v>
      </c>
      <c r="O2539" s="2" t="b">
        <v>1</v>
      </c>
      <c r="P2539" s="4">
        <f t="shared" si="236"/>
        <v>110.00000000000001</v>
      </c>
      <c r="Q2539" s="5">
        <f t="shared" si="237"/>
        <v>100</v>
      </c>
      <c r="R2539" s="2" t="s">
        <v>8300</v>
      </c>
      <c r="S2539" s="7" t="str">
        <f t="shared" si="238"/>
        <v>music</v>
      </c>
      <c r="T2539" s="7" t="str">
        <f t="shared" si="239"/>
        <v>classical music</v>
      </c>
    </row>
    <row r="2540" spans="1:20" ht="60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17">
        <f t="shared" si="234"/>
        <v>41298.509965277779</v>
      </c>
      <c r="L2540" s="17">
        <f t="shared" si="235"/>
        <v>41329.207638888889</v>
      </c>
      <c r="M2540" s="2" t="b">
        <v>0</v>
      </c>
      <c r="N2540" s="2">
        <v>185</v>
      </c>
      <c r="O2540" s="2" t="b">
        <v>1</v>
      </c>
      <c r="P2540" s="4">
        <f t="shared" si="236"/>
        <v>113.01761111111111</v>
      </c>
      <c r="Q2540" s="5">
        <f t="shared" si="237"/>
        <v>109.96308108108107</v>
      </c>
      <c r="R2540" s="2" t="s">
        <v>8300</v>
      </c>
      <c r="S2540" s="7" t="str">
        <f t="shared" si="238"/>
        <v>music</v>
      </c>
      <c r="T2540" s="7" t="str">
        <f t="shared" si="239"/>
        <v>classical music</v>
      </c>
    </row>
    <row r="2541" spans="1:20" ht="80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17">
        <f t="shared" si="234"/>
        <v>41977.902222222227</v>
      </c>
      <c r="L2541" s="17">
        <f t="shared" si="235"/>
        <v>42037.902222222227</v>
      </c>
      <c r="M2541" s="2" t="b">
        <v>0</v>
      </c>
      <c r="N2541" s="2">
        <v>59</v>
      </c>
      <c r="O2541" s="2" t="b">
        <v>1</v>
      </c>
      <c r="P2541" s="4">
        <f t="shared" si="236"/>
        <v>100.25</v>
      </c>
      <c r="Q2541" s="5">
        <f t="shared" si="237"/>
        <v>169.91525423728814</v>
      </c>
      <c r="R2541" s="2" t="s">
        <v>8300</v>
      </c>
      <c r="S2541" s="7" t="str">
        <f t="shared" si="238"/>
        <v>music</v>
      </c>
      <c r="T2541" s="7" t="str">
        <f t="shared" si="239"/>
        <v>classical music</v>
      </c>
    </row>
    <row r="2542" spans="1:20" ht="80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17">
        <f t="shared" si="234"/>
        <v>40785.675011574072</v>
      </c>
      <c r="L2542" s="17">
        <f t="shared" si="235"/>
        <v>40845.675011574072</v>
      </c>
      <c r="M2542" s="2" t="b">
        <v>0</v>
      </c>
      <c r="N2542" s="2">
        <v>27</v>
      </c>
      <c r="O2542" s="2" t="b">
        <v>1</v>
      </c>
      <c r="P2542" s="4">
        <f t="shared" si="236"/>
        <v>103.4</v>
      </c>
      <c r="Q2542" s="5">
        <f t="shared" si="237"/>
        <v>95.740740740740748</v>
      </c>
      <c r="R2542" s="2" t="s">
        <v>8300</v>
      </c>
      <c r="S2542" s="7" t="str">
        <f t="shared" si="238"/>
        <v>music</v>
      </c>
      <c r="T2542" s="7" t="str">
        <f t="shared" si="239"/>
        <v>classical music</v>
      </c>
    </row>
    <row r="2543" spans="1:20" ht="80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17">
        <f t="shared" si="234"/>
        <v>41483.449282407404</v>
      </c>
      <c r="L2543" s="17">
        <f t="shared" si="235"/>
        <v>41543.449282407404</v>
      </c>
      <c r="M2543" s="2" t="b">
        <v>0</v>
      </c>
      <c r="N2543" s="2">
        <v>63</v>
      </c>
      <c r="O2543" s="2" t="b">
        <v>1</v>
      </c>
      <c r="P2543" s="4">
        <f t="shared" si="236"/>
        <v>107.02857142857142</v>
      </c>
      <c r="Q2543" s="5">
        <f t="shared" si="237"/>
        <v>59.460317460317462</v>
      </c>
      <c r="R2543" s="2" t="s">
        <v>8300</v>
      </c>
      <c r="S2543" s="7" t="str">
        <f t="shared" si="238"/>
        <v>music</v>
      </c>
      <c r="T2543" s="7" t="str">
        <f t="shared" si="239"/>
        <v>classical music</v>
      </c>
    </row>
    <row r="2544" spans="1:20" ht="80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17">
        <f t="shared" si="234"/>
        <v>41509.426585648151</v>
      </c>
      <c r="L2544" s="17">
        <f t="shared" si="235"/>
        <v>41548.165972222225</v>
      </c>
      <c r="M2544" s="2" t="b">
        <v>0</v>
      </c>
      <c r="N2544" s="2">
        <v>13</v>
      </c>
      <c r="O2544" s="2" t="b">
        <v>1</v>
      </c>
      <c r="P2544" s="4">
        <f t="shared" si="236"/>
        <v>103.57142857142858</v>
      </c>
      <c r="Q2544" s="5">
        <f t="shared" si="237"/>
        <v>55.769230769230766</v>
      </c>
      <c r="R2544" s="2" t="s">
        <v>8300</v>
      </c>
      <c r="S2544" s="7" t="str">
        <f t="shared" si="238"/>
        <v>music</v>
      </c>
      <c r="T2544" s="7" t="str">
        <f t="shared" si="239"/>
        <v>classical music</v>
      </c>
    </row>
    <row r="2545" spans="1:20" ht="100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17">
        <f t="shared" si="234"/>
        <v>40514.107615740737</v>
      </c>
      <c r="L2545" s="17">
        <f t="shared" si="235"/>
        <v>40545.125</v>
      </c>
      <c r="M2545" s="2" t="b">
        <v>0</v>
      </c>
      <c r="N2545" s="2">
        <v>13</v>
      </c>
      <c r="O2545" s="2" t="b">
        <v>1</v>
      </c>
      <c r="P2545" s="4">
        <f t="shared" si="236"/>
        <v>156.4</v>
      </c>
      <c r="Q2545" s="5">
        <f t="shared" si="237"/>
        <v>30.076923076923077</v>
      </c>
      <c r="R2545" s="2" t="s">
        <v>8300</v>
      </c>
      <c r="S2545" s="7" t="str">
        <f t="shared" si="238"/>
        <v>music</v>
      </c>
      <c r="T2545" s="7" t="str">
        <f t="shared" si="239"/>
        <v>classical music</v>
      </c>
    </row>
    <row r="2546" spans="1:20" ht="60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17">
        <f t="shared" si="234"/>
        <v>41068.520474537036</v>
      </c>
      <c r="L2546" s="17">
        <f t="shared" si="235"/>
        <v>41098.520474537036</v>
      </c>
      <c r="M2546" s="2" t="b">
        <v>0</v>
      </c>
      <c r="N2546" s="2">
        <v>57</v>
      </c>
      <c r="O2546" s="2" t="b">
        <v>1</v>
      </c>
      <c r="P2546" s="4">
        <f t="shared" si="236"/>
        <v>100.82</v>
      </c>
      <c r="Q2546" s="5">
        <f t="shared" si="237"/>
        <v>88.438596491228068</v>
      </c>
      <c r="R2546" s="2" t="s">
        <v>8300</v>
      </c>
      <c r="S2546" s="7" t="str">
        <f t="shared" si="238"/>
        <v>music</v>
      </c>
      <c r="T2546" s="7" t="str">
        <f t="shared" si="239"/>
        <v>classical music</v>
      </c>
    </row>
    <row r="2547" spans="1:20" ht="80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17">
        <f t="shared" si="234"/>
        <v>42027.13817129629</v>
      </c>
      <c r="L2547" s="17">
        <f t="shared" si="235"/>
        <v>42062.020833333328</v>
      </c>
      <c r="M2547" s="2" t="b">
        <v>0</v>
      </c>
      <c r="N2547" s="2">
        <v>61</v>
      </c>
      <c r="O2547" s="2" t="b">
        <v>1</v>
      </c>
      <c r="P2547" s="4">
        <f t="shared" si="236"/>
        <v>195.3</v>
      </c>
      <c r="Q2547" s="5">
        <f t="shared" si="237"/>
        <v>64.032786885245898</v>
      </c>
      <c r="R2547" s="2" t="s">
        <v>8300</v>
      </c>
      <c r="S2547" s="7" t="str">
        <f t="shared" si="238"/>
        <v>music</v>
      </c>
      <c r="T2547" s="7" t="str">
        <f t="shared" si="239"/>
        <v>classical music</v>
      </c>
    </row>
    <row r="2548" spans="1:20" ht="60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17">
        <f t="shared" si="234"/>
        <v>41524.858553240738</v>
      </c>
      <c r="L2548" s="17">
        <f t="shared" si="235"/>
        <v>41552.208333333336</v>
      </c>
      <c r="M2548" s="2" t="b">
        <v>0</v>
      </c>
      <c r="N2548" s="2">
        <v>65</v>
      </c>
      <c r="O2548" s="2" t="b">
        <v>1</v>
      </c>
      <c r="P2548" s="4">
        <f t="shared" si="236"/>
        <v>111.71428571428572</v>
      </c>
      <c r="Q2548" s="5">
        <f t="shared" si="237"/>
        <v>60.153846153846153</v>
      </c>
      <c r="R2548" s="2" t="s">
        <v>8300</v>
      </c>
      <c r="S2548" s="7" t="str">
        <f t="shared" si="238"/>
        <v>music</v>
      </c>
      <c r="T2548" s="7" t="str">
        <f t="shared" si="239"/>
        <v>classical music</v>
      </c>
    </row>
    <row r="2549" spans="1:20" ht="80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17">
        <f t="shared" si="234"/>
        <v>40973.773182870369</v>
      </c>
      <c r="L2549" s="17">
        <f t="shared" si="235"/>
        <v>41003.731516203705</v>
      </c>
      <c r="M2549" s="2" t="b">
        <v>0</v>
      </c>
      <c r="N2549" s="2">
        <v>134</v>
      </c>
      <c r="O2549" s="2" t="b">
        <v>1</v>
      </c>
      <c r="P2549" s="4">
        <f t="shared" si="236"/>
        <v>119.85454545454546</v>
      </c>
      <c r="Q2549" s="5">
        <f t="shared" si="237"/>
        <v>49.194029850746269</v>
      </c>
      <c r="R2549" s="2" t="s">
        <v>8300</v>
      </c>
      <c r="S2549" s="7" t="str">
        <f t="shared" si="238"/>
        <v>music</v>
      </c>
      <c r="T2549" s="7" t="str">
        <f t="shared" si="239"/>
        <v>classical music</v>
      </c>
    </row>
    <row r="2550" spans="1:20" ht="80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17">
        <f t="shared" si="234"/>
        <v>42618.625428240746</v>
      </c>
      <c r="L2550" s="17">
        <f t="shared" si="235"/>
        <v>42643.185416666667</v>
      </c>
      <c r="M2550" s="2" t="b">
        <v>0</v>
      </c>
      <c r="N2550" s="2">
        <v>37</v>
      </c>
      <c r="O2550" s="2" t="b">
        <v>1</v>
      </c>
      <c r="P2550" s="4">
        <f t="shared" si="236"/>
        <v>101.85</v>
      </c>
      <c r="Q2550" s="5">
        <f t="shared" si="237"/>
        <v>165.16216216216216</v>
      </c>
      <c r="R2550" s="2" t="s">
        <v>8300</v>
      </c>
      <c r="S2550" s="7" t="str">
        <f t="shared" si="238"/>
        <v>music</v>
      </c>
      <c r="T2550" s="7" t="str">
        <f t="shared" si="239"/>
        <v>classical music</v>
      </c>
    </row>
    <row r="2551" spans="1:20" ht="60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17">
        <f t="shared" si="234"/>
        <v>41390.757754629631</v>
      </c>
      <c r="L2551" s="17">
        <f t="shared" si="235"/>
        <v>41425.708333333336</v>
      </c>
      <c r="M2551" s="2" t="b">
        <v>0</v>
      </c>
      <c r="N2551" s="2">
        <v>37</v>
      </c>
      <c r="O2551" s="2" t="b">
        <v>1</v>
      </c>
      <c r="P2551" s="4">
        <f t="shared" si="236"/>
        <v>102.80254777070064</v>
      </c>
      <c r="Q2551" s="5">
        <f t="shared" si="237"/>
        <v>43.621621621621621</v>
      </c>
      <c r="R2551" s="2" t="s">
        <v>8300</v>
      </c>
      <c r="S2551" s="7" t="str">
        <f t="shared" si="238"/>
        <v>music</v>
      </c>
      <c r="T2551" s="7" t="str">
        <f t="shared" si="239"/>
        <v>classical music</v>
      </c>
    </row>
    <row r="2552" spans="1:20" ht="80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17">
        <f t="shared" si="234"/>
        <v>42228.634328703702</v>
      </c>
      <c r="L2552" s="17">
        <f t="shared" si="235"/>
        <v>42285.165972222225</v>
      </c>
      <c r="M2552" s="2" t="b">
        <v>0</v>
      </c>
      <c r="N2552" s="2">
        <v>150</v>
      </c>
      <c r="O2552" s="2" t="b">
        <v>1</v>
      </c>
      <c r="P2552" s="4">
        <f t="shared" si="236"/>
        <v>100.84615384615385</v>
      </c>
      <c r="Q2552" s="5">
        <f t="shared" si="237"/>
        <v>43.7</v>
      </c>
      <c r="R2552" s="2" t="s">
        <v>8300</v>
      </c>
      <c r="S2552" s="7" t="str">
        <f t="shared" si="238"/>
        <v>music</v>
      </c>
      <c r="T2552" s="7" t="str">
        <f t="shared" si="239"/>
        <v>classical music</v>
      </c>
    </row>
    <row r="2553" spans="1:20" ht="80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17">
        <f t="shared" si="234"/>
        <v>40961.252141203702</v>
      </c>
      <c r="L2553" s="17">
        <f t="shared" si="235"/>
        <v>40989.866666666669</v>
      </c>
      <c r="M2553" s="2" t="b">
        <v>0</v>
      </c>
      <c r="N2553" s="2">
        <v>56</v>
      </c>
      <c r="O2553" s="2" t="b">
        <v>1</v>
      </c>
      <c r="P2553" s="4">
        <f t="shared" si="236"/>
        <v>102.73469387755102</v>
      </c>
      <c r="Q2553" s="5">
        <f t="shared" si="237"/>
        <v>67.419642857142861</v>
      </c>
      <c r="R2553" s="2" t="s">
        <v>8300</v>
      </c>
      <c r="S2553" s="7" t="str">
        <f t="shared" si="238"/>
        <v>music</v>
      </c>
      <c r="T2553" s="7" t="str">
        <f t="shared" si="239"/>
        <v>classical music</v>
      </c>
    </row>
    <row r="2554" spans="1:20" ht="80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17">
        <f t="shared" si="234"/>
        <v>42769.809965277775</v>
      </c>
      <c r="L2554" s="17">
        <f t="shared" si="235"/>
        <v>42799.809965277775</v>
      </c>
      <c r="M2554" s="2" t="b">
        <v>0</v>
      </c>
      <c r="N2554" s="2">
        <v>18</v>
      </c>
      <c r="O2554" s="2" t="b">
        <v>1</v>
      </c>
      <c r="P2554" s="4">
        <f t="shared" si="236"/>
        <v>106.5</v>
      </c>
      <c r="Q2554" s="5">
        <f t="shared" si="237"/>
        <v>177.5</v>
      </c>
      <c r="R2554" s="2" t="s">
        <v>8300</v>
      </c>
      <c r="S2554" s="7" t="str">
        <f t="shared" si="238"/>
        <v>music</v>
      </c>
      <c r="T2554" s="7" t="str">
        <f t="shared" si="239"/>
        <v>classical music</v>
      </c>
    </row>
    <row r="2555" spans="1:20" ht="80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17">
        <f t="shared" si="234"/>
        <v>41113.199155092596</v>
      </c>
      <c r="L2555" s="17">
        <f t="shared" si="235"/>
        <v>41173.199155092596</v>
      </c>
      <c r="M2555" s="2" t="b">
        <v>0</v>
      </c>
      <c r="N2555" s="2">
        <v>60</v>
      </c>
      <c r="O2555" s="2" t="b">
        <v>1</v>
      </c>
      <c r="P2555" s="4">
        <f t="shared" si="236"/>
        <v>155.53333333333333</v>
      </c>
      <c r="Q2555" s="5">
        <f t="shared" si="237"/>
        <v>38.883333333333333</v>
      </c>
      <c r="R2555" s="2" t="s">
        <v>8300</v>
      </c>
      <c r="S2555" s="7" t="str">
        <f t="shared" si="238"/>
        <v>music</v>
      </c>
      <c r="T2555" s="7" t="str">
        <f t="shared" si="239"/>
        <v>classical music</v>
      </c>
    </row>
    <row r="2556" spans="1:20" ht="80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17">
        <f t="shared" si="234"/>
        <v>42125.078275462962</v>
      </c>
      <c r="L2556" s="17">
        <f t="shared" si="235"/>
        <v>42156.165972222225</v>
      </c>
      <c r="M2556" s="2" t="b">
        <v>0</v>
      </c>
      <c r="N2556" s="2">
        <v>67</v>
      </c>
      <c r="O2556" s="2" t="b">
        <v>1</v>
      </c>
      <c r="P2556" s="4">
        <f t="shared" si="236"/>
        <v>122.8</v>
      </c>
      <c r="Q2556" s="5">
        <f t="shared" si="237"/>
        <v>54.985074626865675</v>
      </c>
      <c r="R2556" s="2" t="s">
        <v>8300</v>
      </c>
      <c r="S2556" s="7" t="str">
        <f t="shared" si="238"/>
        <v>music</v>
      </c>
      <c r="T2556" s="7" t="str">
        <f t="shared" si="239"/>
        <v>classical music</v>
      </c>
    </row>
    <row r="2557" spans="1:20" ht="80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17">
        <f t="shared" si="234"/>
        <v>41026.655011574076</v>
      </c>
      <c r="L2557" s="17">
        <f t="shared" si="235"/>
        <v>41057.655011574076</v>
      </c>
      <c r="M2557" s="2" t="b">
        <v>0</v>
      </c>
      <c r="N2557" s="2">
        <v>35</v>
      </c>
      <c r="O2557" s="2" t="b">
        <v>1</v>
      </c>
      <c r="P2557" s="4">
        <f t="shared" si="236"/>
        <v>107.35</v>
      </c>
      <c r="Q2557" s="5">
        <f t="shared" si="237"/>
        <v>61.342857142857142</v>
      </c>
      <c r="R2557" s="2" t="s">
        <v>8300</v>
      </c>
      <c r="S2557" s="7" t="str">
        <f t="shared" si="238"/>
        <v>music</v>
      </c>
      <c r="T2557" s="7" t="str">
        <f t="shared" si="239"/>
        <v>classical music</v>
      </c>
    </row>
    <row r="2558" spans="1:20" ht="80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17">
        <f t="shared" si="234"/>
        <v>41222.991400462961</v>
      </c>
      <c r="L2558" s="17">
        <f t="shared" si="235"/>
        <v>41267.991400462961</v>
      </c>
      <c r="M2558" s="2" t="b">
        <v>0</v>
      </c>
      <c r="N2558" s="2">
        <v>34</v>
      </c>
      <c r="O2558" s="2" t="b">
        <v>1</v>
      </c>
      <c r="P2558" s="4">
        <f t="shared" si="236"/>
        <v>105.50335570469798</v>
      </c>
      <c r="Q2558" s="5">
        <f t="shared" si="237"/>
        <v>23.117647058823529</v>
      </c>
      <c r="R2558" s="2" t="s">
        <v>8300</v>
      </c>
      <c r="S2558" s="7" t="str">
        <f t="shared" si="238"/>
        <v>music</v>
      </c>
      <c r="T2558" s="7" t="str">
        <f t="shared" si="239"/>
        <v>classical music</v>
      </c>
    </row>
    <row r="2559" spans="1:20" ht="60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17">
        <f t="shared" si="234"/>
        <v>41744.745208333334</v>
      </c>
      <c r="L2559" s="17">
        <f t="shared" si="235"/>
        <v>41774.745208333334</v>
      </c>
      <c r="M2559" s="2" t="b">
        <v>0</v>
      </c>
      <c r="N2559" s="2">
        <v>36</v>
      </c>
      <c r="O2559" s="2" t="b">
        <v>1</v>
      </c>
      <c r="P2559" s="4">
        <f t="shared" si="236"/>
        <v>118.44444444444444</v>
      </c>
      <c r="Q2559" s="5">
        <f t="shared" si="237"/>
        <v>29.611111111111111</v>
      </c>
      <c r="R2559" s="2" t="s">
        <v>8300</v>
      </c>
      <c r="S2559" s="7" t="str">
        <f t="shared" si="238"/>
        <v>music</v>
      </c>
      <c r="T2559" s="7" t="str">
        <f t="shared" si="239"/>
        <v>classical music</v>
      </c>
    </row>
    <row r="2560" spans="1:20" ht="60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17">
        <f t="shared" si="234"/>
        <v>42093.860023148154</v>
      </c>
      <c r="L2560" s="17">
        <f t="shared" si="235"/>
        <v>42125.582638888889</v>
      </c>
      <c r="M2560" s="2" t="b">
        <v>0</v>
      </c>
      <c r="N2560" s="2">
        <v>18</v>
      </c>
      <c r="O2560" s="2" t="b">
        <v>1</v>
      </c>
      <c r="P2560" s="4">
        <f t="shared" si="236"/>
        <v>108.88</v>
      </c>
      <c r="Q2560" s="5">
        <f t="shared" si="237"/>
        <v>75.611111111111114</v>
      </c>
      <c r="R2560" s="2" t="s">
        <v>8300</v>
      </c>
      <c r="S2560" s="7" t="str">
        <f t="shared" si="238"/>
        <v>music</v>
      </c>
      <c r="T2560" s="7" t="str">
        <f t="shared" si="239"/>
        <v>classical music</v>
      </c>
    </row>
    <row r="2561" spans="1:20" ht="80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17">
        <f t="shared" si="234"/>
        <v>40829.873657407406</v>
      </c>
      <c r="L2561" s="17">
        <f t="shared" si="235"/>
        <v>40862.817361111112</v>
      </c>
      <c r="M2561" s="2" t="b">
        <v>0</v>
      </c>
      <c r="N2561" s="2">
        <v>25</v>
      </c>
      <c r="O2561" s="2" t="b">
        <v>1</v>
      </c>
      <c r="P2561" s="4">
        <f t="shared" si="236"/>
        <v>111.25</v>
      </c>
      <c r="Q2561" s="5">
        <f t="shared" si="237"/>
        <v>35.6</v>
      </c>
      <c r="R2561" s="2" t="s">
        <v>8300</v>
      </c>
      <c r="S2561" s="7" t="str">
        <f t="shared" si="238"/>
        <v>music</v>
      </c>
      <c r="T2561" s="7" t="str">
        <f t="shared" si="239"/>
        <v>classical music</v>
      </c>
    </row>
    <row r="2562" spans="1:20" ht="80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17">
        <f t="shared" si="234"/>
        <v>42039.951087962967</v>
      </c>
      <c r="L2562" s="17">
        <f t="shared" si="235"/>
        <v>42069.951087962967</v>
      </c>
      <c r="M2562" s="2" t="b">
        <v>0</v>
      </c>
      <c r="N2562" s="2">
        <v>21</v>
      </c>
      <c r="O2562" s="2" t="b">
        <v>1</v>
      </c>
      <c r="P2562" s="4">
        <f t="shared" si="236"/>
        <v>100.1</v>
      </c>
      <c r="Q2562" s="5">
        <f t="shared" si="237"/>
        <v>143</v>
      </c>
      <c r="R2562" s="2" t="s">
        <v>8300</v>
      </c>
      <c r="S2562" s="7" t="str">
        <f t="shared" si="238"/>
        <v>music</v>
      </c>
      <c r="T2562" s="7" t="str">
        <f t="shared" si="239"/>
        <v>classical music</v>
      </c>
    </row>
    <row r="2563" spans="1:20" ht="80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17">
        <f t="shared" ref="K2563:K2626" si="240">(((J2563/60)/60)/24)+DATE(1970,1,1)</f>
        <v>42260.528807870374</v>
      </c>
      <c r="L2563" s="17">
        <f t="shared" ref="L2563:L2626" si="241">(((I2563/60)/60)/24)+DATE(1970,1,1)</f>
        <v>42290.528807870374</v>
      </c>
      <c r="M2563" s="2" t="b">
        <v>0</v>
      </c>
      <c r="N2563" s="2">
        <v>0</v>
      </c>
      <c r="O2563" s="2" t="b">
        <v>0</v>
      </c>
      <c r="P2563" s="4">
        <f t="shared" ref="P2563:P2626" si="242">E2563/D2563*100</f>
        <v>0</v>
      </c>
      <c r="Q2563" s="5" t="e">
        <f t="shared" ref="Q2563:Q2626" si="243">E2563/N2563</f>
        <v>#DIV/0!</v>
      </c>
      <c r="R2563" s="2" t="s">
        <v>8284</v>
      </c>
      <c r="S2563" s="7" t="str">
        <f t="shared" ref="S2563:S2626" si="244">LEFT(R2563, SEARCH("/",R2563, 1)-1)</f>
        <v>food</v>
      </c>
      <c r="T2563" s="7" t="str">
        <f t="shared" ref="T2563:T2626" si="245">RIGHT(R2563,LEN(R2563)-SEARCH("/",R2563,1))</f>
        <v>food trucks</v>
      </c>
    </row>
    <row r="2564" spans="1:20" ht="80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17">
        <f t="shared" si="240"/>
        <v>42594.524756944447</v>
      </c>
      <c r="L2564" s="17">
        <f t="shared" si="241"/>
        <v>42654.524756944447</v>
      </c>
      <c r="M2564" s="2" t="b">
        <v>0</v>
      </c>
      <c r="N2564" s="2">
        <v>3</v>
      </c>
      <c r="O2564" s="2" t="b">
        <v>0</v>
      </c>
      <c r="P2564" s="4">
        <f t="shared" si="242"/>
        <v>0.75</v>
      </c>
      <c r="Q2564" s="5">
        <f t="shared" si="243"/>
        <v>25</v>
      </c>
      <c r="R2564" s="2" t="s">
        <v>8284</v>
      </c>
      <c r="S2564" s="7" t="str">
        <f t="shared" si="244"/>
        <v>food</v>
      </c>
      <c r="T2564" s="7" t="str">
        <f t="shared" si="245"/>
        <v>food trucks</v>
      </c>
    </row>
    <row r="2565" spans="1:20" ht="40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17">
        <f t="shared" si="240"/>
        <v>42155.139479166668</v>
      </c>
      <c r="L2565" s="17">
        <f t="shared" si="241"/>
        <v>42215.139479166668</v>
      </c>
      <c r="M2565" s="2" t="b">
        <v>0</v>
      </c>
      <c r="N2565" s="2">
        <v>0</v>
      </c>
      <c r="O2565" s="2" t="b">
        <v>0</v>
      </c>
      <c r="P2565" s="4">
        <f t="shared" si="242"/>
        <v>0</v>
      </c>
      <c r="Q2565" s="5" t="e">
        <f t="shared" si="243"/>
        <v>#DIV/0!</v>
      </c>
      <c r="R2565" s="2" t="s">
        <v>8284</v>
      </c>
      <c r="S2565" s="7" t="str">
        <f t="shared" si="244"/>
        <v>food</v>
      </c>
      <c r="T2565" s="7" t="str">
        <f t="shared" si="245"/>
        <v>food trucks</v>
      </c>
    </row>
    <row r="2566" spans="1:20" ht="80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17">
        <f t="shared" si="240"/>
        <v>41822.040497685186</v>
      </c>
      <c r="L2566" s="17">
        <f t="shared" si="241"/>
        <v>41852.040497685186</v>
      </c>
      <c r="M2566" s="2" t="b">
        <v>0</v>
      </c>
      <c r="N2566" s="2">
        <v>0</v>
      </c>
      <c r="O2566" s="2" t="b">
        <v>0</v>
      </c>
      <c r="P2566" s="4">
        <f t="shared" si="242"/>
        <v>0</v>
      </c>
      <c r="Q2566" s="5" t="e">
        <f t="shared" si="243"/>
        <v>#DIV/0!</v>
      </c>
      <c r="R2566" s="2" t="s">
        <v>8284</v>
      </c>
      <c r="S2566" s="7" t="str">
        <f t="shared" si="244"/>
        <v>food</v>
      </c>
      <c r="T2566" s="7" t="str">
        <f t="shared" si="245"/>
        <v>food trucks</v>
      </c>
    </row>
    <row r="2567" spans="1:20" ht="80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17">
        <f t="shared" si="240"/>
        <v>42440.650335648148</v>
      </c>
      <c r="L2567" s="17">
        <f t="shared" si="241"/>
        <v>42499.868055555555</v>
      </c>
      <c r="M2567" s="2" t="b">
        <v>0</v>
      </c>
      <c r="N2567" s="2">
        <v>1</v>
      </c>
      <c r="O2567" s="2" t="b">
        <v>0</v>
      </c>
      <c r="P2567" s="4">
        <f t="shared" si="242"/>
        <v>1</v>
      </c>
      <c r="Q2567" s="5">
        <f t="shared" si="243"/>
        <v>100</v>
      </c>
      <c r="R2567" s="2" t="s">
        <v>8284</v>
      </c>
      <c r="S2567" s="7" t="str">
        <f t="shared" si="244"/>
        <v>food</v>
      </c>
      <c r="T2567" s="7" t="str">
        <f t="shared" si="245"/>
        <v>food trucks</v>
      </c>
    </row>
    <row r="2568" spans="1:20" ht="80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17">
        <f t="shared" si="240"/>
        <v>41842.980879629627</v>
      </c>
      <c r="L2568" s="17">
        <f t="shared" si="241"/>
        <v>41872.980879629627</v>
      </c>
      <c r="M2568" s="2" t="b">
        <v>0</v>
      </c>
      <c r="N2568" s="2">
        <v>0</v>
      </c>
      <c r="O2568" s="2" t="b">
        <v>0</v>
      </c>
      <c r="P2568" s="4">
        <f t="shared" si="242"/>
        <v>0</v>
      </c>
      <c r="Q2568" s="5" t="e">
        <f t="shared" si="243"/>
        <v>#DIV/0!</v>
      </c>
      <c r="R2568" s="2" t="s">
        <v>8284</v>
      </c>
      <c r="S2568" s="7" t="str">
        <f t="shared" si="244"/>
        <v>food</v>
      </c>
      <c r="T2568" s="7" t="str">
        <f t="shared" si="245"/>
        <v>food trucks</v>
      </c>
    </row>
    <row r="2569" spans="1:20" ht="80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17">
        <f t="shared" si="240"/>
        <v>42087.878912037035</v>
      </c>
      <c r="L2569" s="17">
        <f t="shared" si="241"/>
        <v>42117.878912037035</v>
      </c>
      <c r="M2569" s="2" t="b">
        <v>0</v>
      </c>
      <c r="N2569" s="2">
        <v>2</v>
      </c>
      <c r="O2569" s="2" t="b">
        <v>0</v>
      </c>
      <c r="P2569" s="4">
        <f t="shared" si="242"/>
        <v>0.26666666666666666</v>
      </c>
      <c r="Q2569" s="5">
        <f t="shared" si="243"/>
        <v>60</v>
      </c>
      <c r="R2569" s="2" t="s">
        <v>8284</v>
      </c>
      <c r="S2569" s="7" t="str">
        <f t="shared" si="244"/>
        <v>food</v>
      </c>
      <c r="T2569" s="7" t="str">
        <f t="shared" si="245"/>
        <v>food trucks</v>
      </c>
    </row>
    <row r="2570" spans="1:20" ht="80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17">
        <f t="shared" si="240"/>
        <v>42584.666597222225</v>
      </c>
      <c r="L2570" s="17">
        <f t="shared" si="241"/>
        <v>42614.666597222225</v>
      </c>
      <c r="M2570" s="2" t="b">
        <v>0</v>
      </c>
      <c r="N2570" s="2">
        <v>1</v>
      </c>
      <c r="O2570" s="2" t="b">
        <v>0</v>
      </c>
      <c r="P2570" s="4">
        <f t="shared" si="242"/>
        <v>0.5</v>
      </c>
      <c r="Q2570" s="5">
        <f t="shared" si="243"/>
        <v>50</v>
      </c>
      <c r="R2570" s="2" t="s">
        <v>8284</v>
      </c>
      <c r="S2570" s="7" t="str">
        <f t="shared" si="244"/>
        <v>food</v>
      </c>
      <c r="T2570" s="7" t="str">
        <f t="shared" si="245"/>
        <v>food trucks</v>
      </c>
    </row>
    <row r="2571" spans="1:20" ht="60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17">
        <f t="shared" si="240"/>
        <v>42234.105462962965</v>
      </c>
      <c r="L2571" s="17">
        <f t="shared" si="241"/>
        <v>42264.105462962965</v>
      </c>
      <c r="M2571" s="2" t="b">
        <v>0</v>
      </c>
      <c r="N2571" s="2">
        <v>2</v>
      </c>
      <c r="O2571" s="2" t="b">
        <v>0</v>
      </c>
      <c r="P2571" s="4">
        <f t="shared" si="242"/>
        <v>2.2307692307692308</v>
      </c>
      <c r="Q2571" s="5">
        <f t="shared" si="243"/>
        <v>72.5</v>
      </c>
      <c r="R2571" s="2" t="s">
        <v>8284</v>
      </c>
      <c r="S2571" s="7" t="str">
        <f t="shared" si="244"/>
        <v>food</v>
      </c>
      <c r="T2571" s="7" t="str">
        <f t="shared" si="245"/>
        <v>food trucks</v>
      </c>
    </row>
    <row r="2572" spans="1:20" ht="80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17">
        <f t="shared" si="240"/>
        <v>42744.903182870374</v>
      </c>
      <c r="L2572" s="17">
        <f t="shared" si="241"/>
        <v>42774.903182870374</v>
      </c>
      <c r="M2572" s="2" t="b">
        <v>0</v>
      </c>
      <c r="N2572" s="2">
        <v>2</v>
      </c>
      <c r="O2572" s="2" t="b">
        <v>0</v>
      </c>
      <c r="P2572" s="4">
        <f t="shared" si="242"/>
        <v>0.84285714285714297</v>
      </c>
      <c r="Q2572" s="5">
        <f t="shared" si="243"/>
        <v>29.5</v>
      </c>
      <c r="R2572" s="2" t="s">
        <v>8284</v>
      </c>
      <c r="S2572" s="7" t="str">
        <f t="shared" si="244"/>
        <v>food</v>
      </c>
      <c r="T2572" s="7" t="str">
        <f t="shared" si="245"/>
        <v>food trucks</v>
      </c>
    </row>
    <row r="2573" spans="1:20" ht="80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17">
        <f t="shared" si="240"/>
        <v>42449.341678240744</v>
      </c>
      <c r="L2573" s="17">
        <f t="shared" si="241"/>
        <v>42509.341678240744</v>
      </c>
      <c r="M2573" s="2" t="b">
        <v>0</v>
      </c>
      <c r="N2573" s="2">
        <v>4</v>
      </c>
      <c r="O2573" s="2" t="b">
        <v>0</v>
      </c>
      <c r="P2573" s="4">
        <f t="shared" si="242"/>
        <v>0.25</v>
      </c>
      <c r="Q2573" s="5">
        <f t="shared" si="243"/>
        <v>62.5</v>
      </c>
      <c r="R2573" s="2" t="s">
        <v>8284</v>
      </c>
      <c r="S2573" s="7" t="str">
        <f t="shared" si="244"/>
        <v>food</v>
      </c>
      <c r="T2573" s="7" t="str">
        <f t="shared" si="245"/>
        <v>food trucks</v>
      </c>
    </row>
    <row r="2574" spans="1:20" ht="60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17">
        <f t="shared" si="240"/>
        <v>42077.119409722218</v>
      </c>
      <c r="L2574" s="17">
        <f t="shared" si="241"/>
        <v>42107.119409722218</v>
      </c>
      <c r="M2574" s="2" t="b">
        <v>0</v>
      </c>
      <c r="N2574" s="2">
        <v>0</v>
      </c>
      <c r="O2574" s="2" t="b">
        <v>0</v>
      </c>
      <c r="P2574" s="4">
        <f t="shared" si="242"/>
        <v>0</v>
      </c>
      <c r="Q2574" s="5" t="e">
        <f t="shared" si="243"/>
        <v>#DIV/0!</v>
      </c>
      <c r="R2574" s="2" t="s">
        <v>8284</v>
      </c>
      <c r="S2574" s="7" t="str">
        <f t="shared" si="244"/>
        <v>food</v>
      </c>
      <c r="T2574" s="7" t="str">
        <f t="shared" si="245"/>
        <v>food trucks</v>
      </c>
    </row>
    <row r="2575" spans="1:20" ht="80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17">
        <f t="shared" si="240"/>
        <v>41829.592002314814</v>
      </c>
      <c r="L2575" s="17">
        <f t="shared" si="241"/>
        <v>41874.592002314814</v>
      </c>
      <c r="M2575" s="2" t="b">
        <v>0</v>
      </c>
      <c r="N2575" s="2">
        <v>0</v>
      </c>
      <c r="O2575" s="2" t="b">
        <v>0</v>
      </c>
      <c r="P2575" s="4">
        <f t="shared" si="242"/>
        <v>0</v>
      </c>
      <c r="Q2575" s="5" t="e">
        <f t="shared" si="243"/>
        <v>#DIV/0!</v>
      </c>
      <c r="R2575" s="2" t="s">
        <v>8284</v>
      </c>
      <c r="S2575" s="7" t="str">
        <f t="shared" si="244"/>
        <v>food</v>
      </c>
      <c r="T2575" s="7" t="str">
        <f t="shared" si="245"/>
        <v>food trucks</v>
      </c>
    </row>
    <row r="2576" spans="1:20" ht="80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17">
        <f t="shared" si="240"/>
        <v>42487.825752314813</v>
      </c>
      <c r="L2576" s="17">
        <f t="shared" si="241"/>
        <v>42508.825752314813</v>
      </c>
      <c r="M2576" s="2" t="b">
        <v>0</v>
      </c>
      <c r="N2576" s="2">
        <v>0</v>
      </c>
      <c r="O2576" s="2" t="b">
        <v>0</v>
      </c>
      <c r="P2576" s="4">
        <f t="shared" si="242"/>
        <v>0</v>
      </c>
      <c r="Q2576" s="5" t="e">
        <f t="shared" si="243"/>
        <v>#DIV/0!</v>
      </c>
      <c r="R2576" s="2" t="s">
        <v>8284</v>
      </c>
      <c r="S2576" s="7" t="str">
        <f t="shared" si="244"/>
        <v>food</v>
      </c>
      <c r="T2576" s="7" t="str">
        <f t="shared" si="245"/>
        <v>food trucks</v>
      </c>
    </row>
    <row r="2577" spans="1:20" ht="80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17">
        <f t="shared" si="240"/>
        <v>41986.108726851846</v>
      </c>
      <c r="L2577" s="17">
        <f t="shared" si="241"/>
        <v>42016.108726851846</v>
      </c>
      <c r="M2577" s="2" t="b">
        <v>0</v>
      </c>
      <c r="N2577" s="2">
        <v>0</v>
      </c>
      <c r="O2577" s="2" t="b">
        <v>0</v>
      </c>
      <c r="P2577" s="4">
        <f t="shared" si="242"/>
        <v>0</v>
      </c>
      <c r="Q2577" s="5" t="e">
        <f t="shared" si="243"/>
        <v>#DIV/0!</v>
      </c>
      <c r="R2577" s="2" t="s">
        <v>8284</v>
      </c>
      <c r="S2577" s="7" t="str">
        <f t="shared" si="244"/>
        <v>food</v>
      </c>
      <c r="T2577" s="7" t="str">
        <f t="shared" si="245"/>
        <v>food trucks</v>
      </c>
    </row>
    <row r="2578" spans="1:20" ht="40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17">
        <f t="shared" si="240"/>
        <v>42060.00980324074</v>
      </c>
      <c r="L2578" s="17">
        <f t="shared" si="241"/>
        <v>42104.968136574069</v>
      </c>
      <c r="M2578" s="2" t="b">
        <v>0</v>
      </c>
      <c r="N2578" s="2">
        <v>0</v>
      </c>
      <c r="O2578" s="2" t="b">
        <v>0</v>
      </c>
      <c r="P2578" s="4">
        <f t="shared" si="242"/>
        <v>0</v>
      </c>
      <c r="Q2578" s="5" t="e">
        <f t="shared" si="243"/>
        <v>#DIV/0!</v>
      </c>
      <c r="R2578" s="2" t="s">
        <v>8284</v>
      </c>
      <c r="S2578" s="7" t="str">
        <f t="shared" si="244"/>
        <v>food</v>
      </c>
      <c r="T2578" s="7" t="str">
        <f t="shared" si="245"/>
        <v>food trucks</v>
      </c>
    </row>
    <row r="2579" spans="1:20" ht="80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17">
        <f t="shared" si="240"/>
        <v>41830.820567129631</v>
      </c>
      <c r="L2579" s="17">
        <f t="shared" si="241"/>
        <v>41855.820567129631</v>
      </c>
      <c r="M2579" s="2" t="b">
        <v>0</v>
      </c>
      <c r="N2579" s="2">
        <v>0</v>
      </c>
      <c r="O2579" s="2" t="b">
        <v>0</v>
      </c>
      <c r="P2579" s="4">
        <f t="shared" si="242"/>
        <v>0</v>
      </c>
      <c r="Q2579" s="5" t="e">
        <f t="shared" si="243"/>
        <v>#DIV/0!</v>
      </c>
      <c r="R2579" s="2" t="s">
        <v>8284</v>
      </c>
      <c r="S2579" s="7" t="str">
        <f t="shared" si="244"/>
        <v>food</v>
      </c>
      <c r="T2579" s="7" t="str">
        <f t="shared" si="245"/>
        <v>food trucks</v>
      </c>
    </row>
    <row r="2580" spans="1:20" ht="80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17">
        <f t="shared" si="240"/>
        <v>42238.022905092599</v>
      </c>
      <c r="L2580" s="17">
        <f t="shared" si="241"/>
        <v>42286.708333333328</v>
      </c>
      <c r="M2580" s="2" t="b">
        <v>0</v>
      </c>
      <c r="N2580" s="2">
        <v>0</v>
      </c>
      <c r="O2580" s="2" t="b">
        <v>0</v>
      </c>
      <c r="P2580" s="4">
        <f t="shared" si="242"/>
        <v>0</v>
      </c>
      <c r="Q2580" s="5" t="e">
        <f t="shared" si="243"/>
        <v>#DIV/0!</v>
      </c>
      <c r="R2580" s="2" t="s">
        <v>8284</v>
      </c>
      <c r="S2580" s="7" t="str">
        <f t="shared" si="244"/>
        <v>food</v>
      </c>
      <c r="T2580" s="7" t="str">
        <f t="shared" si="245"/>
        <v>food trucks</v>
      </c>
    </row>
    <row r="2581" spans="1:20" ht="80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17">
        <f t="shared" si="240"/>
        <v>41837.829895833333</v>
      </c>
      <c r="L2581" s="17">
        <f t="shared" si="241"/>
        <v>41897.829895833333</v>
      </c>
      <c r="M2581" s="2" t="b">
        <v>0</v>
      </c>
      <c r="N2581" s="2">
        <v>12</v>
      </c>
      <c r="O2581" s="2" t="b">
        <v>0</v>
      </c>
      <c r="P2581" s="4">
        <f t="shared" si="242"/>
        <v>0.13849999999999998</v>
      </c>
      <c r="Q2581" s="5">
        <f t="shared" si="243"/>
        <v>23.083333333333332</v>
      </c>
      <c r="R2581" s="2" t="s">
        <v>8284</v>
      </c>
      <c r="S2581" s="7" t="str">
        <f t="shared" si="244"/>
        <v>food</v>
      </c>
      <c r="T2581" s="7" t="str">
        <f t="shared" si="245"/>
        <v>food trucks</v>
      </c>
    </row>
    <row r="2582" spans="1:20" ht="80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17">
        <f t="shared" si="240"/>
        <v>42110.326423611114</v>
      </c>
      <c r="L2582" s="17">
        <f t="shared" si="241"/>
        <v>42140.125</v>
      </c>
      <c r="M2582" s="2" t="b">
        <v>0</v>
      </c>
      <c r="N2582" s="2">
        <v>2</v>
      </c>
      <c r="O2582" s="2" t="b">
        <v>0</v>
      </c>
      <c r="P2582" s="4">
        <f t="shared" si="242"/>
        <v>0.6</v>
      </c>
      <c r="Q2582" s="5">
        <f t="shared" si="243"/>
        <v>25.5</v>
      </c>
      <c r="R2582" s="2" t="s">
        <v>8284</v>
      </c>
      <c r="S2582" s="7" t="str">
        <f t="shared" si="244"/>
        <v>food</v>
      </c>
      <c r="T2582" s="7" t="str">
        <f t="shared" si="245"/>
        <v>food trucks</v>
      </c>
    </row>
    <row r="2583" spans="1:20" ht="60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17">
        <f t="shared" si="240"/>
        <v>42294.628449074073</v>
      </c>
      <c r="L2583" s="17">
        <f t="shared" si="241"/>
        <v>42324.670115740737</v>
      </c>
      <c r="M2583" s="2" t="b">
        <v>0</v>
      </c>
      <c r="N2583" s="2">
        <v>11</v>
      </c>
      <c r="O2583" s="2" t="b">
        <v>0</v>
      </c>
      <c r="P2583" s="4">
        <f t="shared" si="242"/>
        <v>10.6</v>
      </c>
      <c r="Q2583" s="5">
        <f t="shared" si="243"/>
        <v>48.18181818181818</v>
      </c>
      <c r="R2583" s="2" t="s">
        <v>8284</v>
      </c>
      <c r="S2583" s="7" t="str">
        <f t="shared" si="244"/>
        <v>food</v>
      </c>
      <c r="T2583" s="7" t="str">
        <f t="shared" si="245"/>
        <v>food trucks</v>
      </c>
    </row>
    <row r="2584" spans="1:20" ht="40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17">
        <f t="shared" si="240"/>
        <v>42642.988819444443</v>
      </c>
      <c r="L2584" s="17">
        <f t="shared" si="241"/>
        <v>42672.988819444443</v>
      </c>
      <c r="M2584" s="2" t="b">
        <v>0</v>
      </c>
      <c r="N2584" s="2">
        <v>1</v>
      </c>
      <c r="O2584" s="2" t="b">
        <v>0</v>
      </c>
      <c r="P2584" s="4">
        <f t="shared" si="242"/>
        <v>1.1111111111111111E-3</v>
      </c>
      <c r="Q2584" s="5">
        <f t="shared" si="243"/>
        <v>1</v>
      </c>
      <c r="R2584" s="2" t="s">
        <v>8284</v>
      </c>
      <c r="S2584" s="7" t="str">
        <f t="shared" si="244"/>
        <v>food</v>
      </c>
      <c r="T2584" s="7" t="str">
        <f t="shared" si="245"/>
        <v>food trucks</v>
      </c>
    </row>
    <row r="2585" spans="1:20" ht="60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17">
        <f t="shared" si="240"/>
        <v>42019.76944444445</v>
      </c>
      <c r="L2585" s="17">
        <f t="shared" si="241"/>
        <v>42079.727777777778</v>
      </c>
      <c r="M2585" s="2" t="b">
        <v>0</v>
      </c>
      <c r="N2585" s="2">
        <v>5</v>
      </c>
      <c r="O2585" s="2" t="b">
        <v>0</v>
      </c>
      <c r="P2585" s="4">
        <f t="shared" si="242"/>
        <v>0.5</v>
      </c>
      <c r="Q2585" s="5">
        <f t="shared" si="243"/>
        <v>1</v>
      </c>
      <c r="R2585" s="2" t="s">
        <v>8284</v>
      </c>
      <c r="S2585" s="7" t="str">
        <f t="shared" si="244"/>
        <v>food</v>
      </c>
      <c r="T2585" s="7" t="str">
        <f t="shared" si="245"/>
        <v>food trucks</v>
      </c>
    </row>
    <row r="2586" spans="1:20" ht="60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17">
        <f t="shared" si="240"/>
        <v>42140.173252314817</v>
      </c>
      <c r="L2586" s="17">
        <f t="shared" si="241"/>
        <v>42170.173252314817</v>
      </c>
      <c r="M2586" s="2" t="b">
        <v>0</v>
      </c>
      <c r="N2586" s="2">
        <v>0</v>
      </c>
      <c r="O2586" s="2" t="b">
        <v>0</v>
      </c>
      <c r="P2586" s="4">
        <f t="shared" si="242"/>
        <v>0</v>
      </c>
      <c r="Q2586" s="5" t="e">
        <f t="shared" si="243"/>
        <v>#DIV/0!</v>
      </c>
      <c r="R2586" s="2" t="s">
        <v>8284</v>
      </c>
      <c r="S2586" s="7" t="str">
        <f t="shared" si="244"/>
        <v>food</v>
      </c>
      <c r="T2586" s="7" t="str">
        <f t="shared" si="245"/>
        <v>food trucks</v>
      </c>
    </row>
    <row r="2587" spans="1:20" ht="80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17">
        <f t="shared" si="240"/>
        <v>41795.963333333333</v>
      </c>
      <c r="L2587" s="17">
        <f t="shared" si="241"/>
        <v>41825.963333333333</v>
      </c>
      <c r="M2587" s="2" t="b">
        <v>0</v>
      </c>
      <c r="N2587" s="2">
        <v>1</v>
      </c>
      <c r="O2587" s="2" t="b">
        <v>0</v>
      </c>
      <c r="P2587" s="4">
        <f t="shared" si="242"/>
        <v>0.16666666666666669</v>
      </c>
      <c r="Q2587" s="5">
        <f t="shared" si="243"/>
        <v>50</v>
      </c>
      <c r="R2587" s="2" t="s">
        <v>8284</v>
      </c>
      <c r="S2587" s="7" t="str">
        <f t="shared" si="244"/>
        <v>food</v>
      </c>
      <c r="T2587" s="7" t="str">
        <f t="shared" si="245"/>
        <v>food trucks</v>
      </c>
    </row>
    <row r="2588" spans="1:20" ht="60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17">
        <f t="shared" si="240"/>
        <v>42333.330277777779</v>
      </c>
      <c r="L2588" s="17">
        <f t="shared" si="241"/>
        <v>42363.330277777779</v>
      </c>
      <c r="M2588" s="2" t="b">
        <v>0</v>
      </c>
      <c r="N2588" s="2">
        <v>1</v>
      </c>
      <c r="O2588" s="2" t="b">
        <v>0</v>
      </c>
      <c r="P2588" s="4">
        <f t="shared" si="242"/>
        <v>0.16666666666666669</v>
      </c>
      <c r="Q2588" s="5">
        <f t="shared" si="243"/>
        <v>5</v>
      </c>
      <c r="R2588" s="2" t="s">
        <v>8284</v>
      </c>
      <c r="S2588" s="7" t="str">
        <f t="shared" si="244"/>
        <v>food</v>
      </c>
      <c r="T2588" s="7" t="str">
        <f t="shared" si="245"/>
        <v>food trucks</v>
      </c>
    </row>
    <row r="2589" spans="1:20" ht="80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17">
        <f t="shared" si="240"/>
        <v>42338.675381944442</v>
      </c>
      <c r="L2589" s="17">
        <f t="shared" si="241"/>
        <v>42368.675381944442</v>
      </c>
      <c r="M2589" s="2" t="b">
        <v>0</v>
      </c>
      <c r="N2589" s="2">
        <v>6</v>
      </c>
      <c r="O2589" s="2" t="b">
        <v>0</v>
      </c>
      <c r="P2589" s="4">
        <f t="shared" si="242"/>
        <v>2.4340000000000002</v>
      </c>
      <c r="Q2589" s="5">
        <f t="shared" si="243"/>
        <v>202.83333333333334</v>
      </c>
      <c r="R2589" s="2" t="s">
        <v>8284</v>
      </c>
      <c r="S2589" s="7" t="str">
        <f t="shared" si="244"/>
        <v>food</v>
      </c>
      <c r="T2589" s="7" t="str">
        <f t="shared" si="245"/>
        <v>food trucks</v>
      </c>
    </row>
    <row r="2590" spans="1:20" ht="80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17">
        <f t="shared" si="240"/>
        <v>42042.676226851851</v>
      </c>
      <c r="L2590" s="17">
        <f t="shared" si="241"/>
        <v>42094.551388888889</v>
      </c>
      <c r="M2590" s="2" t="b">
        <v>0</v>
      </c>
      <c r="N2590" s="2">
        <v>8</v>
      </c>
      <c r="O2590" s="2" t="b">
        <v>0</v>
      </c>
      <c r="P2590" s="4">
        <f t="shared" si="242"/>
        <v>3.8833333333333329</v>
      </c>
      <c r="Q2590" s="5">
        <f t="shared" si="243"/>
        <v>29.125</v>
      </c>
      <c r="R2590" s="2" t="s">
        <v>8284</v>
      </c>
      <c r="S2590" s="7" t="str">
        <f t="shared" si="244"/>
        <v>food</v>
      </c>
      <c r="T2590" s="7" t="str">
        <f t="shared" si="245"/>
        <v>food trucks</v>
      </c>
    </row>
    <row r="2591" spans="1:20" ht="80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17">
        <f t="shared" si="240"/>
        <v>42422.536192129628</v>
      </c>
      <c r="L2591" s="17">
        <f t="shared" si="241"/>
        <v>42452.494525462964</v>
      </c>
      <c r="M2591" s="2" t="b">
        <v>0</v>
      </c>
      <c r="N2591" s="2">
        <v>1</v>
      </c>
      <c r="O2591" s="2" t="b">
        <v>0</v>
      </c>
      <c r="P2591" s="4">
        <f t="shared" si="242"/>
        <v>0.01</v>
      </c>
      <c r="Q2591" s="5">
        <f t="shared" si="243"/>
        <v>5</v>
      </c>
      <c r="R2591" s="2" t="s">
        <v>8284</v>
      </c>
      <c r="S2591" s="7" t="str">
        <f t="shared" si="244"/>
        <v>food</v>
      </c>
      <c r="T2591" s="7" t="str">
        <f t="shared" si="245"/>
        <v>food trucks</v>
      </c>
    </row>
    <row r="2592" spans="1:20" ht="80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17">
        <f t="shared" si="240"/>
        <v>42388.589085648149</v>
      </c>
      <c r="L2592" s="17">
        <f t="shared" si="241"/>
        <v>42395.589085648149</v>
      </c>
      <c r="M2592" s="2" t="b">
        <v>0</v>
      </c>
      <c r="N2592" s="2">
        <v>0</v>
      </c>
      <c r="O2592" s="2" t="b">
        <v>0</v>
      </c>
      <c r="P2592" s="4">
        <f t="shared" si="242"/>
        <v>0</v>
      </c>
      <c r="Q2592" s="5" t="e">
        <f t="shared" si="243"/>
        <v>#DIV/0!</v>
      </c>
      <c r="R2592" s="2" t="s">
        <v>8284</v>
      </c>
      <c r="S2592" s="7" t="str">
        <f t="shared" si="244"/>
        <v>food</v>
      </c>
      <c r="T2592" s="7" t="str">
        <f t="shared" si="245"/>
        <v>food trucks</v>
      </c>
    </row>
    <row r="2593" spans="1:20" ht="80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17">
        <f t="shared" si="240"/>
        <v>42382.906527777777</v>
      </c>
      <c r="L2593" s="17">
        <f t="shared" si="241"/>
        <v>42442.864861111113</v>
      </c>
      <c r="M2593" s="2" t="b">
        <v>0</v>
      </c>
      <c r="N2593" s="2">
        <v>2</v>
      </c>
      <c r="O2593" s="2" t="b">
        <v>0</v>
      </c>
      <c r="P2593" s="4">
        <f t="shared" si="242"/>
        <v>1.7333333333333332</v>
      </c>
      <c r="Q2593" s="5">
        <f t="shared" si="243"/>
        <v>13</v>
      </c>
      <c r="R2593" s="2" t="s">
        <v>8284</v>
      </c>
      <c r="S2593" s="7" t="str">
        <f t="shared" si="244"/>
        <v>food</v>
      </c>
      <c r="T2593" s="7" t="str">
        <f t="shared" si="245"/>
        <v>food trucks</v>
      </c>
    </row>
    <row r="2594" spans="1:20" ht="80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17">
        <f t="shared" si="240"/>
        <v>41887.801168981481</v>
      </c>
      <c r="L2594" s="17">
        <f t="shared" si="241"/>
        <v>41917.801168981481</v>
      </c>
      <c r="M2594" s="2" t="b">
        <v>0</v>
      </c>
      <c r="N2594" s="2">
        <v>1</v>
      </c>
      <c r="O2594" s="2" t="b">
        <v>0</v>
      </c>
      <c r="P2594" s="4">
        <f t="shared" si="242"/>
        <v>0.16666666666666669</v>
      </c>
      <c r="Q2594" s="5">
        <f t="shared" si="243"/>
        <v>50</v>
      </c>
      <c r="R2594" s="2" t="s">
        <v>8284</v>
      </c>
      <c r="S2594" s="7" t="str">
        <f t="shared" si="244"/>
        <v>food</v>
      </c>
      <c r="T2594" s="7" t="str">
        <f t="shared" si="245"/>
        <v>food trucks</v>
      </c>
    </row>
    <row r="2595" spans="1:20" ht="80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17">
        <f t="shared" si="240"/>
        <v>42089.84520833334</v>
      </c>
      <c r="L2595" s="17">
        <f t="shared" si="241"/>
        <v>42119.84520833334</v>
      </c>
      <c r="M2595" s="2" t="b">
        <v>0</v>
      </c>
      <c r="N2595" s="2">
        <v>0</v>
      </c>
      <c r="O2595" s="2" t="b">
        <v>0</v>
      </c>
      <c r="P2595" s="4">
        <f t="shared" si="242"/>
        <v>0</v>
      </c>
      <c r="Q2595" s="5" t="e">
        <f t="shared" si="243"/>
        <v>#DIV/0!</v>
      </c>
      <c r="R2595" s="2" t="s">
        <v>8284</v>
      </c>
      <c r="S2595" s="7" t="str">
        <f t="shared" si="244"/>
        <v>food</v>
      </c>
      <c r="T2595" s="7" t="str">
        <f t="shared" si="245"/>
        <v>food trucks</v>
      </c>
    </row>
    <row r="2596" spans="1:20" ht="80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17">
        <f t="shared" si="240"/>
        <v>41828.967916666668</v>
      </c>
      <c r="L2596" s="17">
        <f t="shared" si="241"/>
        <v>41858.967916666668</v>
      </c>
      <c r="M2596" s="2" t="b">
        <v>0</v>
      </c>
      <c r="N2596" s="2">
        <v>1</v>
      </c>
      <c r="O2596" s="2" t="b">
        <v>0</v>
      </c>
      <c r="P2596" s="4">
        <f t="shared" si="242"/>
        <v>1.25E-3</v>
      </c>
      <c r="Q2596" s="5">
        <f t="shared" si="243"/>
        <v>1</v>
      </c>
      <c r="R2596" s="2" t="s">
        <v>8284</v>
      </c>
      <c r="S2596" s="7" t="str">
        <f t="shared" si="244"/>
        <v>food</v>
      </c>
      <c r="T2596" s="7" t="str">
        <f t="shared" si="245"/>
        <v>food trucks</v>
      </c>
    </row>
    <row r="2597" spans="1:20" ht="40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17">
        <f t="shared" si="240"/>
        <v>42760.244212962964</v>
      </c>
      <c r="L2597" s="17">
        <f t="shared" si="241"/>
        <v>42790.244212962964</v>
      </c>
      <c r="M2597" s="2" t="b">
        <v>0</v>
      </c>
      <c r="N2597" s="2">
        <v>19</v>
      </c>
      <c r="O2597" s="2" t="b">
        <v>0</v>
      </c>
      <c r="P2597" s="4">
        <f t="shared" si="242"/>
        <v>12.166666666666668</v>
      </c>
      <c r="Q2597" s="5">
        <f t="shared" si="243"/>
        <v>96.05263157894737</v>
      </c>
      <c r="R2597" s="2" t="s">
        <v>8284</v>
      </c>
      <c r="S2597" s="7" t="str">
        <f t="shared" si="244"/>
        <v>food</v>
      </c>
      <c r="T2597" s="7" t="str">
        <f t="shared" si="245"/>
        <v>food trucks</v>
      </c>
    </row>
    <row r="2598" spans="1:20" ht="80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17">
        <f t="shared" si="240"/>
        <v>41828.664456018516</v>
      </c>
      <c r="L2598" s="17">
        <f t="shared" si="241"/>
        <v>41858.664456018516</v>
      </c>
      <c r="M2598" s="2" t="b">
        <v>0</v>
      </c>
      <c r="N2598" s="2">
        <v>27</v>
      </c>
      <c r="O2598" s="2" t="b">
        <v>0</v>
      </c>
      <c r="P2598" s="4">
        <f t="shared" si="242"/>
        <v>23.588571428571427</v>
      </c>
      <c r="Q2598" s="5">
        <f t="shared" si="243"/>
        <v>305.77777777777777</v>
      </c>
      <c r="R2598" s="2" t="s">
        <v>8284</v>
      </c>
      <c r="S2598" s="7" t="str">
        <f t="shared" si="244"/>
        <v>food</v>
      </c>
      <c r="T2598" s="7" t="str">
        <f t="shared" si="245"/>
        <v>food trucks</v>
      </c>
    </row>
    <row r="2599" spans="1:20" ht="80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17">
        <f t="shared" si="240"/>
        <v>42510.341631944444</v>
      </c>
      <c r="L2599" s="17">
        <f t="shared" si="241"/>
        <v>42540.341631944444</v>
      </c>
      <c r="M2599" s="2" t="b">
        <v>0</v>
      </c>
      <c r="N2599" s="2">
        <v>7</v>
      </c>
      <c r="O2599" s="2" t="b">
        <v>0</v>
      </c>
      <c r="P2599" s="4">
        <f t="shared" si="242"/>
        <v>5.6666666666666661</v>
      </c>
      <c r="Q2599" s="5">
        <f t="shared" si="243"/>
        <v>12.142857142857142</v>
      </c>
      <c r="R2599" s="2" t="s">
        <v>8284</v>
      </c>
      <c r="S2599" s="7" t="str">
        <f t="shared" si="244"/>
        <v>food</v>
      </c>
      <c r="T2599" s="7" t="str">
        <f t="shared" si="245"/>
        <v>food trucks</v>
      </c>
    </row>
    <row r="2600" spans="1:20" ht="60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17">
        <f t="shared" si="240"/>
        <v>42240.840289351851</v>
      </c>
      <c r="L2600" s="17">
        <f t="shared" si="241"/>
        <v>42270.840289351851</v>
      </c>
      <c r="M2600" s="2" t="b">
        <v>0</v>
      </c>
      <c r="N2600" s="2">
        <v>14</v>
      </c>
      <c r="O2600" s="2" t="b">
        <v>0</v>
      </c>
      <c r="P2600" s="4">
        <f t="shared" si="242"/>
        <v>39</v>
      </c>
      <c r="Q2600" s="5">
        <f t="shared" si="243"/>
        <v>83.571428571428569</v>
      </c>
      <c r="R2600" s="2" t="s">
        <v>8284</v>
      </c>
      <c r="S2600" s="7" t="str">
        <f t="shared" si="244"/>
        <v>food</v>
      </c>
      <c r="T2600" s="7" t="str">
        <f t="shared" si="245"/>
        <v>food trucks</v>
      </c>
    </row>
    <row r="2601" spans="1:20" ht="60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17">
        <f t="shared" si="240"/>
        <v>41809.754016203704</v>
      </c>
      <c r="L2601" s="17">
        <f t="shared" si="241"/>
        <v>41854.754016203704</v>
      </c>
      <c r="M2601" s="2" t="b">
        <v>0</v>
      </c>
      <c r="N2601" s="2">
        <v>5</v>
      </c>
      <c r="O2601" s="2" t="b">
        <v>0</v>
      </c>
      <c r="P2601" s="4">
        <f t="shared" si="242"/>
        <v>0.99546510341776351</v>
      </c>
      <c r="Q2601" s="5">
        <f t="shared" si="243"/>
        <v>18</v>
      </c>
      <c r="R2601" s="2" t="s">
        <v>8284</v>
      </c>
      <c r="S2601" s="7" t="str">
        <f t="shared" si="244"/>
        <v>food</v>
      </c>
      <c r="T2601" s="7" t="str">
        <f t="shared" si="245"/>
        <v>food trucks</v>
      </c>
    </row>
    <row r="2602" spans="1:20" ht="60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17">
        <f t="shared" si="240"/>
        <v>42394.900462962964</v>
      </c>
      <c r="L2602" s="17">
        <f t="shared" si="241"/>
        <v>42454.858796296292</v>
      </c>
      <c r="M2602" s="2" t="b">
        <v>0</v>
      </c>
      <c r="N2602" s="2">
        <v>30</v>
      </c>
      <c r="O2602" s="2" t="b">
        <v>0</v>
      </c>
      <c r="P2602" s="4">
        <f t="shared" si="242"/>
        <v>6.9320000000000004</v>
      </c>
      <c r="Q2602" s="5">
        <f t="shared" si="243"/>
        <v>115.53333333333333</v>
      </c>
      <c r="R2602" s="2" t="s">
        <v>8284</v>
      </c>
      <c r="S2602" s="7" t="str">
        <f t="shared" si="244"/>
        <v>food</v>
      </c>
      <c r="T2602" s="7" t="str">
        <f t="shared" si="245"/>
        <v>food trucks</v>
      </c>
    </row>
    <row r="2603" spans="1:20" ht="80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17">
        <f t="shared" si="240"/>
        <v>41150.902187499996</v>
      </c>
      <c r="L2603" s="17">
        <f t="shared" si="241"/>
        <v>41165.165972222225</v>
      </c>
      <c r="M2603" s="2" t="b">
        <v>1</v>
      </c>
      <c r="N2603" s="2">
        <v>151</v>
      </c>
      <c r="O2603" s="2" t="b">
        <v>1</v>
      </c>
      <c r="P2603" s="4">
        <f t="shared" si="242"/>
        <v>661.4</v>
      </c>
      <c r="Q2603" s="5">
        <f t="shared" si="243"/>
        <v>21.900662251655628</v>
      </c>
      <c r="R2603" s="2" t="s">
        <v>8301</v>
      </c>
      <c r="S2603" s="7" t="str">
        <f t="shared" si="244"/>
        <v>technology</v>
      </c>
      <c r="T2603" s="7" t="str">
        <f t="shared" si="245"/>
        <v>space exploration</v>
      </c>
    </row>
    <row r="2604" spans="1:20" ht="80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17">
        <f t="shared" si="240"/>
        <v>41915.747314814813</v>
      </c>
      <c r="L2604" s="17">
        <f t="shared" si="241"/>
        <v>41955.888888888891</v>
      </c>
      <c r="M2604" s="2" t="b">
        <v>1</v>
      </c>
      <c r="N2604" s="2">
        <v>489</v>
      </c>
      <c r="O2604" s="2" t="b">
        <v>1</v>
      </c>
      <c r="P2604" s="4">
        <f t="shared" si="242"/>
        <v>326.0916666666667</v>
      </c>
      <c r="Q2604" s="5">
        <f t="shared" si="243"/>
        <v>80.022494887525568</v>
      </c>
      <c r="R2604" s="2" t="s">
        <v>8301</v>
      </c>
      <c r="S2604" s="7" t="str">
        <f t="shared" si="244"/>
        <v>technology</v>
      </c>
      <c r="T2604" s="7" t="str">
        <f t="shared" si="245"/>
        <v>space exploration</v>
      </c>
    </row>
    <row r="2605" spans="1:20" ht="60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17">
        <f t="shared" si="240"/>
        <v>41617.912662037037</v>
      </c>
      <c r="L2605" s="17">
        <f t="shared" si="241"/>
        <v>41631.912662037037</v>
      </c>
      <c r="M2605" s="2" t="b">
        <v>1</v>
      </c>
      <c r="N2605" s="2">
        <v>50</v>
      </c>
      <c r="O2605" s="2" t="b">
        <v>1</v>
      </c>
      <c r="P2605" s="4">
        <f t="shared" si="242"/>
        <v>101.48571428571429</v>
      </c>
      <c r="Q2605" s="5">
        <f t="shared" si="243"/>
        <v>35.520000000000003</v>
      </c>
      <c r="R2605" s="2" t="s">
        <v>8301</v>
      </c>
      <c r="S2605" s="7" t="str">
        <f t="shared" si="244"/>
        <v>technology</v>
      </c>
      <c r="T2605" s="7" t="str">
        <f t="shared" si="245"/>
        <v>space exploration</v>
      </c>
    </row>
    <row r="2606" spans="1:20" ht="80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17">
        <f t="shared" si="240"/>
        <v>40998.051192129627</v>
      </c>
      <c r="L2606" s="17">
        <f t="shared" si="241"/>
        <v>41028.051192129627</v>
      </c>
      <c r="M2606" s="2" t="b">
        <v>1</v>
      </c>
      <c r="N2606" s="2">
        <v>321</v>
      </c>
      <c r="O2606" s="2" t="b">
        <v>1</v>
      </c>
      <c r="P2606" s="4">
        <f t="shared" si="242"/>
        <v>104.21799999999999</v>
      </c>
      <c r="Q2606" s="5">
        <f t="shared" si="243"/>
        <v>64.933333333333323</v>
      </c>
      <c r="R2606" s="2" t="s">
        <v>8301</v>
      </c>
      <c r="S2606" s="7" t="str">
        <f t="shared" si="244"/>
        <v>technology</v>
      </c>
      <c r="T2606" s="7" t="str">
        <f t="shared" si="245"/>
        <v>space exploration</v>
      </c>
    </row>
    <row r="2607" spans="1:20" ht="80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17">
        <f t="shared" si="240"/>
        <v>42508.541550925926</v>
      </c>
      <c r="L2607" s="17">
        <f t="shared" si="241"/>
        <v>42538.541550925926</v>
      </c>
      <c r="M2607" s="2" t="b">
        <v>1</v>
      </c>
      <c r="N2607" s="2">
        <v>1762</v>
      </c>
      <c r="O2607" s="2" t="b">
        <v>1</v>
      </c>
      <c r="P2607" s="4">
        <f t="shared" si="242"/>
        <v>107.42157000000002</v>
      </c>
      <c r="Q2607" s="5">
        <f t="shared" si="243"/>
        <v>60.965703745743475</v>
      </c>
      <c r="R2607" s="2" t="s">
        <v>8301</v>
      </c>
      <c r="S2607" s="7" t="str">
        <f t="shared" si="244"/>
        <v>technology</v>
      </c>
      <c r="T2607" s="7" t="str">
        <f t="shared" si="245"/>
        <v>space exploration</v>
      </c>
    </row>
    <row r="2608" spans="1:20" ht="100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17">
        <f t="shared" si="240"/>
        <v>41726.712754629632</v>
      </c>
      <c r="L2608" s="17">
        <f t="shared" si="241"/>
        <v>41758.712754629632</v>
      </c>
      <c r="M2608" s="2" t="b">
        <v>1</v>
      </c>
      <c r="N2608" s="2">
        <v>385</v>
      </c>
      <c r="O2608" s="2" t="b">
        <v>1</v>
      </c>
      <c r="P2608" s="4">
        <f t="shared" si="242"/>
        <v>110.05454545454545</v>
      </c>
      <c r="Q2608" s="5">
        <f t="shared" si="243"/>
        <v>31.444155844155844</v>
      </c>
      <c r="R2608" s="2" t="s">
        <v>8301</v>
      </c>
      <c r="S2608" s="7" t="str">
        <f t="shared" si="244"/>
        <v>technology</v>
      </c>
      <c r="T2608" s="7" t="str">
        <f t="shared" si="245"/>
        <v>space exploration</v>
      </c>
    </row>
    <row r="2609" spans="1:20" ht="80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17">
        <f t="shared" si="240"/>
        <v>42184.874675925923</v>
      </c>
      <c r="L2609" s="17">
        <f t="shared" si="241"/>
        <v>42228.083333333328</v>
      </c>
      <c r="M2609" s="2" t="b">
        <v>1</v>
      </c>
      <c r="N2609" s="2">
        <v>398</v>
      </c>
      <c r="O2609" s="2" t="b">
        <v>1</v>
      </c>
      <c r="P2609" s="4">
        <f t="shared" si="242"/>
        <v>407.7</v>
      </c>
      <c r="Q2609" s="5">
        <f t="shared" si="243"/>
        <v>81.949748743718587</v>
      </c>
      <c r="R2609" s="2" t="s">
        <v>8301</v>
      </c>
      <c r="S2609" s="7" t="str">
        <f t="shared" si="244"/>
        <v>technology</v>
      </c>
      <c r="T2609" s="7" t="str">
        <f t="shared" si="245"/>
        <v>space exploration</v>
      </c>
    </row>
    <row r="2610" spans="1:20" ht="80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17">
        <f t="shared" si="240"/>
        <v>42767.801712962959</v>
      </c>
      <c r="L2610" s="17">
        <f t="shared" si="241"/>
        <v>42809</v>
      </c>
      <c r="M2610" s="2" t="b">
        <v>1</v>
      </c>
      <c r="N2610" s="2">
        <v>304</v>
      </c>
      <c r="O2610" s="2" t="b">
        <v>1</v>
      </c>
      <c r="P2610" s="4">
        <f t="shared" si="242"/>
        <v>223.92500000000001</v>
      </c>
      <c r="Q2610" s="5">
        <f t="shared" si="243"/>
        <v>58.92763157894737</v>
      </c>
      <c r="R2610" s="2" t="s">
        <v>8301</v>
      </c>
      <c r="S2610" s="7" t="str">
        <f t="shared" si="244"/>
        <v>technology</v>
      </c>
      <c r="T2610" s="7" t="str">
        <f t="shared" si="245"/>
        <v>space exploration</v>
      </c>
    </row>
    <row r="2611" spans="1:20" ht="80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17">
        <f t="shared" si="240"/>
        <v>41075.237858796296</v>
      </c>
      <c r="L2611" s="17">
        <f t="shared" si="241"/>
        <v>41105.237858796296</v>
      </c>
      <c r="M2611" s="2" t="b">
        <v>1</v>
      </c>
      <c r="N2611" s="2">
        <v>676</v>
      </c>
      <c r="O2611" s="2" t="b">
        <v>1</v>
      </c>
      <c r="P2611" s="4">
        <f t="shared" si="242"/>
        <v>303.80111428571428</v>
      </c>
      <c r="Q2611" s="5">
        <f t="shared" si="243"/>
        <v>157.29347633136095</v>
      </c>
      <c r="R2611" s="2" t="s">
        <v>8301</v>
      </c>
      <c r="S2611" s="7" t="str">
        <f t="shared" si="244"/>
        <v>technology</v>
      </c>
      <c r="T2611" s="7" t="str">
        <f t="shared" si="245"/>
        <v>space exploration</v>
      </c>
    </row>
    <row r="2612" spans="1:20" ht="60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17">
        <f t="shared" si="240"/>
        <v>42564.881076388891</v>
      </c>
      <c r="L2612" s="17">
        <f t="shared" si="241"/>
        <v>42604.290972222225</v>
      </c>
      <c r="M2612" s="2" t="b">
        <v>1</v>
      </c>
      <c r="N2612" s="2">
        <v>577</v>
      </c>
      <c r="O2612" s="2" t="b">
        <v>1</v>
      </c>
      <c r="P2612" s="4">
        <f t="shared" si="242"/>
        <v>141.3251043268175</v>
      </c>
      <c r="Q2612" s="5">
        <f t="shared" si="243"/>
        <v>55.758509532062391</v>
      </c>
      <c r="R2612" s="2" t="s">
        <v>8301</v>
      </c>
      <c r="S2612" s="7" t="str">
        <f t="shared" si="244"/>
        <v>technology</v>
      </c>
      <c r="T2612" s="7" t="str">
        <f t="shared" si="245"/>
        <v>space exploration</v>
      </c>
    </row>
    <row r="2613" spans="1:20" ht="80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17">
        <f t="shared" si="240"/>
        <v>42704.335810185185</v>
      </c>
      <c r="L2613" s="17">
        <f t="shared" si="241"/>
        <v>42737.957638888889</v>
      </c>
      <c r="M2613" s="2" t="b">
        <v>1</v>
      </c>
      <c r="N2613" s="2">
        <v>3663</v>
      </c>
      <c r="O2613" s="2" t="b">
        <v>1</v>
      </c>
      <c r="P2613" s="4">
        <f t="shared" si="242"/>
        <v>2790.6363636363635</v>
      </c>
      <c r="Q2613" s="5">
        <f t="shared" si="243"/>
        <v>83.802893802893806</v>
      </c>
      <c r="R2613" s="2" t="s">
        <v>8301</v>
      </c>
      <c r="S2613" s="7" t="str">
        <f t="shared" si="244"/>
        <v>technology</v>
      </c>
      <c r="T2613" s="7" t="str">
        <f t="shared" si="245"/>
        <v>space exploration</v>
      </c>
    </row>
    <row r="2614" spans="1:20" ht="60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17">
        <f t="shared" si="240"/>
        <v>41982.143171296295</v>
      </c>
      <c r="L2614" s="17">
        <f t="shared" si="241"/>
        <v>42013.143171296295</v>
      </c>
      <c r="M2614" s="2" t="b">
        <v>1</v>
      </c>
      <c r="N2614" s="2">
        <v>294</v>
      </c>
      <c r="O2614" s="2" t="b">
        <v>1</v>
      </c>
      <c r="P2614" s="4">
        <f t="shared" si="242"/>
        <v>171.76130000000001</v>
      </c>
      <c r="Q2614" s="5">
        <f t="shared" si="243"/>
        <v>58.422210884353746</v>
      </c>
      <c r="R2614" s="2" t="s">
        <v>8301</v>
      </c>
      <c r="S2614" s="7" t="str">
        <f t="shared" si="244"/>
        <v>technology</v>
      </c>
      <c r="T2614" s="7" t="str">
        <f t="shared" si="245"/>
        <v>space exploration</v>
      </c>
    </row>
    <row r="2615" spans="1:20" ht="80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17">
        <f t="shared" si="240"/>
        <v>41143.81821759259</v>
      </c>
      <c r="L2615" s="17">
        <f t="shared" si="241"/>
        <v>41173.81821759259</v>
      </c>
      <c r="M2615" s="2" t="b">
        <v>1</v>
      </c>
      <c r="N2615" s="2">
        <v>28</v>
      </c>
      <c r="O2615" s="2" t="b">
        <v>1</v>
      </c>
      <c r="P2615" s="4">
        <f t="shared" si="242"/>
        <v>101.01333333333334</v>
      </c>
      <c r="Q2615" s="5">
        <f t="shared" si="243"/>
        <v>270.57142857142856</v>
      </c>
      <c r="R2615" s="2" t="s">
        <v>8301</v>
      </c>
      <c r="S2615" s="7" t="str">
        <f t="shared" si="244"/>
        <v>technology</v>
      </c>
      <c r="T2615" s="7" t="str">
        <f t="shared" si="245"/>
        <v>space exploration</v>
      </c>
    </row>
    <row r="2616" spans="1:20" ht="80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17">
        <f t="shared" si="240"/>
        <v>41730.708472222221</v>
      </c>
      <c r="L2616" s="17">
        <f t="shared" si="241"/>
        <v>41759.208333333336</v>
      </c>
      <c r="M2616" s="2" t="b">
        <v>1</v>
      </c>
      <c r="N2616" s="2">
        <v>100</v>
      </c>
      <c r="O2616" s="2" t="b">
        <v>1</v>
      </c>
      <c r="P2616" s="4">
        <f t="shared" si="242"/>
        <v>102</v>
      </c>
      <c r="Q2616" s="5">
        <f t="shared" si="243"/>
        <v>107.1</v>
      </c>
      <c r="R2616" s="2" t="s">
        <v>8301</v>
      </c>
      <c r="S2616" s="7" t="str">
        <f t="shared" si="244"/>
        <v>technology</v>
      </c>
      <c r="T2616" s="7" t="str">
        <f t="shared" si="245"/>
        <v>space exploration</v>
      </c>
    </row>
    <row r="2617" spans="1:20" ht="80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17">
        <f t="shared" si="240"/>
        <v>42453.49726851852</v>
      </c>
      <c r="L2617" s="17">
        <f t="shared" si="241"/>
        <v>42490.5</v>
      </c>
      <c r="M2617" s="2" t="b">
        <v>0</v>
      </c>
      <c r="N2617" s="2">
        <v>72</v>
      </c>
      <c r="O2617" s="2" t="b">
        <v>1</v>
      </c>
      <c r="P2617" s="4">
        <f t="shared" si="242"/>
        <v>169.76511744127936</v>
      </c>
      <c r="Q2617" s="5">
        <f t="shared" si="243"/>
        <v>47.180555555555557</v>
      </c>
      <c r="R2617" s="2" t="s">
        <v>8301</v>
      </c>
      <c r="S2617" s="7" t="str">
        <f t="shared" si="244"/>
        <v>technology</v>
      </c>
      <c r="T2617" s="7" t="str">
        <f t="shared" si="245"/>
        <v>space exploration</v>
      </c>
    </row>
    <row r="2618" spans="1:20" ht="80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17">
        <f t="shared" si="240"/>
        <v>42211.99454861111</v>
      </c>
      <c r="L2618" s="17">
        <f t="shared" si="241"/>
        <v>42241.99454861111</v>
      </c>
      <c r="M2618" s="2" t="b">
        <v>1</v>
      </c>
      <c r="N2618" s="2">
        <v>238</v>
      </c>
      <c r="O2618" s="2" t="b">
        <v>1</v>
      </c>
      <c r="P2618" s="4">
        <f t="shared" si="242"/>
        <v>114.53400000000001</v>
      </c>
      <c r="Q2618" s="5">
        <f t="shared" si="243"/>
        <v>120.30882352941177</v>
      </c>
      <c r="R2618" s="2" t="s">
        <v>8301</v>
      </c>
      <c r="S2618" s="7" t="str">
        <f t="shared" si="244"/>
        <v>technology</v>
      </c>
      <c r="T2618" s="7" t="str">
        <f t="shared" si="245"/>
        <v>space exploration</v>
      </c>
    </row>
    <row r="2619" spans="1:20" ht="80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17">
        <f t="shared" si="240"/>
        <v>41902.874432870369</v>
      </c>
      <c r="L2619" s="17">
        <f t="shared" si="241"/>
        <v>41932.874432870369</v>
      </c>
      <c r="M2619" s="2" t="b">
        <v>1</v>
      </c>
      <c r="N2619" s="2">
        <v>159</v>
      </c>
      <c r="O2619" s="2" t="b">
        <v>1</v>
      </c>
      <c r="P2619" s="4">
        <f t="shared" si="242"/>
        <v>877.6</v>
      </c>
      <c r="Q2619" s="5">
        <f t="shared" si="243"/>
        <v>27.59748427672956</v>
      </c>
      <c r="R2619" s="2" t="s">
        <v>8301</v>
      </c>
      <c r="S2619" s="7" t="str">
        <f t="shared" si="244"/>
        <v>technology</v>
      </c>
      <c r="T2619" s="7" t="str">
        <f t="shared" si="245"/>
        <v>space exploration</v>
      </c>
    </row>
    <row r="2620" spans="1:20" ht="40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17">
        <f t="shared" si="240"/>
        <v>42279.792372685188</v>
      </c>
      <c r="L2620" s="17">
        <f t="shared" si="241"/>
        <v>42339.834039351852</v>
      </c>
      <c r="M2620" s="2" t="b">
        <v>1</v>
      </c>
      <c r="N2620" s="2">
        <v>77</v>
      </c>
      <c r="O2620" s="2" t="b">
        <v>1</v>
      </c>
      <c r="P2620" s="4">
        <f t="shared" si="242"/>
        <v>105.38666666666667</v>
      </c>
      <c r="Q2620" s="5">
        <f t="shared" si="243"/>
        <v>205.2987012987013</v>
      </c>
      <c r="R2620" s="2" t="s">
        <v>8301</v>
      </c>
      <c r="S2620" s="7" t="str">
        <f t="shared" si="244"/>
        <v>technology</v>
      </c>
      <c r="T2620" s="7" t="str">
        <f t="shared" si="245"/>
        <v>space exploration</v>
      </c>
    </row>
    <row r="2621" spans="1:20" ht="80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17">
        <f t="shared" si="240"/>
        <v>42273.884305555555</v>
      </c>
      <c r="L2621" s="17">
        <f t="shared" si="241"/>
        <v>42300.458333333328</v>
      </c>
      <c r="M2621" s="2" t="b">
        <v>1</v>
      </c>
      <c r="N2621" s="2">
        <v>53</v>
      </c>
      <c r="O2621" s="2" t="b">
        <v>1</v>
      </c>
      <c r="P2621" s="4">
        <f t="shared" si="242"/>
        <v>188.39999999999998</v>
      </c>
      <c r="Q2621" s="5">
        <f t="shared" si="243"/>
        <v>35.547169811320757</v>
      </c>
      <c r="R2621" s="2" t="s">
        <v>8301</v>
      </c>
      <c r="S2621" s="7" t="str">
        <f t="shared" si="244"/>
        <v>technology</v>
      </c>
      <c r="T2621" s="7" t="str">
        <f t="shared" si="245"/>
        <v>space exploration</v>
      </c>
    </row>
    <row r="2622" spans="1:20" ht="80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17">
        <f t="shared" si="240"/>
        <v>42251.16715277778</v>
      </c>
      <c r="L2622" s="17">
        <f t="shared" si="241"/>
        <v>42288.041666666672</v>
      </c>
      <c r="M2622" s="2" t="b">
        <v>1</v>
      </c>
      <c r="N2622" s="2">
        <v>1251</v>
      </c>
      <c r="O2622" s="2" t="b">
        <v>1</v>
      </c>
      <c r="P2622" s="4">
        <f t="shared" si="242"/>
        <v>143.65230769230772</v>
      </c>
      <c r="Q2622" s="5">
        <f t="shared" si="243"/>
        <v>74.639488409272587</v>
      </c>
      <c r="R2622" s="2" t="s">
        <v>8301</v>
      </c>
      <c r="S2622" s="7" t="str">
        <f t="shared" si="244"/>
        <v>technology</v>
      </c>
      <c r="T2622" s="7" t="str">
        <f t="shared" si="245"/>
        <v>space exploration</v>
      </c>
    </row>
    <row r="2623" spans="1:20" ht="80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17">
        <f t="shared" si="240"/>
        <v>42115.74754629629</v>
      </c>
      <c r="L2623" s="17">
        <f t="shared" si="241"/>
        <v>42145.74754629629</v>
      </c>
      <c r="M2623" s="2" t="b">
        <v>1</v>
      </c>
      <c r="N2623" s="2">
        <v>465</v>
      </c>
      <c r="O2623" s="2" t="b">
        <v>1</v>
      </c>
      <c r="P2623" s="4">
        <f t="shared" si="242"/>
        <v>145.88</v>
      </c>
      <c r="Q2623" s="5">
        <f t="shared" si="243"/>
        <v>47.058064516129029</v>
      </c>
      <c r="R2623" s="2" t="s">
        <v>8301</v>
      </c>
      <c r="S2623" s="7" t="str">
        <f t="shared" si="244"/>
        <v>technology</v>
      </c>
      <c r="T2623" s="7" t="str">
        <f t="shared" si="245"/>
        <v>space exploration</v>
      </c>
    </row>
    <row r="2624" spans="1:20" ht="80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17">
        <f t="shared" si="240"/>
        <v>42689.74324074074</v>
      </c>
      <c r="L2624" s="17">
        <f t="shared" si="241"/>
        <v>42734.74324074074</v>
      </c>
      <c r="M2624" s="2" t="b">
        <v>0</v>
      </c>
      <c r="N2624" s="2">
        <v>74</v>
      </c>
      <c r="O2624" s="2" t="b">
        <v>1</v>
      </c>
      <c r="P2624" s="4">
        <f t="shared" si="242"/>
        <v>131.184</v>
      </c>
      <c r="Q2624" s="5">
        <f t="shared" si="243"/>
        <v>26.591351351351353</v>
      </c>
      <c r="R2624" s="2" t="s">
        <v>8301</v>
      </c>
      <c r="S2624" s="7" t="str">
        <f t="shared" si="244"/>
        <v>technology</v>
      </c>
      <c r="T2624" s="7" t="str">
        <f t="shared" si="245"/>
        <v>space exploration</v>
      </c>
    </row>
    <row r="2625" spans="1:20" ht="80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17">
        <f t="shared" si="240"/>
        <v>42692.256550925929</v>
      </c>
      <c r="L2625" s="17">
        <f t="shared" si="241"/>
        <v>42706.256550925929</v>
      </c>
      <c r="M2625" s="2" t="b">
        <v>0</v>
      </c>
      <c r="N2625" s="2">
        <v>62</v>
      </c>
      <c r="O2625" s="2" t="b">
        <v>1</v>
      </c>
      <c r="P2625" s="4">
        <f t="shared" si="242"/>
        <v>113.99999999999999</v>
      </c>
      <c r="Q2625" s="5">
        <f t="shared" si="243"/>
        <v>36.774193548387096</v>
      </c>
      <c r="R2625" s="2" t="s">
        <v>8301</v>
      </c>
      <c r="S2625" s="7" t="str">
        <f t="shared" si="244"/>
        <v>technology</v>
      </c>
      <c r="T2625" s="7" t="str">
        <f t="shared" si="245"/>
        <v>space exploration</v>
      </c>
    </row>
    <row r="2626" spans="1:20" ht="80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17">
        <f t="shared" si="240"/>
        <v>41144.42155092593</v>
      </c>
      <c r="L2626" s="17">
        <f t="shared" si="241"/>
        <v>41165.42155092593</v>
      </c>
      <c r="M2626" s="2" t="b">
        <v>0</v>
      </c>
      <c r="N2626" s="2">
        <v>3468</v>
      </c>
      <c r="O2626" s="2" t="b">
        <v>1</v>
      </c>
      <c r="P2626" s="4">
        <f t="shared" si="242"/>
        <v>1379.4206249999997</v>
      </c>
      <c r="Q2626" s="5">
        <f t="shared" si="243"/>
        <v>31.820544982698959</v>
      </c>
      <c r="R2626" s="2" t="s">
        <v>8301</v>
      </c>
      <c r="S2626" s="7" t="str">
        <f t="shared" si="244"/>
        <v>technology</v>
      </c>
      <c r="T2626" s="7" t="str">
        <f t="shared" si="245"/>
        <v>space exploration</v>
      </c>
    </row>
    <row r="2627" spans="1:20" ht="80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17">
        <f t="shared" ref="K2627:K2690" si="246">(((J2627/60)/60)/24)+DATE(1970,1,1)</f>
        <v>42658.810277777782</v>
      </c>
      <c r="L2627" s="17">
        <f t="shared" ref="L2627:L2690" si="247">(((I2627/60)/60)/24)+DATE(1970,1,1)</f>
        <v>42683.851944444439</v>
      </c>
      <c r="M2627" s="2" t="b">
        <v>0</v>
      </c>
      <c r="N2627" s="2">
        <v>52</v>
      </c>
      <c r="O2627" s="2" t="b">
        <v>1</v>
      </c>
      <c r="P2627" s="4">
        <f t="shared" ref="P2627:P2690" si="248">E2627/D2627*100</f>
        <v>956</v>
      </c>
      <c r="Q2627" s="5">
        <f t="shared" ref="Q2627:Q2690" si="249">E2627/N2627</f>
        <v>27.576923076923077</v>
      </c>
      <c r="R2627" s="2" t="s">
        <v>8301</v>
      </c>
      <c r="S2627" s="7" t="str">
        <f t="shared" ref="S2627:S2690" si="250">LEFT(R2627, SEARCH("/",R2627, 1)-1)</f>
        <v>technology</v>
      </c>
      <c r="T2627" s="7" t="str">
        <f t="shared" ref="T2627:T2690" si="251">RIGHT(R2627,LEN(R2627)-SEARCH("/",R2627,1))</f>
        <v>space exploration</v>
      </c>
    </row>
    <row r="2628" spans="1:20" ht="60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17">
        <f t="shared" si="246"/>
        <v>42128.628113425926</v>
      </c>
      <c r="L2628" s="17">
        <f t="shared" si="247"/>
        <v>42158.628113425926</v>
      </c>
      <c r="M2628" s="2" t="b">
        <v>0</v>
      </c>
      <c r="N2628" s="2">
        <v>50</v>
      </c>
      <c r="O2628" s="2" t="b">
        <v>1</v>
      </c>
      <c r="P2628" s="4">
        <f t="shared" si="248"/>
        <v>112.00000000000001</v>
      </c>
      <c r="Q2628" s="5">
        <f t="shared" si="249"/>
        <v>56</v>
      </c>
      <c r="R2628" s="2" t="s">
        <v>8301</v>
      </c>
      <c r="S2628" s="7" t="str">
        <f t="shared" si="250"/>
        <v>technology</v>
      </c>
      <c r="T2628" s="7" t="str">
        <f t="shared" si="251"/>
        <v>space exploration</v>
      </c>
    </row>
    <row r="2629" spans="1:20" ht="80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17">
        <f t="shared" si="246"/>
        <v>42304.829409722224</v>
      </c>
      <c r="L2629" s="17">
        <f t="shared" si="247"/>
        <v>42334.871076388896</v>
      </c>
      <c r="M2629" s="2" t="b">
        <v>0</v>
      </c>
      <c r="N2629" s="2">
        <v>45</v>
      </c>
      <c r="O2629" s="2" t="b">
        <v>1</v>
      </c>
      <c r="P2629" s="4">
        <f t="shared" si="248"/>
        <v>646.66666666666663</v>
      </c>
      <c r="Q2629" s="5">
        <f t="shared" si="249"/>
        <v>21.555555555555557</v>
      </c>
      <c r="R2629" s="2" t="s">
        <v>8301</v>
      </c>
      <c r="S2629" s="7" t="str">
        <f t="shared" si="250"/>
        <v>technology</v>
      </c>
      <c r="T2629" s="7" t="str">
        <f t="shared" si="251"/>
        <v>space exploration</v>
      </c>
    </row>
    <row r="2630" spans="1:20" ht="60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17">
        <f t="shared" si="246"/>
        <v>41953.966053240743</v>
      </c>
      <c r="L2630" s="17">
        <f t="shared" si="247"/>
        <v>41973.966053240743</v>
      </c>
      <c r="M2630" s="2" t="b">
        <v>0</v>
      </c>
      <c r="N2630" s="2">
        <v>21</v>
      </c>
      <c r="O2630" s="2" t="b">
        <v>1</v>
      </c>
      <c r="P2630" s="4">
        <f t="shared" si="248"/>
        <v>110.36948748510132</v>
      </c>
      <c r="Q2630" s="5">
        <f t="shared" si="249"/>
        <v>44.095238095238095</v>
      </c>
      <c r="R2630" s="2" t="s">
        <v>8301</v>
      </c>
      <c r="S2630" s="7" t="str">
        <f t="shared" si="250"/>
        <v>technology</v>
      </c>
      <c r="T2630" s="7" t="str">
        <f t="shared" si="251"/>
        <v>space exploration</v>
      </c>
    </row>
    <row r="2631" spans="1:20" ht="60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17">
        <f t="shared" si="246"/>
        <v>42108.538449074069</v>
      </c>
      <c r="L2631" s="17">
        <f t="shared" si="247"/>
        <v>42138.538449074069</v>
      </c>
      <c r="M2631" s="2" t="b">
        <v>0</v>
      </c>
      <c r="N2631" s="2">
        <v>100</v>
      </c>
      <c r="O2631" s="2" t="b">
        <v>1</v>
      </c>
      <c r="P2631" s="4">
        <f t="shared" si="248"/>
        <v>127.74000000000001</v>
      </c>
      <c r="Q2631" s="5">
        <f t="shared" si="249"/>
        <v>63.87</v>
      </c>
      <c r="R2631" s="2" t="s">
        <v>8301</v>
      </c>
      <c r="S2631" s="7" t="str">
        <f t="shared" si="250"/>
        <v>technology</v>
      </c>
      <c r="T2631" s="7" t="str">
        <f t="shared" si="251"/>
        <v>space exploration</v>
      </c>
    </row>
    <row r="2632" spans="1:20" ht="80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17">
        <f t="shared" si="246"/>
        <v>42524.105462962965</v>
      </c>
      <c r="L2632" s="17">
        <f t="shared" si="247"/>
        <v>42551.416666666672</v>
      </c>
      <c r="M2632" s="2" t="b">
        <v>0</v>
      </c>
      <c r="N2632" s="2">
        <v>81</v>
      </c>
      <c r="O2632" s="2" t="b">
        <v>1</v>
      </c>
      <c r="P2632" s="4">
        <f t="shared" si="248"/>
        <v>157.9</v>
      </c>
      <c r="Q2632" s="5">
        <f t="shared" si="249"/>
        <v>38.987654320987652</v>
      </c>
      <c r="R2632" s="2" t="s">
        <v>8301</v>
      </c>
      <c r="S2632" s="7" t="str">
        <f t="shared" si="250"/>
        <v>technology</v>
      </c>
      <c r="T2632" s="7" t="str">
        <f t="shared" si="251"/>
        <v>space exploration</v>
      </c>
    </row>
    <row r="2633" spans="1:20" ht="60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17">
        <f t="shared" si="246"/>
        <v>42218.169293981482</v>
      </c>
      <c r="L2633" s="17">
        <f t="shared" si="247"/>
        <v>42246.169293981482</v>
      </c>
      <c r="M2633" s="2" t="b">
        <v>0</v>
      </c>
      <c r="N2633" s="2">
        <v>286</v>
      </c>
      <c r="O2633" s="2" t="b">
        <v>1</v>
      </c>
      <c r="P2633" s="4">
        <f t="shared" si="248"/>
        <v>114.66525000000001</v>
      </c>
      <c r="Q2633" s="5">
        <f t="shared" si="249"/>
        <v>80.185489510489504</v>
      </c>
      <c r="R2633" s="2" t="s">
        <v>8301</v>
      </c>
      <c r="S2633" s="7" t="str">
        <f t="shared" si="250"/>
        <v>technology</v>
      </c>
      <c r="T2633" s="7" t="str">
        <f t="shared" si="251"/>
        <v>space exploration</v>
      </c>
    </row>
    <row r="2634" spans="1:20" ht="60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17">
        <f t="shared" si="246"/>
        <v>42494.061793981484</v>
      </c>
      <c r="L2634" s="17">
        <f t="shared" si="247"/>
        <v>42519.061793981484</v>
      </c>
      <c r="M2634" s="2" t="b">
        <v>0</v>
      </c>
      <c r="N2634" s="2">
        <v>42</v>
      </c>
      <c r="O2634" s="2" t="b">
        <v>1</v>
      </c>
      <c r="P2634" s="4">
        <f t="shared" si="248"/>
        <v>137.00934579439252</v>
      </c>
      <c r="Q2634" s="5">
        <f t="shared" si="249"/>
        <v>34.904761904761905</v>
      </c>
      <c r="R2634" s="2" t="s">
        <v>8301</v>
      </c>
      <c r="S2634" s="7" t="str">
        <f t="shared" si="250"/>
        <v>technology</v>
      </c>
      <c r="T2634" s="7" t="str">
        <f t="shared" si="251"/>
        <v>space exploration</v>
      </c>
    </row>
    <row r="2635" spans="1:20" ht="80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17">
        <f t="shared" si="246"/>
        <v>41667.823287037041</v>
      </c>
      <c r="L2635" s="17">
        <f t="shared" si="247"/>
        <v>41697.958333333336</v>
      </c>
      <c r="M2635" s="2" t="b">
        <v>0</v>
      </c>
      <c r="N2635" s="2">
        <v>199</v>
      </c>
      <c r="O2635" s="2" t="b">
        <v>1</v>
      </c>
      <c r="P2635" s="4">
        <f t="shared" si="248"/>
        <v>354.62</v>
      </c>
      <c r="Q2635" s="5">
        <f t="shared" si="249"/>
        <v>89.100502512562812</v>
      </c>
      <c r="R2635" s="2" t="s">
        <v>8301</v>
      </c>
      <c r="S2635" s="7" t="str">
        <f t="shared" si="250"/>
        <v>technology</v>
      </c>
      <c r="T2635" s="7" t="str">
        <f t="shared" si="251"/>
        <v>space exploration</v>
      </c>
    </row>
    <row r="2636" spans="1:20" ht="80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17">
        <f t="shared" si="246"/>
        <v>42612.656493055561</v>
      </c>
      <c r="L2636" s="17">
        <f t="shared" si="247"/>
        <v>42642.656493055561</v>
      </c>
      <c r="M2636" s="2" t="b">
        <v>0</v>
      </c>
      <c r="N2636" s="2">
        <v>25</v>
      </c>
      <c r="O2636" s="2" t="b">
        <v>1</v>
      </c>
      <c r="P2636" s="4">
        <f t="shared" si="248"/>
        <v>106.02150537634409</v>
      </c>
      <c r="Q2636" s="5">
        <f t="shared" si="249"/>
        <v>39.44</v>
      </c>
      <c r="R2636" s="2" t="s">
        <v>8301</v>
      </c>
      <c r="S2636" s="7" t="str">
        <f t="shared" si="250"/>
        <v>technology</v>
      </c>
      <c r="T2636" s="7" t="str">
        <f t="shared" si="251"/>
        <v>space exploration</v>
      </c>
    </row>
    <row r="2637" spans="1:20" ht="80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17">
        <f t="shared" si="246"/>
        <v>42037.950937500005</v>
      </c>
      <c r="L2637" s="17">
        <f t="shared" si="247"/>
        <v>42072.909270833334</v>
      </c>
      <c r="M2637" s="2" t="b">
        <v>0</v>
      </c>
      <c r="N2637" s="2">
        <v>84</v>
      </c>
      <c r="O2637" s="2" t="b">
        <v>1</v>
      </c>
      <c r="P2637" s="4">
        <f t="shared" si="248"/>
        <v>100</v>
      </c>
      <c r="Q2637" s="5">
        <f t="shared" si="249"/>
        <v>136.9047619047619</v>
      </c>
      <c r="R2637" s="2" t="s">
        <v>8301</v>
      </c>
      <c r="S2637" s="7" t="str">
        <f t="shared" si="250"/>
        <v>technology</v>
      </c>
      <c r="T2637" s="7" t="str">
        <f t="shared" si="251"/>
        <v>space exploration</v>
      </c>
    </row>
    <row r="2638" spans="1:20" ht="80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17">
        <f t="shared" si="246"/>
        <v>42636.614745370374</v>
      </c>
      <c r="L2638" s="17">
        <f t="shared" si="247"/>
        <v>42659.041666666672</v>
      </c>
      <c r="M2638" s="2" t="b">
        <v>0</v>
      </c>
      <c r="N2638" s="2">
        <v>50</v>
      </c>
      <c r="O2638" s="2" t="b">
        <v>1</v>
      </c>
      <c r="P2638" s="4">
        <f t="shared" si="248"/>
        <v>187.3</v>
      </c>
      <c r="Q2638" s="5">
        <f t="shared" si="249"/>
        <v>37.46</v>
      </c>
      <c r="R2638" s="2" t="s">
        <v>8301</v>
      </c>
      <c r="S2638" s="7" t="str">
        <f t="shared" si="250"/>
        <v>technology</v>
      </c>
      <c r="T2638" s="7" t="str">
        <f t="shared" si="251"/>
        <v>space exploration</v>
      </c>
    </row>
    <row r="2639" spans="1:20" ht="60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17">
        <f t="shared" si="246"/>
        <v>42639.549479166672</v>
      </c>
      <c r="L2639" s="17">
        <f t="shared" si="247"/>
        <v>42655.549479166672</v>
      </c>
      <c r="M2639" s="2" t="b">
        <v>0</v>
      </c>
      <c r="N2639" s="2">
        <v>26</v>
      </c>
      <c r="O2639" s="2" t="b">
        <v>1</v>
      </c>
      <c r="P2639" s="4">
        <f t="shared" si="248"/>
        <v>166.2</v>
      </c>
      <c r="Q2639" s="5">
        <f t="shared" si="249"/>
        <v>31.96153846153846</v>
      </c>
      <c r="R2639" s="2" t="s">
        <v>8301</v>
      </c>
      <c r="S2639" s="7" t="str">
        <f t="shared" si="250"/>
        <v>technology</v>
      </c>
      <c r="T2639" s="7" t="str">
        <f t="shared" si="251"/>
        <v>space exploration</v>
      </c>
    </row>
    <row r="2640" spans="1:20" ht="80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17">
        <f t="shared" si="246"/>
        <v>41989.913136574076</v>
      </c>
      <c r="L2640" s="17">
        <f t="shared" si="247"/>
        <v>42019.913136574076</v>
      </c>
      <c r="M2640" s="2" t="b">
        <v>0</v>
      </c>
      <c r="N2640" s="2">
        <v>14</v>
      </c>
      <c r="O2640" s="2" t="b">
        <v>1</v>
      </c>
      <c r="P2640" s="4">
        <f t="shared" si="248"/>
        <v>101.72910662824208</v>
      </c>
      <c r="Q2640" s="5">
        <f t="shared" si="249"/>
        <v>25.214285714285715</v>
      </c>
      <c r="R2640" s="2" t="s">
        <v>8301</v>
      </c>
      <c r="S2640" s="7" t="str">
        <f t="shared" si="250"/>
        <v>technology</v>
      </c>
      <c r="T2640" s="7" t="str">
        <f t="shared" si="251"/>
        <v>space exploration</v>
      </c>
    </row>
    <row r="2641" spans="1:20" ht="80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17">
        <f t="shared" si="246"/>
        <v>42024.86513888889</v>
      </c>
      <c r="L2641" s="17">
        <f t="shared" si="247"/>
        <v>42054.86513888889</v>
      </c>
      <c r="M2641" s="2" t="b">
        <v>0</v>
      </c>
      <c r="N2641" s="2">
        <v>49</v>
      </c>
      <c r="O2641" s="2" t="b">
        <v>1</v>
      </c>
      <c r="P2641" s="4">
        <f t="shared" si="248"/>
        <v>164</v>
      </c>
      <c r="Q2641" s="5">
        <f t="shared" si="249"/>
        <v>10.040816326530612</v>
      </c>
      <c r="R2641" s="2" t="s">
        <v>8301</v>
      </c>
      <c r="S2641" s="7" t="str">
        <f t="shared" si="250"/>
        <v>technology</v>
      </c>
      <c r="T2641" s="7" t="str">
        <f t="shared" si="251"/>
        <v>space exploration</v>
      </c>
    </row>
    <row r="2642" spans="1:20" ht="100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17">
        <f t="shared" si="246"/>
        <v>42103.160578703704</v>
      </c>
      <c r="L2642" s="17">
        <f t="shared" si="247"/>
        <v>42163.160578703704</v>
      </c>
      <c r="M2642" s="2" t="b">
        <v>0</v>
      </c>
      <c r="N2642" s="2">
        <v>69</v>
      </c>
      <c r="O2642" s="2" t="b">
        <v>1</v>
      </c>
      <c r="P2642" s="4">
        <f t="shared" si="248"/>
        <v>105.66666666666666</v>
      </c>
      <c r="Q2642" s="5">
        <f t="shared" si="249"/>
        <v>45.94202898550725</v>
      </c>
      <c r="R2642" s="2" t="s">
        <v>8301</v>
      </c>
      <c r="S2642" s="7" t="str">
        <f t="shared" si="250"/>
        <v>technology</v>
      </c>
      <c r="T2642" s="7" t="str">
        <f t="shared" si="251"/>
        <v>space exploration</v>
      </c>
    </row>
    <row r="2643" spans="1:20" ht="60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17">
        <f t="shared" si="246"/>
        <v>41880.827118055553</v>
      </c>
      <c r="L2643" s="17">
        <f t="shared" si="247"/>
        <v>41897.839583333334</v>
      </c>
      <c r="M2643" s="2" t="b">
        <v>0</v>
      </c>
      <c r="N2643" s="2">
        <v>1</v>
      </c>
      <c r="O2643" s="2" t="b">
        <v>0</v>
      </c>
      <c r="P2643" s="4">
        <f t="shared" si="248"/>
        <v>1</v>
      </c>
      <c r="Q2643" s="5">
        <f t="shared" si="249"/>
        <v>15</v>
      </c>
      <c r="R2643" s="2" t="s">
        <v>8301</v>
      </c>
      <c r="S2643" s="7" t="str">
        <f t="shared" si="250"/>
        <v>technology</v>
      </c>
      <c r="T2643" s="7" t="str">
        <f t="shared" si="251"/>
        <v>space exploration</v>
      </c>
    </row>
    <row r="2644" spans="1:20" ht="100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17">
        <f t="shared" si="246"/>
        <v>42536.246620370366</v>
      </c>
      <c r="L2644" s="17">
        <f t="shared" si="247"/>
        <v>42566.289583333331</v>
      </c>
      <c r="M2644" s="2" t="b">
        <v>0</v>
      </c>
      <c r="N2644" s="2">
        <v>0</v>
      </c>
      <c r="O2644" s="2" t="b">
        <v>0</v>
      </c>
      <c r="P2644" s="4">
        <f t="shared" si="248"/>
        <v>0</v>
      </c>
      <c r="Q2644" s="5" t="e">
        <f t="shared" si="249"/>
        <v>#DIV/0!</v>
      </c>
      <c r="R2644" s="2" t="s">
        <v>8301</v>
      </c>
      <c r="S2644" s="7" t="str">
        <f t="shared" si="250"/>
        <v>technology</v>
      </c>
      <c r="T2644" s="7" t="str">
        <f t="shared" si="251"/>
        <v>space exploration</v>
      </c>
    </row>
    <row r="2645" spans="1:20" ht="80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17">
        <f t="shared" si="246"/>
        <v>42689.582349537035</v>
      </c>
      <c r="L2645" s="17">
        <f t="shared" si="247"/>
        <v>42725.332638888889</v>
      </c>
      <c r="M2645" s="2" t="b">
        <v>1</v>
      </c>
      <c r="N2645" s="2">
        <v>1501</v>
      </c>
      <c r="O2645" s="2" t="b">
        <v>0</v>
      </c>
      <c r="P2645" s="4">
        <f t="shared" si="248"/>
        <v>33.559730999999999</v>
      </c>
      <c r="Q2645" s="5">
        <f t="shared" si="249"/>
        <v>223.58248500999335</v>
      </c>
      <c r="R2645" s="2" t="s">
        <v>8301</v>
      </c>
      <c r="S2645" s="7" t="str">
        <f t="shared" si="250"/>
        <v>technology</v>
      </c>
      <c r="T2645" s="7" t="str">
        <f t="shared" si="251"/>
        <v>space exploration</v>
      </c>
    </row>
    <row r="2646" spans="1:20" ht="60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17">
        <f t="shared" si="246"/>
        <v>42774.792071759264</v>
      </c>
      <c r="L2646" s="17">
        <f t="shared" si="247"/>
        <v>42804.792071759264</v>
      </c>
      <c r="M2646" s="2" t="b">
        <v>1</v>
      </c>
      <c r="N2646" s="2">
        <v>52</v>
      </c>
      <c r="O2646" s="2" t="b">
        <v>0</v>
      </c>
      <c r="P2646" s="4">
        <f t="shared" si="248"/>
        <v>2.0529999999999999</v>
      </c>
      <c r="Q2646" s="5">
        <f t="shared" si="249"/>
        <v>39.480769230769234</v>
      </c>
      <c r="R2646" s="2" t="s">
        <v>8301</v>
      </c>
      <c r="S2646" s="7" t="str">
        <f t="shared" si="250"/>
        <v>technology</v>
      </c>
      <c r="T2646" s="7" t="str">
        <f t="shared" si="251"/>
        <v>space exploration</v>
      </c>
    </row>
    <row r="2647" spans="1:20" ht="80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17">
        <f t="shared" si="246"/>
        <v>41921.842627314814</v>
      </c>
      <c r="L2647" s="17">
        <f t="shared" si="247"/>
        <v>41951.884293981479</v>
      </c>
      <c r="M2647" s="2" t="b">
        <v>1</v>
      </c>
      <c r="N2647" s="2">
        <v>23</v>
      </c>
      <c r="O2647" s="2" t="b">
        <v>0</v>
      </c>
      <c r="P2647" s="4">
        <f t="shared" si="248"/>
        <v>10.5</v>
      </c>
      <c r="Q2647" s="5">
        <f t="shared" si="249"/>
        <v>91.304347826086953</v>
      </c>
      <c r="R2647" s="2" t="s">
        <v>8301</v>
      </c>
      <c r="S2647" s="7" t="str">
        <f t="shared" si="250"/>
        <v>technology</v>
      </c>
      <c r="T2647" s="7" t="str">
        <f t="shared" si="251"/>
        <v>space exploration</v>
      </c>
    </row>
    <row r="2648" spans="1:20" ht="80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17">
        <f t="shared" si="246"/>
        <v>42226.313298611116</v>
      </c>
      <c r="L2648" s="17">
        <f t="shared" si="247"/>
        <v>42256.313298611116</v>
      </c>
      <c r="M2648" s="2" t="b">
        <v>1</v>
      </c>
      <c r="N2648" s="2">
        <v>535</v>
      </c>
      <c r="O2648" s="2" t="b">
        <v>0</v>
      </c>
      <c r="P2648" s="4">
        <f t="shared" si="248"/>
        <v>8.4172840000000004</v>
      </c>
      <c r="Q2648" s="5">
        <f t="shared" si="249"/>
        <v>78.666205607476627</v>
      </c>
      <c r="R2648" s="2" t="s">
        <v>8301</v>
      </c>
      <c r="S2648" s="7" t="str">
        <f t="shared" si="250"/>
        <v>technology</v>
      </c>
      <c r="T2648" s="7" t="str">
        <f t="shared" si="251"/>
        <v>space exploration</v>
      </c>
    </row>
    <row r="2649" spans="1:20" ht="80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17">
        <f t="shared" si="246"/>
        <v>42200.261793981481</v>
      </c>
      <c r="L2649" s="17">
        <f t="shared" si="247"/>
        <v>42230.261793981481</v>
      </c>
      <c r="M2649" s="2" t="b">
        <v>0</v>
      </c>
      <c r="N2649" s="2">
        <v>3</v>
      </c>
      <c r="O2649" s="2" t="b">
        <v>0</v>
      </c>
      <c r="P2649" s="4">
        <f t="shared" si="248"/>
        <v>1.44</v>
      </c>
      <c r="Q2649" s="5">
        <f t="shared" si="249"/>
        <v>12</v>
      </c>
      <c r="R2649" s="2" t="s">
        <v>8301</v>
      </c>
      <c r="S2649" s="7" t="str">
        <f t="shared" si="250"/>
        <v>technology</v>
      </c>
      <c r="T2649" s="7" t="str">
        <f t="shared" si="251"/>
        <v>space exploration</v>
      </c>
    </row>
    <row r="2650" spans="1:20" ht="80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17">
        <f t="shared" si="246"/>
        <v>42408.714814814812</v>
      </c>
      <c r="L2650" s="17">
        <f t="shared" si="247"/>
        <v>42438.714814814812</v>
      </c>
      <c r="M2650" s="2" t="b">
        <v>0</v>
      </c>
      <c r="N2650" s="2">
        <v>6</v>
      </c>
      <c r="O2650" s="2" t="b">
        <v>0</v>
      </c>
      <c r="P2650" s="4">
        <f t="shared" si="248"/>
        <v>0.88333333333333341</v>
      </c>
      <c r="Q2650" s="5">
        <f t="shared" si="249"/>
        <v>17.666666666666668</v>
      </c>
      <c r="R2650" s="2" t="s">
        <v>8301</v>
      </c>
      <c r="S2650" s="7" t="str">
        <f t="shared" si="250"/>
        <v>technology</v>
      </c>
      <c r="T2650" s="7" t="str">
        <f t="shared" si="251"/>
        <v>space exploration</v>
      </c>
    </row>
    <row r="2651" spans="1:20" ht="40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17">
        <f t="shared" si="246"/>
        <v>42341.99700231482</v>
      </c>
      <c r="L2651" s="17">
        <f t="shared" si="247"/>
        <v>42401.99700231482</v>
      </c>
      <c r="M2651" s="2" t="b">
        <v>0</v>
      </c>
      <c r="N2651" s="2">
        <v>3</v>
      </c>
      <c r="O2651" s="2" t="b">
        <v>0</v>
      </c>
      <c r="P2651" s="4">
        <f t="shared" si="248"/>
        <v>9.920000000000001E-2</v>
      </c>
      <c r="Q2651" s="5">
        <f t="shared" si="249"/>
        <v>41.333333333333336</v>
      </c>
      <c r="R2651" s="2" t="s">
        <v>8301</v>
      </c>
      <c r="S2651" s="7" t="str">
        <f t="shared" si="250"/>
        <v>technology</v>
      </c>
      <c r="T2651" s="7" t="str">
        <f t="shared" si="251"/>
        <v>space exploration</v>
      </c>
    </row>
    <row r="2652" spans="1:20" ht="80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17">
        <f t="shared" si="246"/>
        <v>42695.624340277776</v>
      </c>
      <c r="L2652" s="17">
        <f t="shared" si="247"/>
        <v>42725.624340277776</v>
      </c>
      <c r="M2652" s="2" t="b">
        <v>0</v>
      </c>
      <c r="N2652" s="2">
        <v>5</v>
      </c>
      <c r="O2652" s="2" t="b">
        <v>0</v>
      </c>
      <c r="P2652" s="4">
        <f t="shared" si="248"/>
        <v>0.59666666666666668</v>
      </c>
      <c r="Q2652" s="5">
        <f t="shared" si="249"/>
        <v>71.599999999999994</v>
      </c>
      <c r="R2652" s="2" t="s">
        <v>8301</v>
      </c>
      <c r="S2652" s="7" t="str">
        <f t="shared" si="250"/>
        <v>technology</v>
      </c>
      <c r="T2652" s="7" t="str">
        <f t="shared" si="251"/>
        <v>space exploration</v>
      </c>
    </row>
    <row r="2653" spans="1:20" ht="80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17">
        <f t="shared" si="246"/>
        <v>42327.805659722217</v>
      </c>
      <c r="L2653" s="17">
        <f t="shared" si="247"/>
        <v>42355.805659722217</v>
      </c>
      <c r="M2653" s="2" t="b">
        <v>0</v>
      </c>
      <c r="N2653" s="2">
        <v>17</v>
      </c>
      <c r="O2653" s="2" t="b">
        <v>0</v>
      </c>
      <c r="P2653" s="4">
        <f t="shared" si="248"/>
        <v>1.8689285714285715</v>
      </c>
      <c r="Q2653" s="5">
        <f t="shared" si="249"/>
        <v>307.8235294117647</v>
      </c>
      <c r="R2653" s="2" t="s">
        <v>8301</v>
      </c>
      <c r="S2653" s="7" t="str">
        <f t="shared" si="250"/>
        <v>technology</v>
      </c>
      <c r="T2653" s="7" t="str">
        <f t="shared" si="251"/>
        <v>space exploration</v>
      </c>
    </row>
    <row r="2654" spans="1:20" ht="80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17">
        <f t="shared" si="246"/>
        <v>41953.158854166672</v>
      </c>
      <c r="L2654" s="17">
        <f t="shared" si="247"/>
        <v>41983.158854166672</v>
      </c>
      <c r="M2654" s="2" t="b">
        <v>0</v>
      </c>
      <c r="N2654" s="2">
        <v>11</v>
      </c>
      <c r="O2654" s="2" t="b">
        <v>0</v>
      </c>
      <c r="P2654" s="4">
        <f t="shared" si="248"/>
        <v>0.88500000000000001</v>
      </c>
      <c r="Q2654" s="5">
        <f t="shared" si="249"/>
        <v>80.454545454545453</v>
      </c>
      <c r="R2654" s="2" t="s">
        <v>8301</v>
      </c>
      <c r="S2654" s="7" t="str">
        <f t="shared" si="250"/>
        <v>technology</v>
      </c>
      <c r="T2654" s="7" t="str">
        <f t="shared" si="251"/>
        <v>space exploration</v>
      </c>
    </row>
    <row r="2655" spans="1:20" ht="80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17">
        <f t="shared" si="246"/>
        <v>41771.651932870373</v>
      </c>
      <c r="L2655" s="17">
        <f t="shared" si="247"/>
        <v>41803.166666666664</v>
      </c>
      <c r="M2655" s="2" t="b">
        <v>0</v>
      </c>
      <c r="N2655" s="2">
        <v>70</v>
      </c>
      <c r="O2655" s="2" t="b">
        <v>0</v>
      </c>
      <c r="P2655" s="4">
        <f t="shared" si="248"/>
        <v>11.52156862745098</v>
      </c>
      <c r="Q2655" s="5">
        <f t="shared" si="249"/>
        <v>83.942857142857136</v>
      </c>
      <c r="R2655" s="2" t="s">
        <v>8301</v>
      </c>
      <c r="S2655" s="7" t="str">
        <f t="shared" si="250"/>
        <v>technology</v>
      </c>
      <c r="T2655" s="7" t="str">
        <f t="shared" si="251"/>
        <v>space exploration</v>
      </c>
    </row>
    <row r="2656" spans="1:20" ht="80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17">
        <f t="shared" si="246"/>
        <v>42055.600995370376</v>
      </c>
      <c r="L2656" s="17">
        <f t="shared" si="247"/>
        <v>42115.559328703705</v>
      </c>
      <c r="M2656" s="2" t="b">
        <v>0</v>
      </c>
      <c r="N2656" s="2">
        <v>6</v>
      </c>
      <c r="O2656" s="2" t="b">
        <v>0</v>
      </c>
      <c r="P2656" s="4">
        <f t="shared" si="248"/>
        <v>5.1000000000000004E-2</v>
      </c>
      <c r="Q2656" s="5">
        <f t="shared" si="249"/>
        <v>8.5</v>
      </c>
      <c r="R2656" s="2" t="s">
        <v>8301</v>
      </c>
      <c r="S2656" s="7" t="str">
        <f t="shared" si="250"/>
        <v>technology</v>
      </c>
      <c r="T2656" s="7" t="str">
        <f t="shared" si="251"/>
        <v>space exploration</v>
      </c>
    </row>
    <row r="2657" spans="1:20" ht="20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17">
        <f t="shared" si="246"/>
        <v>42381.866284722222</v>
      </c>
      <c r="L2657" s="17">
        <f t="shared" si="247"/>
        <v>42409.833333333328</v>
      </c>
      <c r="M2657" s="2" t="b">
        <v>0</v>
      </c>
      <c r="N2657" s="2">
        <v>43</v>
      </c>
      <c r="O2657" s="2" t="b">
        <v>0</v>
      </c>
      <c r="P2657" s="4">
        <f t="shared" si="248"/>
        <v>21.033333333333335</v>
      </c>
      <c r="Q2657" s="5">
        <f t="shared" si="249"/>
        <v>73.372093023255815</v>
      </c>
      <c r="R2657" s="2" t="s">
        <v>8301</v>
      </c>
      <c r="S2657" s="7" t="str">
        <f t="shared" si="250"/>
        <v>technology</v>
      </c>
      <c r="T2657" s="7" t="str">
        <f t="shared" si="251"/>
        <v>space exploration</v>
      </c>
    </row>
    <row r="2658" spans="1:20" ht="40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17">
        <f t="shared" si="246"/>
        <v>42767.688518518517</v>
      </c>
      <c r="L2658" s="17">
        <f t="shared" si="247"/>
        <v>42806.791666666672</v>
      </c>
      <c r="M2658" s="2" t="b">
        <v>0</v>
      </c>
      <c r="N2658" s="2">
        <v>152</v>
      </c>
      <c r="O2658" s="2" t="b">
        <v>0</v>
      </c>
      <c r="P2658" s="4">
        <f t="shared" si="248"/>
        <v>11.436666666666667</v>
      </c>
      <c r="Q2658" s="5">
        <f t="shared" si="249"/>
        <v>112.86184210526316</v>
      </c>
      <c r="R2658" s="2" t="s">
        <v>8301</v>
      </c>
      <c r="S2658" s="7" t="str">
        <f t="shared" si="250"/>
        <v>technology</v>
      </c>
      <c r="T2658" s="7" t="str">
        <f t="shared" si="251"/>
        <v>space exploration</v>
      </c>
    </row>
    <row r="2659" spans="1:20" ht="80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17">
        <f t="shared" si="246"/>
        <v>42551.928854166668</v>
      </c>
      <c r="L2659" s="17">
        <f t="shared" si="247"/>
        <v>42585.0625</v>
      </c>
      <c r="M2659" s="2" t="b">
        <v>0</v>
      </c>
      <c r="N2659" s="2">
        <v>59</v>
      </c>
      <c r="O2659" s="2" t="b">
        <v>0</v>
      </c>
      <c r="P2659" s="4">
        <f t="shared" si="248"/>
        <v>18.737933333333334</v>
      </c>
      <c r="Q2659" s="5">
        <f t="shared" si="249"/>
        <v>95.277627118644077</v>
      </c>
      <c r="R2659" s="2" t="s">
        <v>8301</v>
      </c>
      <c r="S2659" s="7" t="str">
        <f t="shared" si="250"/>
        <v>technology</v>
      </c>
      <c r="T2659" s="7" t="str">
        <f t="shared" si="251"/>
        <v>space exploration</v>
      </c>
    </row>
    <row r="2660" spans="1:20" ht="60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17">
        <f t="shared" si="246"/>
        <v>42551.884189814817</v>
      </c>
      <c r="L2660" s="17">
        <f t="shared" si="247"/>
        <v>42581.884189814817</v>
      </c>
      <c r="M2660" s="2" t="b">
        <v>0</v>
      </c>
      <c r="N2660" s="2">
        <v>4</v>
      </c>
      <c r="O2660" s="2" t="b">
        <v>0</v>
      </c>
      <c r="P2660" s="4">
        <f t="shared" si="248"/>
        <v>9.285714285714286E-2</v>
      </c>
      <c r="Q2660" s="5">
        <f t="shared" si="249"/>
        <v>22.75</v>
      </c>
      <c r="R2660" s="2" t="s">
        <v>8301</v>
      </c>
      <c r="S2660" s="7" t="str">
        <f t="shared" si="250"/>
        <v>technology</v>
      </c>
      <c r="T2660" s="7" t="str">
        <f t="shared" si="251"/>
        <v>space exploration</v>
      </c>
    </row>
    <row r="2661" spans="1:20" ht="20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17">
        <f t="shared" si="246"/>
        <v>42082.069560185191</v>
      </c>
      <c r="L2661" s="17">
        <f t="shared" si="247"/>
        <v>42112.069560185191</v>
      </c>
      <c r="M2661" s="2" t="b">
        <v>0</v>
      </c>
      <c r="N2661" s="2">
        <v>10</v>
      </c>
      <c r="O2661" s="2" t="b">
        <v>0</v>
      </c>
      <c r="P2661" s="4">
        <f t="shared" si="248"/>
        <v>2.7204081632653061</v>
      </c>
      <c r="Q2661" s="5">
        <f t="shared" si="249"/>
        <v>133.30000000000001</v>
      </c>
      <c r="R2661" s="2" t="s">
        <v>8301</v>
      </c>
      <c r="S2661" s="7" t="str">
        <f t="shared" si="250"/>
        <v>technology</v>
      </c>
      <c r="T2661" s="7" t="str">
        <f t="shared" si="251"/>
        <v>space exploration</v>
      </c>
    </row>
    <row r="2662" spans="1:20" ht="80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17">
        <f t="shared" si="246"/>
        <v>42272.713171296295</v>
      </c>
      <c r="L2662" s="17">
        <f t="shared" si="247"/>
        <v>42332.754837962959</v>
      </c>
      <c r="M2662" s="2" t="b">
        <v>0</v>
      </c>
      <c r="N2662" s="2">
        <v>5</v>
      </c>
      <c r="O2662" s="2" t="b">
        <v>0</v>
      </c>
      <c r="P2662" s="4">
        <f t="shared" si="248"/>
        <v>9.5000000000000001E-2</v>
      </c>
      <c r="Q2662" s="5">
        <f t="shared" si="249"/>
        <v>3.8</v>
      </c>
      <c r="R2662" s="2" t="s">
        <v>8301</v>
      </c>
      <c r="S2662" s="7" t="str">
        <f t="shared" si="250"/>
        <v>technology</v>
      </c>
      <c r="T2662" s="7" t="str">
        <f t="shared" si="251"/>
        <v>space exploration</v>
      </c>
    </row>
    <row r="2663" spans="1:20" ht="80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17">
        <f t="shared" si="246"/>
        <v>41542.958449074074</v>
      </c>
      <c r="L2663" s="17">
        <f t="shared" si="247"/>
        <v>41572.958449074074</v>
      </c>
      <c r="M2663" s="2" t="b">
        <v>0</v>
      </c>
      <c r="N2663" s="2">
        <v>60</v>
      </c>
      <c r="O2663" s="2" t="b">
        <v>1</v>
      </c>
      <c r="P2663" s="4">
        <f t="shared" si="248"/>
        <v>102.89999999999999</v>
      </c>
      <c r="Q2663" s="5">
        <f t="shared" si="249"/>
        <v>85.75</v>
      </c>
      <c r="R2663" s="2" t="s">
        <v>8302</v>
      </c>
      <c r="S2663" s="7" t="str">
        <f t="shared" si="250"/>
        <v>technology</v>
      </c>
      <c r="T2663" s="7" t="str">
        <f t="shared" si="251"/>
        <v>makerspaces</v>
      </c>
    </row>
    <row r="2664" spans="1:20" ht="80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17">
        <f t="shared" si="246"/>
        <v>42207.746678240743</v>
      </c>
      <c r="L2664" s="17">
        <f t="shared" si="247"/>
        <v>42237.746678240743</v>
      </c>
      <c r="M2664" s="2" t="b">
        <v>0</v>
      </c>
      <c r="N2664" s="2">
        <v>80</v>
      </c>
      <c r="O2664" s="2" t="b">
        <v>1</v>
      </c>
      <c r="P2664" s="4">
        <f t="shared" si="248"/>
        <v>106.80000000000001</v>
      </c>
      <c r="Q2664" s="5">
        <f t="shared" si="249"/>
        <v>267</v>
      </c>
      <c r="R2664" s="2" t="s">
        <v>8302</v>
      </c>
      <c r="S2664" s="7" t="str">
        <f t="shared" si="250"/>
        <v>technology</v>
      </c>
      <c r="T2664" s="7" t="str">
        <f t="shared" si="251"/>
        <v>makerspaces</v>
      </c>
    </row>
    <row r="2665" spans="1:20" ht="80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17">
        <f t="shared" si="246"/>
        <v>42222.622766203705</v>
      </c>
      <c r="L2665" s="17">
        <f t="shared" si="247"/>
        <v>42251.625</v>
      </c>
      <c r="M2665" s="2" t="b">
        <v>0</v>
      </c>
      <c r="N2665" s="2">
        <v>56</v>
      </c>
      <c r="O2665" s="2" t="b">
        <v>1</v>
      </c>
      <c r="P2665" s="4">
        <f t="shared" si="248"/>
        <v>104.59625</v>
      </c>
      <c r="Q2665" s="5">
        <f t="shared" si="249"/>
        <v>373.55803571428572</v>
      </c>
      <c r="R2665" s="2" t="s">
        <v>8302</v>
      </c>
      <c r="S2665" s="7" t="str">
        <f t="shared" si="250"/>
        <v>technology</v>
      </c>
      <c r="T2665" s="7" t="str">
        <f t="shared" si="251"/>
        <v>makerspaces</v>
      </c>
    </row>
    <row r="2666" spans="1:20" ht="80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17">
        <f t="shared" si="246"/>
        <v>42313.02542824074</v>
      </c>
      <c r="L2666" s="17">
        <f t="shared" si="247"/>
        <v>42347.290972222225</v>
      </c>
      <c r="M2666" s="2" t="b">
        <v>0</v>
      </c>
      <c r="N2666" s="2">
        <v>104</v>
      </c>
      <c r="O2666" s="2" t="b">
        <v>1</v>
      </c>
      <c r="P2666" s="4">
        <f t="shared" si="248"/>
        <v>103.42857142857143</v>
      </c>
      <c r="Q2666" s="5">
        <f t="shared" si="249"/>
        <v>174.03846153846155</v>
      </c>
      <c r="R2666" s="2" t="s">
        <v>8302</v>
      </c>
      <c r="S2666" s="7" t="str">
        <f t="shared" si="250"/>
        <v>technology</v>
      </c>
      <c r="T2666" s="7" t="str">
        <f t="shared" si="251"/>
        <v>makerspaces</v>
      </c>
    </row>
    <row r="2667" spans="1:20" ht="80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17">
        <f t="shared" si="246"/>
        <v>42083.895532407405</v>
      </c>
      <c r="L2667" s="17">
        <f t="shared" si="247"/>
        <v>42128.895532407405</v>
      </c>
      <c r="M2667" s="2" t="b">
        <v>0</v>
      </c>
      <c r="N2667" s="2">
        <v>46</v>
      </c>
      <c r="O2667" s="2" t="b">
        <v>1</v>
      </c>
      <c r="P2667" s="4">
        <f t="shared" si="248"/>
        <v>123.14285714285715</v>
      </c>
      <c r="Q2667" s="5">
        <f t="shared" si="249"/>
        <v>93.695652173913047</v>
      </c>
      <c r="R2667" s="2" t="s">
        <v>8302</v>
      </c>
      <c r="S2667" s="7" t="str">
        <f t="shared" si="250"/>
        <v>technology</v>
      </c>
      <c r="T2667" s="7" t="str">
        <f t="shared" si="251"/>
        <v>makerspaces</v>
      </c>
    </row>
    <row r="2668" spans="1:20" ht="80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17">
        <f t="shared" si="246"/>
        <v>42235.764340277776</v>
      </c>
      <c r="L2668" s="17">
        <f t="shared" si="247"/>
        <v>42272.875</v>
      </c>
      <c r="M2668" s="2" t="b">
        <v>0</v>
      </c>
      <c r="N2668" s="2">
        <v>206</v>
      </c>
      <c r="O2668" s="2" t="b">
        <v>1</v>
      </c>
      <c r="P2668" s="4">
        <f t="shared" si="248"/>
        <v>159.29509999999999</v>
      </c>
      <c r="Q2668" s="5">
        <f t="shared" si="249"/>
        <v>77.327718446601949</v>
      </c>
      <c r="R2668" s="2" t="s">
        <v>8302</v>
      </c>
      <c r="S2668" s="7" t="str">
        <f t="shared" si="250"/>
        <v>technology</v>
      </c>
      <c r="T2668" s="7" t="str">
        <f t="shared" si="251"/>
        <v>makerspaces</v>
      </c>
    </row>
    <row r="2669" spans="1:20" ht="80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17">
        <f t="shared" si="246"/>
        <v>42380.926111111112</v>
      </c>
      <c r="L2669" s="17">
        <f t="shared" si="247"/>
        <v>42410.926111111112</v>
      </c>
      <c r="M2669" s="2" t="b">
        <v>0</v>
      </c>
      <c r="N2669" s="2">
        <v>18</v>
      </c>
      <c r="O2669" s="2" t="b">
        <v>1</v>
      </c>
      <c r="P2669" s="4">
        <f t="shared" si="248"/>
        <v>110.66666666666667</v>
      </c>
      <c r="Q2669" s="5">
        <f t="shared" si="249"/>
        <v>92.222222222222229</v>
      </c>
      <c r="R2669" s="2" t="s">
        <v>8302</v>
      </c>
      <c r="S2669" s="7" t="str">
        <f t="shared" si="250"/>
        <v>technology</v>
      </c>
      <c r="T2669" s="7" t="str">
        <f t="shared" si="251"/>
        <v>makerspaces</v>
      </c>
    </row>
    <row r="2670" spans="1:20" ht="40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17">
        <f t="shared" si="246"/>
        <v>42275.588715277772</v>
      </c>
      <c r="L2670" s="17">
        <f t="shared" si="247"/>
        <v>42317.60555555555</v>
      </c>
      <c r="M2670" s="2" t="b">
        <v>0</v>
      </c>
      <c r="N2670" s="2">
        <v>28</v>
      </c>
      <c r="O2670" s="2" t="b">
        <v>1</v>
      </c>
      <c r="P2670" s="4">
        <f t="shared" si="248"/>
        <v>170.70000000000002</v>
      </c>
      <c r="Q2670" s="5">
        <f t="shared" si="249"/>
        <v>60.964285714285715</v>
      </c>
      <c r="R2670" s="2" t="s">
        <v>8302</v>
      </c>
      <c r="S2670" s="7" t="str">
        <f t="shared" si="250"/>
        <v>technology</v>
      </c>
      <c r="T2670" s="7" t="str">
        <f t="shared" si="251"/>
        <v>makerspaces</v>
      </c>
    </row>
    <row r="2671" spans="1:20" ht="80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17">
        <f t="shared" si="246"/>
        <v>42319.035833333335</v>
      </c>
      <c r="L2671" s="17">
        <f t="shared" si="247"/>
        <v>42379.035833333335</v>
      </c>
      <c r="M2671" s="2" t="b">
        <v>0</v>
      </c>
      <c r="N2671" s="2">
        <v>11</v>
      </c>
      <c r="O2671" s="2" t="b">
        <v>1</v>
      </c>
      <c r="P2671" s="4">
        <f t="shared" si="248"/>
        <v>125.125</v>
      </c>
      <c r="Q2671" s="5">
        <f t="shared" si="249"/>
        <v>91</v>
      </c>
      <c r="R2671" s="2" t="s">
        <v>8302</v>
      </c>
      <c r="S2671" s="7" t="str">
        <f t="shared" si="250"/>
        <v>technology</v>
      </c>
      <c r="T2671" s="7" t="str">
        <f t="shared" si="251"/>
        <v>makerspaces</v>
      </c>
    </row>
    <row r="2672" spans="1:20" ht="80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17">
        <f t="shared" si="246"/>
        <v>41821.020601851851</v>
      </c>
      <c r="L2672" s="17">
        <f t="shared" si="247"/>
        <v>41849.020601851851</v>
      </c>
      <c r="M2672" s="2" t="b">
        <v>1</v>
      </c>
      <c r="N2672" s="2">
        <v>60</v>
      </c>
      <c r="O2672" s="2" t="b">
        <v>0</v>
      </c>
      <c r="P2672" s="4">
        <f t="shared" si="248"/>
        <v>6.4158609339642041</v>
      </c>
      <c r="Q2672" s="5">
        <f t="shared" si="249"/>
        <v>41.583333333333336</v>
      </c>
      <c r="R2672" s="2" t="s">
        <v>8302</v>
      </c>
      <c r="S2672" s="7" t="str">
        <f t="shared" si="250"/>
        <v>technology</v>
      </c>
      <c r="T2672" s="7" t="str">
        <f t="shared" si="251"/>
        <v>makerspaces</v>
      </c>
    </row>
    <row r="2673" spans="1:20" ht="80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17">
        <f t="shared" si="246"/>
        <v>41962.749027777783</v>
      </c>
      <c r="L2673" s="17">
        <f t="shared" si="247"/>
        <v>41992.818055555559</v>
      </c>
      <c r="M2673" s="2" t="b">
        <v>1</v>
      </c>
      <c r="N2673" s="2">
        <v>84</v>
      </c>
      <c r="O2673" s="2" t="b">
        <v>0</v>
      </c>
      <c r="P2673" s="4">
        <f t="shared" si="248"/>
        <v>11.343999999999999</v>
      </c>
      <c r="Q2673" s="5">
        <f t="shared" si="249"/>
        <v>33.761904761904759</v>
      </c>
      <c r="R2673" s="2" t="s">
        <v>8302</v>
      </c>
      <c r="S2673" s="7" t="str">
        <f t="shared" si="250"/>
        <v>technology</v>
      </c>
      <c r="T2673" s="7" t="str">
        <f t="shared" si="251"/>
        <v>makerspaces</v>
      </c>
    </row>
    <row r="2674" spans="1:20" ht="80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17">
        <f t="shared" si="246"/>
        <v>42344.884143518517</v>
      </c>
      <c r="L2674" s="17">
        <f t="shared" si="247"/>
        <v>42366.25</v>
      </c>
      <c r="M2674" s="2" t="b">
        <v>1</v>
      </c>
      <c r="N2674" s="2">
        <v>47</v>
      </c>
      <c r="O2674" s="2" t="b">
        <v>0</v>
      </c>
      <c r="P2674" s="4">
        <f t="shared" si="248"/>
        <v>33.19</v>
      </c>
      <c r="Q2674" s="5">
        <f t="shared" si="249"/>
        <v>70.61702127659575</v>
      </c>
      <c r="R2674" s="2" t="s">
        <v>8302</v>
      </c>
      <c r="S2674" s="7" t="str">
        <f t="shared" si="250"/>
        <v>technology</v>
      </c>
      <c r="T2674" s="7" t="str">
        <f t="shared" si="251"/>
        <v>makerspaces</v>
      </c>
    </row>
    <row r="2675" spans="1:20" ht="80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17">
        <f t="shared" si="246"/>
        <v>41912.541655092595</v>
      </c>
      <c r="L2675" s="17">
        <f t="shared" si="247"/>
        <v>41941.947916666664</v>
      </c>
      <c r="M2675" s="2" t="b">
        <v>1</v>
      </c>
      <c r="N2675" s="2">
        <v>66</v>
      </c>
      <c r="O2675" s="2" t="b">
        <v>0</v>
      </c>
      <c r="P2675" s="4">
        <f t="shared" si="248"/>
        <v>27.58</v>
      </c>
      <c r="Q2675" s="5">
        <f t="shared" si="249"/>
        <v>167.15151515151516</v>
      </c>
      <c r="R2675" s="2" t="s">
        <v>8302</v>
      </c>
      <c r="S2675" s="7" t="str">
        <f t="shared" si="250"/>
        <v>technology</v>
      </c>
      <c r="T2675" s="7" t="str">
        <f t="shared" si="251"/>
        <v>makerspaces</v>
      </c>
    </row>
    <row r="2676" spans="1:20" ht="100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17">
        <f t="shared" si="246"/>
        <v>42529.632754629631</v>
      </c>
      <c r="L2676" s="17">
        <f t="shared" si="247"/>
        <v>42556.207638888889</v>
      </c>
      <c r="M2676" s="2" t="b">
        <v>1</v>
      </c>
      <c r="N2676" s="2">
        <v>171</v>
      </c>
      <c r="O2676" s="2" t="b">
        <v>0</v>
      </c>
      <c r="P2676" s="4">
        <f t="shared" si="248"/>
        <v>62.839999999999996</v>
      </c>
      <c r="Q2676" s="5">
        <f t="shared" si="249"/>
        <v>128.61988304093566</v>
      </c>
      <c r="R2676" s="2" t="s">
        <v>8302</v>
      </c>
      <c r="S2676" s="7" t="str">
        <f t="shared" si="250"/>
        <v>technology</v>
      </c>
      <c r="T2676" s="7" t="str">
        <f t="shared" si="251"/>
        <v>makerspaces</v>
      </c>
    </row>
    <row r="2677" spans="1:20" ht="80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17">
        <f t="shared" si="246"/>
        <v>41923.857511574075</v>
      </c>
      <c r="L2677" s="17">
        <f t="shared" si="247"/>
        <v>41953.899178240739</v>
      </c>
      <c r="M2677" s="2" t="b">
        <v>1</v>
      </c>
      <c r="N2677" s="2">
        <v>29</v>
      </c>
      <c r="O2677" s="2" t="b">
        <v>0</v>
      </c>
      <c r="P2677" s="4">
        <f t="shared" si="248"/>
        <v>7.5880000000000001</v>
      </c>
      <c r="Q2677" s="5">
        <f t="shared" si="249"/>
        <v>65.41379310344827</v>
      </c>
      <c r="R2677" s="2" t="s">
        <v>8302</v>
      </c>
      <c r="S2677" s="7" t="str">
        <f t="shared" si="250"/>
        <v>technology</v>
      </c>
      <c r="T2677" s="7" t="str">
        <f t="shared" si="251"/>
        <v>makerspaces</v>
      </c>
    </row>
    <row r="2678" spans="1:20" ht="80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17">
        <f t="shared" si="246"/>
        <v>42482.624699074076</v>
      </c>
      <c r="L2678" s="17">
        <f t="shared" si="247"/>
        <v>42512.624699074076</v>
      </c>
      <c r="M2678" s="2" t="b">
        <v>0</v>
      </c>
      <c r="N2678" s="2">
        <v>9</v>
      </c>
      <c r="O2678" s="2" t="b">
        <v>0</v>
      </c>
      <c r="P2678" s="4">
        <f t="shared" si="248"/>
        <v>50.38095238095238</v>
      </c>
      <c r="Q2678" s="5">
        <f t="shared" si="249"/>
        <v>117.55555555555556</v>
      </c>
      <c r="R2678" s="2" t="s">
        <v>8302</v>
      </c>
      <c r="S2678" s="7" t="str">
        <f t="shared" si="250"/>
        <v>technology</v>
      </c>
      <c r="T2678" s="7" t="str">
        <f t="shared" si="251"/>
        <v>makerspaces</v>
      </c>
    </row>
    <row r="2679" spans="1:20" ht="80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17">
        <f t="shared" si="246"/>
        <v>41793.029432870368</v>
      </c>
      <c r="L2679" s="17">
        <f t="shared" si="247"/>
        <v>41823.029432870368</v>
      </c>
      <c r="M2679" s="2" t="b">
        <v>0</v>
      </c>
      <c r="N2679" s="2">
        <v>27</v>
      </c>
      <c r="O2679" s="2" t="b">
        <v>0</v>
      </c>
      <c r="P2679" s="4">
        <f t="shared" si="248"/>
        <v>17.512820512820511</v>
      </c>
      <c r="Q2679" s="5">
        <f t="shared" si="249"/>
        <v>126.48148148148148</v>
      </c>
      <c r="R2679" s="2" t="s">
        <v>8302</v>
      </c>
      <c r="S2679" s="7" t="str">
        <f t="shared" si="250"/>
        <v>technology</v>
      </c>
      <c r="T2679" s="7" t="str">
        <f t="shared" si="251"/>
        <v>makerspaces</v>
      </c>
    </row>
    <row r="2680" spans="1:20" ht="80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17">
        <f t="shared" si="246"/>
        <v>42241.798206018517</v>
      </c>
      <c r="L2680" s="17">
        <f t="shared" si="247"/>
        <v>42271.798206018517</v>
      </c>
      <c r="M2680" s="2" t="b">
        <v>0</v>
      </c>
      <c r="N2680" s="2">
        <v>2</v>
      </c>
      <c r="O2680" s="2" t="b">
        <v>0</v>
      </c>
      <c r="P2680" s="4">
        <f t="shared" si="248"/>
        <v>1.375E-2</v>
      </c>
      <c r="Q2680" s="5">
        <f t="shared" si="249"/>
        <v>550</v>
      </c>
      <c r="R2680" s="2" t="s">
        <v>8302</v>
      </c>
      <c r="S2680" s="7" t="str">
        <f t="shared" si="250"/>
        <v>technology</v>
      </c>
      <c r="T2680" s="7" t="str">
        <f t="shared" si="251"/>
        <v>makerspaces</v>
      </c>
    </row>
    <row r="2681" spans="1:20" ht="80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17">
        <f t="shared" si="246"/>
        <v>42033.001087962963</v>
      </c>
      <c r="L2681" s="17">
        <f t="shared" si="247"/>
        <v>42063.001087962963</v>
      </c>
      <c r="M2681" s="2" t="b">
        <v>0</v>
      </c>
      <c r="N2681" s="2">
        <v>3</v>
      </c>
      <c r="O2681" s="2" t="b">
        <v>0</v>
      </c>
      <c r="P2681" s="4">
        <f t="shared" si="248"/>
        <v>0.33</v>
      </c>
      <c r="Q2681" s="5">
        <f t="shared" si="249"/>
        <v>44</v>
      </c>
      <c r="R2681" s="2" t="s">
        <v>8302</v>
      </c>
      <c r="S2681" s="7" t="str">
        <f t="shared" si="250"/>
        <v>technology</v>
      </c>
      <c r="T2681" s="7" t="str">
        <f t="shared" si="251"/>
        <v>makerspaces</v>
      </c>
    </row>
    <row r="2682" spans="1:20" ht="20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17">
        <f t="shared" si="246"/>
        <v>42436.211701388893</v>
      </c>
      <c r="L2682" s="17">
        <f t="shared" si="247"/>
        <v>42466.170034722221</v>
      </c>
      <c r="M2682" s="2" t="b">
        <v>0</v>
      </c>
      <c r="N2682" s="2">
        <v>4</v>
      </c>
      <c r="O2682" s="2" t="b">
        <v>0</v>
      </c>
      <c r="P2682" s="4">
        <f t="shared" si="248"/>
        <v>0.86250000000000004</v>
      </c>
      <c r="Q2682" s="5">
        <f t="shared" si="249"/>
        <v>69</v>
      </c>
      <c r="R2682" s="2" t="s">
        <v>8302</v>
      </c>
      <c r="S2682" s="7" t="str">
        <f t="shared" si="250"/>
        <v>technology</v>
      </c>
      <c r="T2682" s="7" t="str">
        <f t="shared" si="251"/>
        <v>makerspaces</v>
      </c>
    </row>
    <row r="2683" spans="1:20" ht="60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17">
        <f t="shared" si="246"/>
        <v>41805.895254629628</v>
      </c>
      <c r="L2683" s="17">
        <f t="shared" si="247"/>
        <v>41830.895254629628</v>
      </c>
      <c r="M2683" s="2" t="b">
        <v>0</v>
      </c>
      <c r="N2683" s="2">
        <v>2</v>
      </c>
      <c r="O2683" s="2" t="b">
        <v>0</v>
      </c>
      <c r="P2683" s="4">
        <f t="shared" si="248"/>
        <v>0.6875</v>
      </c>
      <c r="Q2683" s="5">
        <f t="shared" si="249"/>
        <v>27.5</v>
      </c>
      <c r="R2683" s="2" t="s">
        <v>8284</v>
      </c>
      <c r="S2683" s="7" t="str">
        <f t="shared" si="250"/>
        <v>food</v>
      </c>
      <c r="T2683" s="7" t="str">
        <f t="shared" si="251"/>
        <v>food trucks</v>
      </c>
    </row>
    <row r="2684" spans="1:20" ht="80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17">
        <f t="shared" si="246"/>
        <v>41932.871990740743</v>
      </c>
      <c r="L2684" s="17">
        <f t="shared" si="247"/>
        <v>41965.249305555553</v>
      </c>
      <c r="M2684" s="2" t="b">
        <v>0</v>
      </c>
      <c r="N2684" s="2">
        <v>20</v>
      </c>
      <c r="O2684" s="2" t="b">
        <v>0</v>
      </c>
      <c r="P2684" s="4">
        <f t="shared" si="248"/>
        <v>28.299999999999997</v>
      </c>
      <c r="Q2684" s="5">
        <f t="shared" si="249"/>
        <v>84.9</v>
      </c>
      <c r="R2684" s="2" t="s">
        <v>8284</v>
      </c>
      <c r="S2684" s="7" t="str">
        <f t="shared" si="250"/>
        <v>food</v>
      </c>
      <c r="T2684" s="7" t="str">
        <f t="shared" si="251"/>
        <v>food trucks</v>
      </c>
    </row>
    <row r="2685" spans="1:20" ht="80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17">
        <f t="shared" si="246"/>
        <v>42034.75509259259</v>
      </c>
      <c r="L2685" s="17">
        <f t="shared" si="247"/>
        <v>42064.75509259259</v>
      </c>
      <c r="M2685" s="2" t="b">
        <v>0</v>
      </c>
      <c r="N2685" s="2">
        <v>3</v>
      </c>
      <c r="O2685" s="2" t="b">
        <v>0</v>
      </c>
      <c r="P2685" s="4">
        <f t="shared" si="248"/>
        <v>0.24</v>
      </c>
      <c r="Q2685" s="5">
        <f t="shared" si="249"/>
        <v>12</v>
      </c>
      <c r="R2685" s="2" t="s">
        <v>8284</v>
      </c>
      <c r="S2685" s="7" t="str">
        <f t="shared" si="250"/>
        <v>food</v>
      </c>
      <c r="T2685" s="7" t="str">
        <f t="shared" si="251"/>
        <v>food trucks</v>
      </c>
    </row>
    <row r="2686" spans="1:20" ht="80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17">
        <f t="shared" si="246"/>
        <v>41820.914641203701</v>
      </c>
      <c r="L2686" s="17">
        <f t="shared" si="247"/>
        <v>41860.914641203701</v>
      </c>
      <c r="M2686" s="2" t="b">
        <v>0</v>
      </c>
      <c r="N2686" s="2">
        <v>4</v>
      </c>
      <c r="O2686" s="2" t="b">
        <v>0</v>
      </c>
      <c r="P2686" s="4">
        <f t="shared" si="248"/>
        <v>1.1428571428571428</v>
      </c>
      <c r="Q2686" s="5">
        <f t="shared" si="249"/>
        <v>200</v>
      </c>
      <c r="R2686" s="2" t="s">
        <v>8284</v>
      </c>
      <c r="S2686" s="7" t="str">
        <f t="shared" si="250"/>
        <v>food</v>
      </c>
      <c r="T2686" s="7" t="str">
        <f t="shared" si="251"/>
        <v>food trucks</v>
      </c>
    </row>
    <row r="2687" spans="1:20" ht="80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17">
        <f t="shared" si="246"/>
        <v>42061.69594907407</v>
      </c>
      <c r="L2687" s="17">
        <f t="shared" si="247"/>
        <v>42121.654282407413</v>
      </c>
      <c r="M2687" s="2" t="b">
        <v>0</v>
      </c>
      <c r="N2687" s="2">
        <v>1</v>
      </c>
      <c r="O2687" s="2" t="b">
        <v>0</v>
      </c>
      <c r="P2687" s="4">
        <f t="shared" si="248"/>
        <v>0.02</v>
      </c>
      <c r="Q2687" s="5">
        <f t="shared" si="249"/>
        <v>10</v>
      </c>
      <c r="R2687" s="2" t="s">
        <v>8284</v>
      </c>
      <c r="S2687" s="7" t="str">
        <f t="shared" si="250"/>
        <v>food</v>
      </c>
      <c r="T2687" s="7" t="str">
        <f t="shared" si="251"/>
        <v>food trucks</v>
      </c>
    </row>
    <row r="2688" spans="1:20" ht="80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17">
        <f t="shared" si="246"/>
        <v>41892.974803240737</v>
      </c>
      <c r="L2688" s="17">
        <f t="shared" si="247"/>
        <v>41912.974803240737</v>
      </c>
      <c r="M2688" s="2" t="b">
        <v>0</v>
      </c>
      <c r="N2688" s="2">
        <v>0</v>
      </c>
      <c r="O2688" s="2" t="b">
        <v>0</v>
      </c>
      <c r="P2688" s="4">
        <f t="shared" si="248"/>
        <v>0</v>
      </c>
      <c r="Q2688" s="5" t="e">
        <f t="shared" si="249"/>
        <v>#DIV/0!</v>
      </c>
      <c r="R2688" s="2" t="s">
        <v>8284</v>
      </c>
      <c r="S2688" s="7" t="str">
        <f t="shared" si="250"/>
        <v>food</v>
      </c>
      <c r="T2688" s="7" t="str">
        <f t="shared" si="251"/>
        <v>food trucks</v>
      </c>
    </row>
    <row r="2689" spans="1:20" ht="60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17">
        <f t="shared" si="246"/>
        <v>42154.64025462963</v>
      </c>
      <c r="L2689" s="17">
        <f t="shared" si="247"/>
        <v>42184.64025462963</v>
      </c>
      <c r="M2689" s="2" t="b">
        <v>0</v>
      </c>
      <c r="N2689" s="2">
        <v>0</v>
      </c>
      <c r="O2689" s="2" t="b">
        <v>0</v>
      </c>
      <c r="P2689" s="4">
        <f t="shared" si="248"/>
        <v>0</v>
      </c>
      <c r="Q2689" s="5" t="e">
        <f t="shared" si="249"/>
        <v>#DIV/0!</v>
      </c>
      <c r="R2689" s="2" t="s">
        <v>8284</v>
      </c>
      <c r="S2689" s="7" t="str">
        <f t="shared" si="250"/>
        <v>food</v>
      </c>
      <c r="T2689" s="7" t="str">
        <f t="shared" si="251"/>
        <v>food trucks</v>
      </c>
    </row>
    <row r="2690" spans="1:20" ht="40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17">
        <f t="shared" si="246"/>
        <v>42028.118865740747</v>
      </c>
      <c r="L2690" s="17">
        <f t="shared" si="247"/>
        <v>42059.125</v>
      </c>
      <c r="M2690" s="2" t="b">
        <v>0</v>
      </c>
      <c r="N2690" s="2">
        <v>14</v>
      </c>
      <c r="O2690" s="2" t="b">
        <v>0</v>
      </c>
      <c r="P2690" s="4">
        <f t="shared" si="248"/>
        <v>0.14799999999999999</v>
      </c>
      <c r="Q2690" s="5">
        <f t="shared" si="249"/>
        <v>5.2857142857142856</v>
      </c>
      <c r="R2690" s="2" t="s">
        <v>8284</v>
      </c>
      <c r="S2690" s="7" t="str">
        <f t="shared" si="250"/>
        <v>food</v>
      </c>
      <c r="T2690" s="7" t="str">
        <f t="shared" si="251"/>
        <v>food trucks</v>
      </c>
    </row>
    <row r="2691" spans="1:20" ht="80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17">
        <f t="shared" ref="K2691:K2754" si="252">(((J2691/60)/60)/24)+DATE(1970,1,1)</f>
        <v>42551.961689814809</v>
      </c>
      <c r="L2691" s="17">
        <f t="shared" ref="L2691:L2754" si="253">(((I2691/60)/60)/24)+DATE(1970,1,1)</f>
        <v>42581.961689814809</v>
      </c>
      <c r="M2691" s="2" t="b">
        <v>0</v>
      </c>
      <c r="N2691" s="2">
        <v>1</v>
      </c>
      <c r="O2691" s="2" t="b">
        <v>0</v>
      </c>
      <c r="P2691" s="4">
        <f t="shared" ref="P2691:P2754" si="254">E2691/D2691*100</f>
        <v>2.8571428571428571E-3</v>
      </c>
      <c r="Q2691" s="5">
        <f t="shared" ref="Q2691:Q2754" si="255">E2691/N2691</f>
        <v>1</v>
      </c>
      <c r="R2691" s="2" t="s">
        <v>8284</v>
      </c>
      <c r="S2691" s="7" t="str">
        <f t="shared" ref="S2691:S2754" si="256">LEFT(R2691, SEARCH("/",R2691, 1)-1)</f>
        <v>food</v>
      </c>
      <c r="T2691" s="7" t="str">
        <f t="shared" ref="T2691:T2754" si="257">RIGHT(R2691,LEN(R2691)-SEARCH("/",R2691,1))</f>
        <v>food trucks</v>
      </c>
    </row>
    <row r="2692" spans="1:20" ht="80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17">
        <f t="shared" si="252"/>
        <v>42113.105046296296</v>
      </c>
      <c r="L2692" s="17">
        <f t="shared" si="253"/>
        <v>42158.105046296296</v>
      </c>
      <c r="M2692" s="2" t="b">
        <v>0</v>
      </c>
      <c r="N2692" s="2">
        <v>118</v>
      </c>
      <c r="O2692" s="2" t="b">
        <v>0</v>
      </c>
      <c r="P2692" s="4">
        <f t="shared" si="254"/>
        <v>10.7325</v>
      </c>
      <c r="Q2692" s="5">
        <f t="shared" si="255"/>
        <v>72.762711864406782</v>
      </c>
      <c r="R2692" s="2" t="s">
        <v>8284</v>
      </c>
      <c r="S2692" s="7" t="str">
        <f t="shared" si="256"/>
        <v>food</v>
      </c>
      <c r="T2692" s="7" t="str">
        <f t="shared" si="257"/>
        <v>food trucks</v>
      </c>
    </row>
    <row r="2693" spans="1:20" ht="40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17">
        <f t="shared" si="252"/>
        <v>42089.724039351851</v>
      </c>
      <c r="L2693" s="17">
        <f t="shared" si="253"/>
        <v>42134.724039351851</v>
      </c>
      <c r="M2693" s="2" t="b">
        <v>0</v>
      </c>
      <c r="N2693" s="2">
        <v>2</v>
      </c>
      <c r="O2693" s="2" t="b">
        <v>0</v>
      </c>
      <c r="P2693" s="4">
        <f t="shared" si="254"/>
        <v>5.3846153846153842E-2</v>
      </c>
      <c r="Q2693" s="5">
        <f t="shared" si="255"/>
        <v>17.5</v>
      </c>
      <c r="R2693" s="2" t="s">
        <v>8284</v>
      </c>
      <c r="S2693" s="7" t="str">
        <f t="shared" si="256"/>
        <v>food</v>
      </c>
      <c r="T2693" s="7" t="str">
        <f t="shared" si="257"/>
        <v>food trucks</v>
      </c>
    </row>
    <row r="2694" spans="1:20" ht="80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17">
        <f t="shared" si="252"/>
        <v>42058.334027777775</v>
      </c>
      <c r="L2694" s="17">
        <f t="shared" si="253"/>
        <v>42088.292361111111</v>
      </c>
      <c r="M2694" s="2" t="b">
        <v>0</v>
      </c>
      <c r="N2694" s="2">
        <v>1</v>
      </c>
      <c r="O2694" s="2" t="b">
        <v>0</v>
      </c>
      <c r="P2694" s="4">
        <f t="shared" si="254"/>
        <v>0.7142857142857143</v>
      </c>
      <c r="Q2694" s="5">
        <f t="shared" si="255"/>
        <v>25</v>
      </c>
      <c r="R2694" s="2" t="s">
        <v>8284</v>
      </c>
      <c r="S2694" s="7" t="str">
        <f t="shared" si="256"/>
        <v>food</v>
      </c>
      <c r="T2694" s="7" t="str">
        <f t="shared" si="257"/>
        <v>food trucks</v>
      </c>
    </row>
    <row r="2695" spans="1:20" ht="80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17">
        <f t="shared" si="252"/>
        <v>41834.138495370367</v>
      </c>
      <c r="L2695" s="17">
        <f t="shared" si="253"/>
        <v>41864.138495370367</v>
      </c>
      <c r="M2695" s="2" t="b">
        <v>0</v>
      </c>
      <c r="N2695" s="2">
        <v>3</v>
      </c>
      <c r="O2695" s="2" t="b">
        <v>0</v>
      </c>
      <c r="P2695" s="4">
        <f t="shared" si="254"/>
        <v>0.8</v>
      </c>
      <c r="Q2695" s="5">
        <f t="shared" si="255"/>
        <v>13.333333333333334</v>
      </c>
      <c r="R2695" s="2" t="s">
        <v>8284</v>
      </c>
      <c r="S2695" s="7" t="str">
        <f t="shared" si="256"/>
        <v>food</v>
      </c>
      <c r="T2695" s="7" t="str">
        <f t="shared" si="257"/>
        <v>food trucks</v>
      </c>
    </row>
    <row r="2696" spans="1:20" ht="80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17">
        <f t="shared" si="252"/>
        <v>41878.140497685185</v>
      </c>
      <c r="L2696" s="17">
        <f t="shared" si="253"/>
        <v>41908.140497685185</v>
      </c>
      <c r="M2696" s="2" t="b">
        <v>0</v>
      </c>
      <c r="N2696" s="2">
        <v>1</v>
      </c>
      <c r="O2696" s="2" t="b">
        <v>0</v>
      </c>
      <c r="P2696" s="4">
        <f t="shared" si="254"/>
        <v>3.3333333333333335E-3</v>
      </c>
      <c r="Q2696" s="5">
        <f t="shared" si="255"/>
        <v>1</v>
      </c>
      <c r="R2696" s="2" t="s">
        <v>8284</v>
      </c>
      <c r="S2696" s="7" t="str">
        <f t="shared" si="256"/>
        <v>food</v>
      </c>
      <c r="T2696" s="7" t="str">
        <f t="shared" si="257"/>
        <v>food trucks</v>
      </c>
    </row>
    <row r="2697" spans="1:20" ht="60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17">
        <f t="shared" si="252"/>
        <v>42048.181921296295</v>
      </c>
      <c r="L2697" s="17">
        <f t="shared" si="253"/>
        <v>42108.14025462963</v>
      </c>
      <c r="M2697" s="2" t="b">
        <v>0</v>
      </c>
      <c r="N2697" s="2">
        <v>3</v>
      </c>
      <c r="O2697" s="2" t="b">
        <v>0</v>
      </c>
      <c r="P2697" s="4">
        <f t="shared" si="254"/>
        <v>0.47333333333333333</v>
      </c>
      <c r="Q2697" s="5">
        <f t="shared" si="255"/>
        <v>23.666666666666668</v>
      </c>
      <c r="R2697" s="2" t="s">
        <v>8284</v>
      </c>
      <c r="S2697" s="7" t="str">
        <f t="shared" si="256"/>
        <v>food</v>
      </c>
      <c r="T2697" s="7" t="str">
        <f t="shared" si="257"/>
        <v>food trucks</v>
      </c>
    </row>
    <row r="2698" spans="1:20" ht="80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17">
        <f t="shared" si="252"/>
        <v>41964.844444444447</v>
      </c>
      <c r="L2698" s="17">
        <f t="shared" si="253"/>
        <v>41998.844444444447</v>
      </c>
      <c r="M2698" s="2" t="b">
        <v>0</v>
      </c>
      <c r="N2698" s="2">
        <v>38</v>
      </c>
      <c r="O2698" s="2" t="b">
        <v>0</v>
      </c>
      <c r="P2698" s="4">
        <f t="shared" si="254"/>
        <v>5.65</v>
      </c>
      <c r="Q2698" s="5">
        <f t="shared" si="255"/>
        <v>89.21052631578948</v>
      </c>
      <c r="R2698" s="2" t="s">
        <v>8284</v>
      </c>
      <c r="S2698" s="7" t="str">
        <f t="shared" si="256"/>
        <v>food</v>
      </c>
      <c r="T2698" s="7" t="str">
        <f t="shared" si="257"/>
        <v>food trucks</v>
      </c>
    </row>
    <row r="2699" spans="1:20" ht="60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17">
        <f t="shared" si="252"/>
        <v>42187.940081018518</v>
      </c>
      <c r="L2699" s="17">
        <f t="shared" si="253"/>
        <v>42218.916666666672</v>
      </c>
      <c r="M2699" s="2" t="b">
        <v>0</v>
      </c>
      <c r="N2699" s="2">
        <v>52</v>
      </c>
      <c r="O2699" s="2" t="b">
        <v>0</v>
      </c>
      <c r="P2699" s="4">
        <f t="shared" si="254"/>
        <v>26.35217391304348</v>
      </c>
      <c r="Q2699" s="5">
        <f t="shared" si="255"/>
        <v>116.55769230769231</v>
      </c>
      <c r="R2699" s="2" t="s">
        <v>8284</v>
      </c>
      <c r="S2699" s="7" t="str">
        <f t="shared" si="256"/>
        <v>food</v>
      </c>
      <c r="T2699" s="7" t="str">
        <f t="shared" si="257"/>
        <v>food trucks</v>
      </c>
    </row>
    <row r="2700" spans="1:20" ht="80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17">
        <f t="shared" si="252"/>
        <v>41787.898240740738</v>
      </c>
      <c r="L2700" s="17">
        <f t="shared" si="253"/>
        <v>41817.898240740738</v>
      </c>
      <c r="M2700" s="2" t="b">
        <v>0</v>
      </c>
      <c r="N2700" s="2">
        <v>2</v>
      </c>
      <c r="O2700" s="2" t="b">
        <v>0</v>
      </c>
      <c r="P2700" s="4">
        <f t="shared" si="254"/>
        <v>0.325125</v>
      </c>
      <c r="Q2700" s="5">
        <f t="shared" si="255"/>
        <v>13.005000000000001</v>
      </c>
      <c r="R2700" s="2" t="s">
        <v>8284</v>
      </c>
      <c r="S2700" s="7" t="str">
        <f t="shared" si="256"/>
        <v>food</v>
      </c>
      <c r="T2700" s="7" t="str">
        <f t="shared" si="257"/>
        <v>food trucks</v>
      </c>
    </row>
    <row r="2701" spans="1:20" ht="60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17">
        <f t="shared" si="252"/>
        <v>41829.896562499998</v>
      </c>
      <c r="L2701" s="17">
        <f t="shared" si="253"/>
        <v>41859.896562499998</v>
      </c>
      <c r="M2701" s="2" t="b">
        <v>0</v>
      </c>
      <c r="N2701" s="2">
        <v>0</v>
      </c>
      <c r="O2701" s="2" t="b">
        <v>0</v>
      </c>
      <c r="P2701" s="4">
        <f t="shared" si="254"/>
        <v>0</v>
      </c>
      <c r="Q2701" s="5" t="e">
        <f t="shared" si="255"/>
        <v>#DIV/0!</v>
      </c>
      <c r="R2701" s="2" t="s">
        <v>8284</v>
      </c>
      <c r="S2701" s="7" t="str">
        <f t="shared" si="256"/>
        <v>food</v>
      </c>
      <c r="T2701" s="7" t="str">
        <f t="shared" si="257"/>
        <v>food trucks</v>
      </c>
    </row>
    <row r="2702" spans="1:20" ht="80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17">
        <f t="shared" si="252"/>
        <v>41870.87467592593</v>
      </c>
      <c r="L2702" s="17">
        <f t="shared" si="253"/>
        <v>41900.87467592593</v>
      </c>
      <c r="M2702" s="2" t="b">
        <v>0</v>
      </c>
      <c r="N2702" s="2">
        <v>4</v>
      </c>
      <c r="O2702" s="2" t="b">
        <v>0</v>
      </c>
      <c r="P2702" s="4">
        <f t="shared" si="254"/>
        <v>0.7000700070007001</v>
      </c>
      <c r="Q2702" s="5">
        <f t="shared" si="255"/>
        <v>17.5</v>
      </c>
      <c r="R2702" s="2" t="s">
        <v>8284</v>
      </c>
      <c r="S2702" s="7" t="str">
        <f t="shared" si="256"/>
        <v>food</v>
      </c>
      <c r="T2702" s="7" t="str">
        <f t="shared" si="257"/>
        <v>food trucks</v>
      </c>
    </row>
    <row r="2703" spans="1:20" ht="80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17">
        <f t="shared" si="252"/>
        <v>42801.774699074071</v>
      </c>
      <c r="L2703" s="17">
        <f t="shared" si="253"/>
        <v>42832.733032407406</v>
      </c>
      <c r="M2703" s="2" t="b">
        <v>0</v>
      </c>
      <c r="N2703" s="2">
        <v>46</v>
      </c>
      <c r="O2703" s="2" t="b">
        <v>0</v>
      </c>
      <c r="P2703" s="4">
        <f t="shared" si="254"/>
        <v>46.176470588235297</v>
      </c>
      <c r="Q2703" s="5">
        <f t="shared" si="255"/>
        <v>34.130434782608695</v>
      </c>
      <c r="R2703" s="2" t="s">
        <v>8303</v>
      </c>
      <c r="S2703" s="7" t="str">
        <f t="shared" si="256"/>
        <v>theater</v>
      </c>
      <c r="T2703" s="7" t="str">
        <f t="shared" si="257"/>
        <v>spaces</v>
      </c>
    </row>
    <row r="2704" spans="1:20" ht="80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17">
        <f t="shared" si="252"/>
        <v>42800.801817129628</v>
      </c>
      <c r="L2704" s="17">
        <f t="shared" si="253"/>
        <v>42830.760150462964</v>
      </c>
      <c r="M2704" s="2" t="b">
        <v>1</v>
      </c>
      <c r="N2704" s="2">
        <v>26</v>
      </c>
      <c r="O2704" s="2" t="b">
        <v>0</v>
      </c>
      <c r="P2704" s="4">
        <f t="shared" si="254"/>
        <v>34.410000000000004</v>
      </c>
      <c r="Q2704" s="5">
        <f t="shared" si="255"/>
        <v>132.34615384615384</v>
      </c>
      <c r="R2704" s="2" t="s">
        <v>8303</v>
      </c>
      <c r="S2704" s="7" t="str">
        <f t="shared" si="256"/>
        <v>theater</v>
      </c>
      <c r="T2704" s="7" t="str">
        <f t="shared" si="257"/>
        <v>spaces</v>
      </c>
    </row>
    <row r="2705" spans="1:20" ht="60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17">
        <f t="shared" si="252"/>
        <v>42756.690162037034</v>
      </c>
      <c r="L2705" s="17">
        <f t="shared" si="253"/>
        <v>42816.648495370369</v>
      </c>
      <c r="M2705" s="2" t="b">
        <v>0</v>
      </c>
      <c r="N2705" s="2">
        <v>45</v>
      </c>
      <c r="O2705" s="2" t="b">
        <v>0</v>
      </c>
      <c r="P2705" s="4">
        <f t="shared" si="254"/>
        <v>103.75000000000001</v>
      </c>
      <c r="Q2705" s="5">
        <f t="shared" si="255"/>
        <v>922.22222222222217</v>
      </c>
      <c r="R2705" s="2" t="s">
        <v>8303</v>
      </c>
      <c r="S2705" s="7" t="str">
        <f t="shared" si="256"/>
        <v>theater</v>
      </c>
      <c r="T2705" s="7" t="str">
        <f t="shared" si="257"/>
        <v>spaces</v>
      </c>
    </row>
    <row r="2706" spans="1:20" ht="80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17">
        <f t="shared" si="252"/>
        <v>42787.862430555557</v>
      </c>
      <c r="L2706" s="17">
        <f t="shared" si="253"/>
        <v>42830.820763888885</v>
      </c>
      <c r="M2706" s="2" t="b">
        <v>0</v>
      </c>
      <c r="N2706" s="2">
        <v>7</v>
      </c>
      <c r="O2706" s="2" t="b">
        <v>0</v>
      </c>
      <c r="P2706" s="4">
        <f t="shared" si="254"/>
        <v>6.0263157894736841</v>
      </c>
      <c r="Q2706" s="5">
        <f t="shared" si="255"/>
        <v>163.57142857142858</v>
      </c>
      <c r="R2706" s="2" t="s">
        <v>8303</v>
      </c>
      <c r="S2706" s="7" t="str">
        <f t="shared" si="256"/>
        <v>theater</v>
      </c>
      <c r="T2706" s="7" t="str">
        <f t="shared" si="257"/>
        <v>spaces</v>
      </c>
    </row>
    <row r="2707" spans="1:20" ht="40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17">
        <f t="shared" si="252"/>
        <v>42773.916180555556</v>
      </c>
      <c r="L2707" s="17">
        <f t="shared" si="253"/>
        <v>42818.874513888892</v>
      </c>
      <c r="M2707" s="2" t="b">
        <v>0</v>
      </c>
      <c r="N2707" s="2">
        <v>8</v>
      </c>
      <c r="O2707" s="2" t="b">
        <v>0</v>
      </c>
      <c r="P2707" s="4">
        <f t="shared" si="254"/>
        <v>10.539393939393939</v>
      </c>
      <c r="Q2707" s="5">
        <f t="shared" si="255"/>
        <v>217.375</v>
      </c>
      <c r="R2707" s="2" t="s">
        <v>8303</v>
      </c>
      <c r="S2707" s="7" t="str">
        <f t="shared" si="256"/>
        <v>theater</v>
      </c>
      <c r="T2707" s="7" t="str">
        <f t="shared" si="257"/>
        <v>spaces</v>
      </c>
    </row>
    <row r="2708" spans="1:20" ht="80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17">
        <f t="shared" si="252"/>
        <v>41899.294942129629</v>
      </c>
      <c r="L2708" s="17">
        <f t="shared" si="253"/>
        <v>41928.290972222225</v>
      </c>
      <c r="M2708" s="2" t="b">
        <v>1</v>
      </c>
      <c r="N2708" s="2">
        <v>263</v>
      </c>
      <c r="O2708" s="2" t="b">
        <v>1</v>
      </c>
      <c r="P2708" s="4">
        <f t="shared" si="254"/>
        <v>112.29714285714284</v>
      </c>
      <c r="Q2708" s="5">
        <f t="shared" si="255"/>
        <v>149.44486692015209</v>
      </c>
      <c r="R2708" s="2" t="s">
        <v>8303</v>
      </c>
      <c r="S2708" s="7" t="str">
        <f t="shared" si="256"/>
        <v>theater</v>
      </c>
      <c r="T2708" s="7" t="str">
        <f t="shared" si="257"/>
        <v>spaces</v>
      </c>
    </row>
    <row r="2709" spans="1:20" ht="60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17">
        <f t="shared" si="252"/>
        <v>41391.782905092594</v>
      </c>
      <c r="L2709" s="17">
        <f t="shared" si="253"/>
        <v>41421.290972222225</v>
      </c>
      <c r="M2709" s="2" t="b">
        <v>1</v>
      </c>
      <c r="N2709" s="2">
        <v>394</v>
      </c>
      <c r="O2709" s="2" t="b">
        <v>1</v>
      </c>
      <c r="P2709" s="4">
        <f t="shared" si="254"/>
        <v>350.84462500000001</v>
      </c>
      <c r="Q2709" s="5">
        <f t="shared" si="255"/>
        <v>71.237487309644663</v>
      </c>
      <c r="R2709" s="2" t="s">
        <v>8303</v>
      </c>
      <c r="S2709" s="7" t="str">
        <f t="shared" si="256"/>
        <v>theater</v>
      </c>
      <c r="T2709" s="7" t="str">
        <f t="shared" si="257"/>
        <v>spaces</v>
      </c>
    </row>
    <row r="2710" spans="1:20" ht="60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17">
        <f t="shared" si="252"/>
        <v>42512.698217592595</v>
      </c>
      <c r="L2710" s="17">
        <f t="shared" si="253"/>
        <v>42572.698217592595</v>
      </c>
      <c r="M2710" s="2" t="b">
        <v>1</v>
      </c>
      <c r="N2710" s="2">
        <v>1049</v>
      </c>
      <c r="O2710" s="2" t="b">
        <v>1</v>
      </c>
      <c r="P2710" s="4">
        <f t="shared" si="254"/>
        <v>233.21535</v>
      </c>
      <c r="Q2710" s="5">
        <f t="shared" si="255"/>
        <v>44.464318398474738</v>
      </c>
      <c r="R2710" s="2" t="s">
        <v>8303</v>
      </c>
      <c r="S2710" s="7" t="str">
        <f t="shared" si="256"/>
        <v>theater</v>
      </c>
      <c r="T2710" s="7" t="str">
        <f t="shared" si="257"/>
        <v>spaces</v>
      </c>
    </row>
    <row r="2711" spans="1:20" ht="80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17">
        <f t="shared" si="252"/>
        <v>42612.149780092594</v>
      </c>
      <c r="L2711" s="17">
        <f t="shared" si="253"/>
        <v>42647.165972222225</v>
      </c>
      <c r="M2711" s="2" t="b">
        <v>1</v>
      </c>
      <c r="N2711" s="2">
        <v>308</v>
      </c>
      <c r="O2711" s="2" t="b">
        <v>1</v>
      </c>
      <c r="P2711" s="4">
        <f t="shared" si="254"/>
        <v>101.60599999999999</v>
      </c>
      <c r="Q2711" s="5">
        <f t="shared" si="255"/>
        <v>164.94480519480518</v>
      </c>
      <c r="R2711" s="2" t="s">
        <v>8303</v>
      </c>
      <c r="S2711" s="7" t="str">
        <f t="shared" si="256"/>
        <v>theater</v>
      </c>
      <c r="T2711" s="7" t="str">
        <f t="shared" si="257"/>
        <v>spaces</v>
      </c>
    </row>
    <row r="2712" spans="1:20" ht="60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17">
        <f t="shared" si="252"/>
        <v>41828.229490740741</v>
      </c>
      <c r="L2712" s="17">
        <f t="shared" si="253"/>
        <v>41860.083333333336</v>
      </c>
      <c r="M2712" s="2" t="b">
        <v>1</v>
      </c>
      <c r="N2712" s="2">
        <v>1088</v>
      </c>
      <c r="O2712" s="2" t="b">
        <v>1</v>
      </c>
      <c r="P2712" s="4">
        <f t="shared" si="254"/>
        <v>153.90035000000003</v>
      </c>
      <c r="Q2712" s="5">
        <f t="shared" si="255"/>
        <v>84.871516544117654</v>
      </c>
      <c r="R2712" s="2" t="s">
        <v>8303</v>
      </c>
      <c r="S2712" s="7" t="str">
        <f t="shared" si="256"/>
        <v>theater</v>
      </c>
      <c r="T2712" s="7" t="str">
        <f t="shared" si="257"/>
        <v>spaces</v>
      </c>
    </row>
    <row r="2713" spans="1:20" ht="80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17">
        <f t="shared" si="252"/>
        <v>41780.745254629634</v>
      </c>
      <c r="L2713" s="17">
        <f t="shared" si="253"/>
        <v>41810.917361111111</v>
      </c>
      <c r="M2713" s="2" t="b">
        <v>1</v>
      </c>
      <c r="N2713" s="2">
        <v>73</v>
      </c>
      <c r="O2713" s="2" t="b">
        <v>1</v>
      </c>
      <c r="P2713" s="4">
        <f t="shared" si="254"/>
        <v>100.7161125319693</v>
      </c>
      <c r="Q2713" s="5">
        <f t="shared" si="255"/>
        <v>53.945205479452056</v>
      </c>
      <c r="R2713" s="2" t="s">
        <v>8303</v>
      </c>
      <c r="S2713" s="7" t="str">
        <f t="shared" si="256"/>
        <v>theater</v>
      </c>
      <c r="T2713" s="7" t="str">
        <f t="shared" si="257"/>
        <v>spaces</v>
      </c>
    </row>
    <row r="2714" spans="1:20" ht="80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17">
        <f t="shared" si="252"/>
        <v>41432.062037037038</v>
      </c>
      <c r="L2714" s="17">
        <f t="shared" si="253"/>
        <v>41468.75</v>
      </c>
      <c r="M2714" s="2" t="b">
        <v>1</v>
      </c>
      <c r="N2714" s="2">
        <v>143</v>
      </c>
      <c r="O2714" s="2" t="b">
        <v>1</v>
      </c>
      <c r="P2714" s="4">
        <f t="shared" si="254"/>
        <v>131.38181818181818</v>
      </c>
      <c r="Q2714" s="5">
        <f t="shared" si="255"/>
        <v>50.531468531468533</v>
      </c>
      <c r="R2714" s="2" t="s">
        <v>8303</v>
      </c>
      <c r="S2714" s="7" t="str">
        <f t="shared" si="256"/>
        <v>theater</v>
      </c>
      <c r="T2714" s="7" t="str">
        <f t="shared" si="257"/>
        <v>spaces</v>
      </c>
    </row>
    <row r="2715" spans="1:20" ht="80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17">
        <f t="shared" si="252"/>
        <v>42322.653749999998</v>
      </c>
      <c r="L2715" s="17">
        <f t="shared" si="253"/>
        <v>42362.653749999998</v>
      </c>
      <c r="M2715" s="2" t="b">
        <v>1</v>
      </c>
      <c r="N2715" s="2">
        <v>1420</v>
      </c>
      <c r="O2715" s="2" t="b">
        <v>1</v>
      </c>
      <c r="P2715" s="4">
        <f t="shared" si="254"/>
        <v>102.24133333333334</v>
      </c>
      <c r="Q2715" s="5">
        <f t="shared" si="255"/>
        <v>108.00140845070422</v>
      </c>
      <c r="R2715" s="2" t="s">
        <v>8303</v>
      </c>
      <c r="S2715" s="7" t="str">
        <f t="shared" si="256"/>
        <v>theater</v>
      </c>
      <c r="T2715" s="7" t="str">
        <f t="shared" si="257"/>
        <v>spaces</v>
      </c>
    </row>
    <row r="2716" spans="1:20" ht="60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17">
        <f t="shared" si="252"/>
        <v>42629.655046296291</v>
      </c>
      <c r="L2716" s="17">
        <f t="shared" si="253"/>
        <v>42657.958333333328</v>
      </c>
      <c r="M2716" s="2" t="b">
        <v>1</v>
      </c>
      <c r="N2716" s="2">
        <v>305</v>
      </c>
      <c r="O2716" s="2" t="b">
        <v>1</v>
      </c>
      <c r="P2716" s="4">
        <f t="shared" si="254"/>
        <v>116.35599999999999</v>
      </c>
      <c r="Q2716" s="5">
        <f t="shared" si="255"/>
        <v>95.373770491803285</v>
      </c>
      <c r="R2716" s="2" t="s">
        <v>8303</v>
      </c>
      <c r="S2716" s="7" t="str">
        <f t="shared" si="256"/>
        <v>theater</v>
      </c>
      <c r="T2716" s="7" t="str">
        <f t="shared" si="257"/>
        <v>spaces</v>
      </c>
    </row>
    <row r="2717" spans="1:20" ht="80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17">
        <f t="shared" si="252"/>
        <v>42387.398472222223</v>
      </c>
      <c r="L2717" s="17">
        <f t="shared" si="253"/>
        <v>42421.398472222223</v>
      </c>
      <c r="M2717" s="2" t="b">
        <v>1</v>
      </c>
      <c r="N2717" s="2">
        <v>551</v>
      </c>
      <c r="O2717" s="2" t="b">
        <v>1</v>
      </c>
      <c r="P2717" s="4">
        <f t="shared" si="254"/>
        <v>264.62241666666665</v>
      </c>
      <c r="Q2717" s="5">
        <f t="shared" si="255"/>
        <v>57.631016333938291</v>
      </c>
      <c r="R2717" s="2" t="s">
        <v>8303</v>
      </c>
      <c r="S2717" s="7" t="str">
        <f t="shared" si="256"/>
        <v>theater</v>
      </c>
      <c r="T2717" s="7" t="str">
        <f t="shared" si="257"/>
        <v>spaces</v>
      </c>
    </row>
    <row r="2718" spans="1:20" ht="100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17">
        <f t="shared" si="252"/>
        <v>42255.333252314813</v>
      </c>
      <c r="L2718" s="17">
        <f t="shared" si="253"/>
        <v>42285.333252314813</v>
      </c>
      <c r="M2718" s="2" t="b">
        <v>1</v>
      </c>
      <c r="N2718" s="2">
        <v>187</v>
      </c>
      <c r="O2718" s="2" t="b">
        <v>1</v>
      </c>
      <c r="P2718" s="4">
        <f t="shared" si="254"/>
        <v>119.98010000000001</v>
      </c>
      <c r="Q2718" s="5">
        <f t="shared" si="255"/>
        <v>64.160481283422456</v>
      </c>
      <c r="R2718" s="2" t="s">
        <v>8303</v>
      </c>
      <c r="S2718" s="7" t="str">
        <f t="shared" si="256"/>
        <v>theater</v>
      </c>
      <c r="T2718" s="7" t="str">
        <f t="shared" si="257"/>
        <v>spaces</v>
      </c>
    </row>
    <row r="2719" spans="1:20" ht="80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17">
        <f t="shared" si="252"/>
        <v>41934.914918981485</v>
      </c>
      <c r="L2719" s="17">
        <f t="shared" si="253"/>
        <v>41979.956585648149</v>
      </c>
      <c r="M2719" s="2" t="b">
        <v>1</v>
      </c>
      <c r="N2719" s="2">
        <v>325</v>
      </c>
      <c r="O2719" s="2" t="b">
        <v>1</v>
      </c>
      <c r="P2719" s="4">
        <f t="shared" si="254"/>
        <v>120.10400000000001</v>
      </c>
      <c r="Q2719" s="5">
        <f t="shared" si="255"/>
        <v>92.387692307692305</v>
      </c>
      <c r="R2719" s="2" t="s">
        <v>8303</v>
      </c>
      <c r="S2719" s="7" t="str">
        <f t="shared" si="256"/>
        <v>theater</v>
      </c>
      <c r="T2719" s="7" t="str">
        <f t="shared" si="257"/>
        <v>spaces</v>
      </c>
    </row>
    <row r="2720" spans="1:20" ht="80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17">
        <f t="shared" si="252"/>
        <v>42465.596585648149</v>
      </c>
      <c r="L2720" s="17">
        <f t="shared" si="253"/>
        <v>42493.958333333328</v>
      </c>
      <c r="M2720" s="2" t="b">
        <v>1</v>
      </c>
      <c r="N2720" s="2">
        <v>148</v>
      </c>
      <c r="O2720" s="2" t="b">
        <v>1</v>
      </c>
      <c r="P2720" s="4">
        <f t="shared" si="254"/>
        <v>103.58333333333334</v>
      </c>
      <c r="Q2720" s="5">
        <f t="shared" si="255"/>
        <v>125.97972972972973</v>
      </c>
      <c r="R2720" s="2" t="s">
        <v>8303</v>
      </c>
      <c r="S2720" s="7" t="str">
        <f t="shared" si="256"/>
        <v>theater</v>
      </c>
      <c r="T2720" s="7" t="str">
        <f t="shared" si="257"/>
        <v>spaces</v>
      </c>
    </row>
    <row r="2721" spans="1:20" ht="80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17">
        <f t="shared" si="252"/>
        <v>42418.031180555554</v>
      </c>
      <c r="L2721" s="17">
        <f t="shared" si="253"/>
        <v>42477.989513888882</v>
      </c>
      <c r="M2721" s="2" t="b">
        <v>0</v>
      </c>
      <c r="N2721" s="2">
        <v>69</v>
      </c>
      <c r="O2721" s="2" t="b">
        <v>1</v>
      </c>
      <c r="P2721" s="4">
        <f t="shared" si="254"/>
        <v>108.83333333333334</v>
      </c>
      <c r="Q2721" s="5">
        <f t="shared" si="255"/>
        <v>94.637681159420296</v>
      </c>
      <c r="R2721" s="2" t="s">
        <v>8303</v>
      </c>
      <c r="S2721" s="7" t="str">
        <f t="shared" si="256"/>
        <v>theater</v>
      </c>
      <c r="T2721" s="7" t="str">
        <f t="shared" si="257"/>
        <v>spaces</v>
      </c>
    </row>
    <row r="2722" spans="1:20" ht="60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17">
        <f t="shared" si="252"/>
        <v>42655.465891203698</v>
      </c>
      <c r="L2722" s="17">
        <f t="shared" si="253"/>
        <v>42685.507557870369</v>
      </c>
      <c r="M2722" s="2" t="b">
        <v>0</v>
      </c>
      <c r="N2722" s="2">
        <v>173</v>
      </c>
      <c r="O2722" s="2" t="b">
        <v>1</v>
      </c>
      <c r="P2722" s="4">
        <f t="shared" si="254"/>
        <v>118.12400000000001</v>
      </c>
      <c r="Q2722" s="5">
        <f t="shared" si="255"/>
        <v>170.69942196531792</v>
      </c>
      <c r="R2722" s="2" t="s">
        <v>8303</v>
      </c>
      <c r="S2722" s="7" t="str">
        <f t="shared" si="256"/>
        <v>theater</v>
      </c>
      <c r="T2722" s="7" t="str">
        <f t="shared" si="257"/>
        <v>spaces</v>
      </c>
    </row>
    <row r="2723" spans="1:20" ht="80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17">
        <f t="shared" si="252"/>
        <v>41493.543958333335</v>
      </c>
      <c r="L2723" s="17">
        <f t="shared" si="253"/>
        <v>41523.791666666664</v>
      </c>
      <c r="M2723" s="2" t="b">
        <v>0</v>
      </c>
      <c r="N2723" s="2">
        <v>269</v>
      </c>
      <c r="O2723" s="2" t="b">
        <v>1</v>
      </c>
      <c r="P2723" s="4">
        <f t="shared" si="254"/>
        <v>1462</v>
      </c>
      <c r="Q2723" s="5">
        <f t="shared" si="255"/>
        <v>40.762081784386616</v>
      </c>
      <c r="R2723" s="2" t="s">
        <v>8295</v>
      </c>
      <c r="S2723" s="7" t="str">
        <f t="shared" si="256"/>
        <v>technology</v>
      </c>
      <c r="T2723" s="7" t="str">
        <f t="shared" si="257"/>
        <v>hardware</v>
      </c>
    </row>
    <row r="2724" spans="1:20" ht="80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17">
        <f t="shared" si="252"/>
        <v>42704.857094907406</v>
      </c>
      <c r="L2724" s="17">
        <f t="shared" si="253"/>
        <v>42764.857094907406</v>
      </c>
      <c r="M2724" s="2" t="b">
        <v>0</v>
      </c>
      <c r="N2724" s="2">
        <v>185</v>
      </c>
      <c r="O2724" s="2" t="b">
        <v>1</v>
      </c>
      <c r="P2724" s="4">
        <f t="shared" si="254"/>
        <v>252.54</v>
      </c>
      <c r="Q2724" s="5">
        <f t="shared" si="255"/>
        <v>68.254054054054052</v>
      </c>
      <c r="R2724" s="2" t="s">
        <v>8295</v>
      </c>
      <c r="S2724" s="7" t="str">
        <f t="shared" si="256"/>
        <v>technology</v>
      </c>
      <c r="T2724" s="7" t="str">
        <f t="shared" si="257"/>
        <v>hardware</v>
      </c>
    </row>
    <row r="2725" spans="1:20" ht="80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17">
        <f t="shared" si="252"/>
        <v>41944.83898148148</v>
      </c>
      <c r="L2725" s="17">
        <f t="shared" si="253"/>
        <v>42004.880648148144</v>
      </c>
      <c r="M2725" s="2" t="b">
        <v>0</v>
      </c>
      <c r="N2725" s="2">
        <v>176</v>
      </c>
      <c r="O2725" s="2" t="b">
        <v>1</v>
      </c>
      <c r="P2725" s="4">
        <f t="shared" si="254"/>
        <v>140.05000000000001</v>
      </c>
      <c r="Q2725" s="5">
        <f t="shared" si="255"/>
        <v>95.48863636363636</v>
      </c>
      <c r="R2725" s="2" t="s">
        <v>8295</v>
      </c>
      <c r="S2725" s="7" t="str">
        <f t="shared" si="256"/>
        <v>technology</v>
      </c>
      <c r="T2725" s="7" t="str">
        <f t="shared" si="257"/>
        <v>hardware</v>
      </c>
    </row>
    <row r="2726" spans="1:20" ht="80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17">
        <f t="shared" si="252"/>
        <v>42199.32707175926</v>
      </c>
      <c r="L2726" s="17">
        <f t="shared" si="253"/>
        <v>42231.32707175926</v>
      </c>
      <c r="M2726" s="2" t="b">
        <v>0</v>
      </c>
      <c r="N2726" s="2">
        <v>1019</v>
      </c>
      <c r="O2726" s="2" t="b">
        <v>1</v>
      </c>
      <c r="P2726" s="4">
        <f t="shared" si="254"/>
        <v>296.87520259319291</v>
      </c>
      <c r="Q2726" s="5">
        <f t="shared" si="255"/>
        <v>7.1902649656526005</v>
      </c>
      <c r="R2726" s="2" t="s">
        <v>8295</v>
      </c>
      <c r="S2726" s="7" t="str">
        <f t="shared" si="256"/>
        <v>technology</v>
      </c>
      <c r="T2726" s="7" t="str">
        <f t="shared" si="257"/>
        <v>hardware</v>
      </c>
    </row>
    <row r="2727" spans="1:20" ht="60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17">
        <f t="shared" si="252"/>
        <v>42745.744618055556</v>
      </c>
      <c r="L2727" s="17">
        <f t="shared" si="253"/>
        <v>42795.744618055556</v>
      </c>
      <c r="M2727" s="2" t="b">
        <v>0</v>
      </c>
      <c r="N2727" s="2">
        <v>113</v>
      </c>
      <c r="O2727" s="2" t="b">
        <v>1</v>
      </c>
      <c r="P2727" s="4">
        <f t="shared" si="254"/>
        <v>144.54249999999999</v>
      </c>
      <c r="Q2727" s="5">
        <f t="shared" si="255"/>
        <v>511.65486725663715</v>
      </c>
      <c r="R2727" s="2" t="s">
        <v>8295</v>
      </c>
      <c r="S2727" s="7" t="str">
        <f t="shared" si="256"/>
        <v>technology</v>
      </c>
      <c r="T2727" s="7" t="str">
        <f t="shared" si="257"/>
        <v>hardware</v>
      </c>
    </row>
    <row r="2728" spans="1:20" ht="40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17">
        <f t="shared" si="252"/>
        <v>42452.579988425925</v>
      </c>
      <c r="L2728" s="17">
        <f t="shared" si="253"/>
        <v>42482.579988425925</v>
      </c>
      <c r="M2728" s="2" t="b">
        <v>0</v>
      </c>
      <c r="N2728" s="2">
        <v>404</v>
      </c>
      <c r="O2728" s="2" t="b">
        <v>1</v>
      </c>
      <c r="P2728" s="4">
        <f t="shared" si="254"/>
        <v>105.745</v>
      </c>
      <c r="Q2728" s="5">
        <f t="shared" si="255"/>
        <v>261.74504950495049</v>
      </c>
      <c r="R2728" s="2" t="s">
        <v>8295</v>
      </c>
      <c r="S2728" s="7" t="str">
        <f t="shared" si="256"/>
        <v>technology</v>
      </c>
      <c r="T2728" s="7" t="str">
        <f t="shared" si="257"/>
        <v>hardware</v>
      </c>
    </row>
    <row r="2729" spans="1:20" ht="60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17">
        <f t="shared" si="252"/>
        <v>42198.676655092597</v>
      </c>
      <c r="L2729" s="17">
        <f t="shared" si="253"/>
        <v>42223.676655092597</v>
      </c>
      <c r="M2729" s="2" t="b">
        <v>0</v>
      </c>
      <c r="N2729" s="2">
        <v>707</v>
      </c>
      <c r="O2729" s="2" t="b">
        <v>1</v>
      </c>
      <c r="P2729" s="4">
        <f t="shared" si="254"/>
        <v>493.21000000000004</v>
      </c>
      <c r="Q2729" s="5">
        <f t="shared" si="255"/>
        <v>69.760961810466767</v>
      </c>
      <c r="R2729" s="2" t="s">
        <v>8295</v>
      </c>
      <c r="S2729" s="7" t="str">
        <f t="shared" si="256"/>
        <v>technology</v>
      </c>
      <c r="T2729" s="7" t="str">
        <f t="shared" si="257"/>
        <v>hardware</v>
      </c>
    </row>
    <row r="2730" spans="1:20" ht="40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17">
        <f t="shared" si="252"/>
        <v>42333.59993055556</v>
      </c>
      <c r="L2730" s="17">
        <f t="shared" si="253"/>
        <v>42368.59993055556</v>
      </c>
      <c r="M2730" s="2" t="b">
        <v>0</v>
      </c>
      <c r="N2730" s="2">
        <v>392</v>
      </c>
      <c r="O2730" s="2" t="b">
        <v>1</v>
      </c>
      <c r="P2730" s="4">
        <f t="shared" si="254"/>
        <v>201.82666666666668</v>
      </c>
      <c r="Q2730" s="5">
        <f t="shared" si="255"/>
        <v>77.229591836734699</v>
      </c>
      <c r="R2730" s="2" t="s">
        <v>8295</v>
      </c>
      <c r="S2730" s="7" t="str">
        <f t="shared" si="256"/>
        <v>technology</v>
      </c>
      <c r="T2730" s="7" t="str">
        <f t="shared" si="257"/>
        <v>hardware</v>
      </c>
    </row>
    <row r="2731" spans="1:20" ht="40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17">
        <f t="shared" si="252"/>
        <v>42095.240706018521</v>
      </c>
      <c r="L2731" s="17">
        <f t="shared" si="253"/>
        <v>42125.240706018521</v>
      </c>
      <c r="M2731" s="2" t="b">
        <v>0</v>
      </c>
      <c r="N2731" s="2">
        <v>23</v>
      </c>
      <c r="O2731" s="2" t="b">
        <v>1</v>
      </c>
      <c r="P2731" s="4">
        <f t="shared" si="254"/>
        <v>104.44</v>
      </c>
      <c r="Q2731" s="5">
        <f t="shared" si="255"/>
        <v>340.56521739130437</v>
      </c>
      <c r="R2731" s="2" t="s">
        <v>8295</v>
      </c>
      <c r="S2731" s="7" t="str">
        <f t="shared" si="256"/>
        <v>technology</v>
      </c>
      <c r="T2731" s="7" t="str">
        <f t="shared" si="257"/>
        <v>hardware</v>
      </c>
    </row>
    <row r="2732" spans="1:20" ht="60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17">
        <f t="shared" si="252"/>
        <v>41351.541377314818</v>
      </c>
      <c r="L2732" s="17">
        <f t="shared" si="253"/>
        <v>41386.541377314818</v>
      </c>
      <c r="M2732" s="2" t="b">
        <v>0</v>
      </c>
      <c r="N2732" s="2">
        <v>682</v>
      </c>
      <c r="O2732" s="2" t="b">
        <v>1</v>
      </c>
      <c r="P2732" s="4">
        <f t="shared" si="254"/>
        <v>170.29262962962963</v>
      </c>
      <c r="Q2732" s="5">
        <f t="shared" si="255"/>
        <v>67.417903225806455</v>
      </c>
      <c r="R2732" s="2" t="s">
        <v>8295</v>
      </c>
      <c r="S2732" s="7" t="str">
        <f t="shared" si="256"/>
        <v>technology</v>
      </c>
      <c r="T2732" s="7" t="str">
        <f t="shared" si="257"/>
        <v>hardware</v>
      </c>
    </row>
    <row r="2733" spans="1:20" ht="80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17">
        <f t="shared" si="252"/>
        <v>41872.525717592594</v>
      </c>
      <c r="L2733" s="17">
        <f t="shared" si="253"/>
        <v>41930.166666666664</v>
      </c>
      <c r="M2733" s="2" t="b">
        <v>0</v>
      </c>
      <c r="N2733" s="2">
        <v>37</v>
      </c>
      <c r="O2733" s="2" t="b">
        <v>1</v>
      </c>
      <c r="P2733" s="4">
        <f t="shared" si="254"/>
        <v>104.30333333333333</v>
      </c>
      <c r="Q2733" s="5">
        <f t="shared" si="255"/>
        <v>845.70270270270271</v>
      </c>
      <c r="R2733" s="2" t="s">
        <v>8295</v>
      </c>
      <c r="S2733" s="7" t="str">
        <f t="shared" si="256"/>
        <v>technology</v>
      </c>
      <c r="T2733" s="7" t="str">
        <f t="shared" si="257"/>
        <v>hardware</v>
      </c>
    </row>
    <row r="2734" spans="1:20" ht="80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17">
        <f t="shared" si="252"/>
        <v>41389.808194444442</v>
      </c>
      <c r="L2734" s="17">
        <f t="shared" si="253"/>
        <v>41422</v>
      </c>
      <c r="M2734" s="2" t="b">
        <v>0</v>
      </c>
      <c r="N2734" s="2">
        <v>146</v>
      </c>
      <c r="O2734" s="2" t="b">
        <v>1</v>
      </c>
      <c r="P2734" s="4">
        <f t="shared" si="254"/>
        <v>118.25000000000001</v>
      </c>
      <c r="Q2734" s="5">
        <f t="shared" si="255"/>
        <v>97.191780821917803</v>
      </c>
      <c r="R2734" s="2" t="s">
        <v>8295</v>
      </c>
      <c r="S2734" s="7" t="str">
        <f t="shared" si="256"/>
        <v>technology</v>
      </c>
      <c r="T2734" s="7" t="str">
        <f t="shared" si="257"/>
        <v>hardware</v>
      </c>
    </row>
    <row r="2735" spans="1:20" ht="80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17">
        <f t="shared" si="252"/>
        <v>42044.272847222222</v>
      </c>
      <c r="L2735" s="17">
        <f t="shared" si="253"/>
        <v>42104.231180555551</v>
      </c>
      <c r="M2735" s="2" t="b">
        <v>0</v>
      </c>
      <c r="N2735" s="2">
        <v>119</v>
      </c>
      <c r="O2735" s="2" t="b">
        <v>1</v>
      </c>
      <c r="P2735" s="4">
        <f t="shared" si="254"/>
        <v>107.538</v>
      </c>
      <c r="Q2735" s="5">
        <f t="shared" si="255"/>
        <v>451.84033613445376</v>
      </c>
      <c r="R2735" s="2" t="s">
        <v>8295</v>
      </c>
      <c r="S2735" s="7" t="str">
        <f t="shared" si="256"/>
        <v>technology</v>
      </c>
      <c r="T2735" s="7" t="str">
        <f t="shared" si="257"/>
        <v>hardware</v>
      </c>
    </row>
    <row r="2736" spans="1:20" ht="80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17">
        <f t="shared" si="252"/>
        <v>42626.668888888889</v>
      </c>
      <c r="L2736" s="17">
        <f t="shared" si="253"/>
        <v>42656.915972222225</v>
      </c>
      <c r="M2736" s="2" t="b">
        <v>0</v>
      </c>
      <c r="N2736" s="2">
        <v>163</v>
      </c>
      <c r="O2736" s="2" t="b">
        <v>1</v>
      </c>
      <c r="P2736" s="4">
        <f t="shared" si="254"/>
        <v>2260300</v>
      </c>
      <c r="Q2736" s="5">
        <f t="shared" si="255"/>
        <v>138.66871165644173</v>
      </c>
      <c r="R2736" s="2" t="s">
        <v>8295</v>
      </c>
      <c r="S2736" s="7" t="str">
        <f t="shared" si="256"/>
        <v>technology</v>
      </c>
      <c r="T2736" s="7" t="str">
        <f t="shared" si="257"/>
        <v>hardware</v>
      </c>
    </row>
    <row r="2737" spans="1:20" ht="80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17">
        <f t="shared" si="252"/>
        <v>41316.120949074073</v>
      </c>
      <c r="L2737" s="17">
        <f t="shared" si="253"/>
        <v>41346.833333333336</v>
      </c>
      <c r="M2737" s="2" t="b">
        <v>0</v>
      </c>
      <c r="N2737" s="2">
        <v>339</v>
      </c>
      <c r="O2737" s="2" t="b">
        <v>1</v>
      </c>
      <c r="P2737" s="4">
        <f t="shared" si="254"/>
        <v>978.13466666666682</v>
      </c>
      <c r="Q2737" s="5">
        <f t="shared" si="255"/>
        <v>21.640147492625371</v>
      </c>
      <c r="R2737" s="2" t="s">
        <v>8295</v>
      </c>
      <c r="S2737" s="7" t="str">
        <f t="shared" si="256"/>
        <v>technology</v>
      </c>
      <c r="T2737" s="7" t="str">
        <f t="shared" si="257"/>
        <v>hardware</v>
      </c>
    </row>
    <row r="2738" spans="1:20" ht="100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17">
        <f t="shared" si="252"/>
        <v>41722.666354166664</v>
      </c>
      <c r="L2738" s="17">
        <f t="shared" si="253"/>
        <v>41752.666354166664</v>
      </c>
      <c r="M2738" s="2" t="b">
        <v>0</v>
      </c>
      <c r="N2738" s="2">
        <v>58</v>
      </c>
      <c r="O2738" s="2" t="b">
        <v>1</v>
      </c>
      <c r="P2738" s="4">
        <f t="shared" si="254"/>
        <v>122.9</v>
      </c>
      <c r="Q2738" s="5">
        <f t="shared" si="255"/>
        <v>169.51724137931035</v>
      </c>
      <c r="R2738" s="2" t="s">
        <v>8295</v>
      </c>
      <c r="S2738" s="7" t="str">
        <f t="shared" si="256"/>
        <v>technology</v>
      </c>
      <c r="T2738" s="7" t="str">
        <f t="shared" si="257"/>
        <v>hardware</v>
      </c>
    </row>
    <row r="2739" spans="1:20" ht="80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17">
        <f t="shared" si="252"/>
        <v>41611.917673611111</v>
      </c>
      <c r="L2739" s="17">
        <f t="shared" si="253"/>
        <v>41654.791666666664</v>
      </c>
      <c r="M2739" s="2" t="b">
        <v>0</v>
      </c>
      <c r="N2739" s="2">
        <v>456</v>
      </c>
      <c r="O2739" s="2" t="b">
        <v>1</v>
      </c>
      <c r="P2739" s="4">
        <f t="shared" si="254"/>
        <v>246.0608</v>
      </c>
      <c r="Q2739" s="5">
        <f t="shared" si="255"/>
        <v>161.88210526315791</v>
      </c>
      <c r="R2739" s="2" t="s">
        <v>8295</v>
      </c>
      <c r="S2739" s="7" t="str">
        <f t="shared" si="256"/>
        <v>technology</v>
      </c>
      <c r="T2739" s="7" t="str">
        <f t="shared" si="257"/>
        <v>hardware</v>
      </c>
    </row>
    <row r="2740" spans="1:20" ht="80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17">
        <f t="shared" si="252"/>
        <v>42620.143564814818</v>
      </c>
      <c r="L2740" s="17">
        <f t="shared" si="253"/>
        <v>42680.143564814818</v>
      </c>
      <c r="M2740" s="2" t="b">
        <v>0</v>
      </c>
      <c r="N2740" s="2">
        <v>15</v>
      </c>
      <c r="O2740" s="2" t="b">
        <v>1</v>
      </c>
      <c r="P2740" s="4">
        <f t="shared" si="254"/>
        <v>147.94</v>
      </c>
      <c r="Q2740" s="5">
        <f t="shared" si="255"/>
        <v>493.13333333333333</v>
      </c>
      <c r="R2740" s="2" t="s">
        <v>8295</v>
      </c>
      <c r="S2740" s="7" t="str">
        <f t="shared" si="256"/>
        <v>technology</v>
      </c>
      <c r="T2740" s="7" t="str">
        <f t="shared" si="257"/>
        <v>hardware</v>
      </c>
    </row>
    <row r="2741" spans="1:20" ht="80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17">
        <f t="shared" si="252"/>
        <v>41719.887928240743</v>
      </c>
      <c r="L2741" s="17">
        <f t="shared" si="253"/>
        <v>41764.887928240743</v>
      </c>
      <c r="M2741" s="2" t="b">
        <v>0</v>
      </c>
      <c r="N2741" s="2">
        <v>191</v>
      </c>
      <c r="O2741" s="2" t="b">
        <v>1</v>
      </c>
      <c r="P2741" s="4">
        <f t="shared" si="254"/>
        <v>384.09090909090907</v>
      </c>
      <c r="Q2741" s="5">
        <f t="shared" si="255"/>
        <v>22.120418848167539</v>
      </c>
      <c r="R2741" s="2" t="s">
        <v>8295</v>
      </c>
      <c r="S2741" s="7" t="str">
        <f t="shared" si="256"/>
        <v>technology</v>
      </c>
      <c r="T2741" s="7" t="str">
        <f t="shared" si="257"/>
        <v>hardware</v>
      </c>
    </row>
    <row r="2742" spans="1:20" ht="60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17">
        <f t="shared" si="252"/>
        <v>42045.031851851847</v>
      </c>
      <c r="L2742" s="17">
        <f t="shared" si="253"/>
        <v>42074.99018518519</v>
      </c>
      <c r="M2742" s="2" t="b">
        <v>0</v>
      </c>
      <c r="N2742" s="2">
        <v>17</v>
      </c>
      <c r="O2742" s="2" t="b">
        <v>1</v>
      </c>
      <c r="P2742" s="4">
        <f t="shared" si="254"/>
        <v>103.33333333333334</v>
      </c>
      <c r="Q2742" s="5">
        <f t="shared" si="255"/>
        <v>18.235294117647058</v>
      </c>
      <c r="R2742" s="2" t="s">
        <v>8295</v>
      </c>
      <c r="S2742" s="7" t="str">
        <f t="shared" si="256"/>
        <v>technology</v>
      </c>
      <c r="T2742" s="7" t="str">
        <f t="shared" si="257"/>
        <v>hardware</v>
      </c>
    </row>
    <row r="2743" spans="1:20" ht="40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17">
        <f t="shared" si="252"/>
        <v>41911.657430555555</v>
      </c>
      <c r="L2743" s="17">
        <f t="shared" si="253"/>
        <v>41932.088194444441</v>
      </c>
      <c r="M2743" s="2" t="b">
        <v>0</v>
      </c>
      <c r="N2743" s="2">
        <v>4</v>
      </c>
      <c r="O2743" s="2" t="b">
        <v>0</v>
      </c>
      <c r="P2743" s="4">
        <f t="shared" si="254"/>
        <v>0.43750000000000006</v>
      </c>
      <c r="Q2743" s="5">
        <f t="shared" si="255"/>
        <v>8.75</v>
      </c>
      <c r="R2743" s="2" t="s">
        <v>8304</v>
      </c>
      <c r="S2743" s="7" t="str">
        <f t="shared" si="256"/>
        <v>publishing</v>
      </c>
      <c r="T2743" s="7" t="str">
        <f t="shared" si="257"/>
        <v>children's books</v>
      </c>
    </row>
    <row r="2744" spans="1:20" ht="60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17">
        <f t="shared" si="252"/>
        <v>41030.719756944447</v>
      </c>
      <c r="L2744" s="17">
        <f t="shared" si="253"/>
        <v>41044.719756944447</v>
      </c>
      <c r="M2744" s="2" t="b">
        <v>0</v>
      </c>
      <c r="N2744" s="2">
        <v>18</v>
      </c>
      <c r="O2744" s="2" t="b">
        <v>0</v>
      </c>
      <c r="P2744" s="4">
        <f t="shared" si="254"/>
        <v>29.24</v>
      </c>
      <c r="Q2744" s="5">
        <f t="shared" si="255"/>
        <v>40.611111111111114</v>
      </c>
      <c r="R2744" s="2" t="s">
        <v>8304</v>
      </c>
      <c r="S2744" s="7" t="str">
        <f t="shared" si="256"/>
        <v>publishing</v>
      </c>
      <c r="T2744" s="7" t="str">
        <f t="shared" si="257"/>
        <v>children's books</v>
      </c>
    </row>
    <row r="2745" spans="1:20" ht="80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17">
        <f t="shared" si="252"/>
        <v>42632.328784722224</v>
      </c>
      <c r="L2745" s="17">
        <f t="shared" si="253"/>
        <v>42662.328784722224</v>
      </c>
      <c r="M2745" s="2" t="b">
        <v>0</v>
      </c>
      <c r="N2745" s="2">
        <v>0</v>
      </c>
      <c r="O2745" s="2" t="b">
        <v>0</v>
      </c>
      <c r="P2745" s="4">
        <f t="shared" si="254"/>
        <v>0</v>
      </c>
      <c r="Q2745" s="5" t="e">
        <f t="shared" si="255"/>
        <v>#DIV/0!</v>
      </c>
      <c r="R2745" s="2" t="s">
        <v>8304</v>
      </c>
      <c r="S2745" s="7" t="str">
        <f t="shared" si="256"/>
        <v>publishing</v>
      </c>
      <c r="T2745" s="7" t="str">
        <f t="shared" si="257"/>
        <v>children's books</v>
      </c>
    </row>
    <row r="2746" spans="1:20" ht="80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17">
        <f t="shared" si="252"/>
        <v>40938.062476851854</v>
      </c>
      <c r="L2746" s="17">
        <f t="shared" si="253"/>
        <v>40968.062476851854</v>
      </c>
      <c r="M2746" s="2" t="b">
        <v>0</v>
      </c>
      <c r="N2746" s="2">
        <v>22</v>
      </c>
      <c r="O2746" s="2" t="b">
        <v>0</v>
      </c>
      <c r="P2746" s="4">
        <f t="shared" si="254"/>
        <v>5.21875</v>
      </c>
      <c r="Q2746" s="5">
        <f t="shared" si="255"/>
        <v>37.954545454545453</v>
      </c>
      <c r="R2746" s="2" t="s">
        <v>8304</v>
      </c>
      <c r="S2746" s="7" t="str">
        <f t="shared" si="256"/>
        <v>publishing</v>
      </c>
      <c r="T2746" s="7" t="str">
        <f t="shared" si="257"/>
        <v>children's books</v>
      </c>
    </row>
    <row r="2747" spans="1:20" ht="80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17">
        <f t="shared" si="252"/>
        <v>41044.988055555557</v>
      </c>
      <c r="L2747" s="17">
        <f t="shared" si="253"/>
        <v>41104.988055555557</v>
      </c>
      <c r="M2747" s="2" t="b">
        <v>0</v>
      </c>
      <c r="N2747" s="2">
        <v>49</v>
      </c>
      <c r="O2747" s="2" t="b">
        <v>0</v>
      </c>
      <c r="P2747" s="4">
        <f t="shared" si="254"/>
        <v>21.887499999999999</v>
      </c>
      <c r="Q2747" s="5">
        <f t="shared" si="255"/>
        <v>35.734693877551024</v>
      </c>
      <c r="R2747" s="2" t="s">
        <v>8304</v>
      </c>
      <c r="S2747" s="7" t="str">
        <f t="shared" si="256"/>
        <v>publishing</v>
      </c>
      <c r="T2747" s="7" t="str">
        <f t="shared" si="257"/>
        <v>children's books</v>
      </c>
    </row>
    <row r="2748" spans="1:20" ht="80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17">
        <f t="shared" si="252"/>
        <v>41850.781377314815</v>
      </c>
      <c r="L2748" s="17">
        <f t="shared" si="253"/>
        <v>41880.781377314815</v>
      </c>
      <c r="M2748" s="2" t="b">
        <v>0</v>
      </c>
      <c r="N2748" s="2">
        <v>19</v>
      </c>
      <c r="O2748" s="2" t="b">
        <v>0</v>
      </c>
      <c r="P2748" s="4">
        <f t="shared" si="254"/>
        <v>26.700000000000003</v>
      </c>
      <c r="Q2748" s="5">
        <f t="shared" si="255"/>
        <v>42.157894736842103</v>
      </c>
      <c r="R2748" s="2" t="s">
        <v>8304</v>
      </c>
      <c r="S2748" s="7" t="str">
        <f t="shared" si="256"/>
        <v>publishing</v>
      </c>
      <c r="T2748" s="7" t="str">
        <f t="shared" si="257"/>
        <v>children's books</v>
      </c>
    </row>
    <row r="2749" spans="1:20" ht="80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17">
        <f t="shared" si="252"/>
        <v>41044.64811342593</v>
      </c>
      <c r="L2749" s="17">
        <f t="shared" si="253"/>
        <v>41076.131944444445</v>
      </c>
      <c r="M2749" s="2" t="b">
        <v>0</v>
      </c>
      <c r="N2749" s="2">
        <v>4</v>
      </c>
      <c r="O2749" s="2" t="b">
        <v>0</v>
      </c>
      <c r="P2749" s="4">
        <f t="shared" si="254"/>
        <v>28.000000000000004</v>
      </c>
      <c r="Q2749" s="5">
        <f t="shared" si="255"/>
        <v>35</v>
      </c>
      <c r="R2749" s="2" t="s">
        <v>8304</v>
      </c>
      <c r="S2749" s="7" t="str">
        <f t="shared" si="256"/>
        <v>publishing</v>
      </c>
      <c r="T2749" s="7" t="str">
        <f t="shared" si="257"/>
        <v>children's books</v>
      </c>
    </row>
    <row r="2750" spans="1:20" ht="60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17">
        <f t="shared" si="252"/>
        <v>42585.7106712963</v>
      </c>
      <c r="L2750" s="17">
        <f t="shared" si="253"/>
        <v>42615.7106712963</v>
      </c>
      <c r="M2750" s="2" t="b">
        <v>0</v>
      </c>
      <c r="N2750" s="2">
        <v>4</v>
      </c>
      <c r="O2750" s="2" t="b">
        <v>0</v>
      </c>
      <c r="P2750" s="4">
        <f t="shared" si="254"/>
        <v>1.06</v>
      </c>
      <c r="Q2750" s="5">
        <f t="shared" si="255"/>
        <v>13.25</v>
      </c>
      <c r="R2750" s="2" t="s">
        <v>8304</v>
      </c>
      <c r="S2750" s="7" t="str">
        <f t="shared" si="256"/>
        <v>publishing</v>
      </c>
      <c r="T2750" s="7" t="str">
        <f t="shared" si="257"/>
        <v>children's books</v>
      </c>
    </row>
    <row r="2751" spans="1:20" ht="40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17">
        <f t="shared" si="252"/>
        <v>42068.799039351856</v>
      </c>
      <c r="L2751" s="17">
        <f t="shared" si="253"/>
        <v>42098.757372685184</v>
      </c>
      <c r="M2751" s="2" t="b">
        <v>0</v>
      </c>
      <c r="N2751" s="2">
        <v>2</v>
      </c>
      <c r="O2751" s="2" t="b">
        <v>0</v>
      </c>
      <c r="P2751" s="4">
        <f t="shared" si="254"/>
        <v>1.0999999999999999</v>
      </c>
      <c r="Q2751" s="5">
        <f t="shared" si="255"/>
        <v>55</v>
      </c>
      <c r="R2751" s="2" t="s">
        <v>8304</v>
      </c>
      <c r="S2751" s="7" t="str">
        <f t="shared" si="256"/>
        <v>publishing</v>
      </c>
      <c r="T2751" s="7" t="str">
        <f t="shared" si="257"/>
        <v>children's books</v>
      </c>
    </row>
    <row r="2752" spans="1:20" ht="60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17">
        <f t="shared" si="252"/>
        <v>41078.899826388886</v>
      </c>
      <c r="L2752" s="17">
        <f t="shared" si="253"/>
        <v>41090.833333333336</v>
      </c>
      <c r="M2752" s="2" t="b">
        <v>0</v>
      </c>
      <c r="N2752" s="2">
        <v>0</v>
      </c>
      <c r="O2752" s="2" t="b">
        <v>0</v>
      </c>
      <c r="P2752" s="4">
        <f t="shared" si="254"/>
        <v>0</v>
      </c>
      <c r="Q2752" s="5" t="e">
        <f t="shared" si="255"/>
        <v>#DIV/0!</v>
      </c>
      <c r="R2752" s="2" t="s">
        <v>8304</v>
      </c>
      <c r="S2752" s="7" t="str">
        <f t="shared" si="256"/>
        <v>publishing</v>
      </c>
      <c r="T2752" s="7" t="str">
        <f t="shared" si="257"/>
        <v>children's books</v>
      </c>
    </row>
    <row r="2753" spans="1:20" ht="80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17">
        <f t="shared" si="252"/>
        <v>41747.887060185189</v>
      </c>
      <c r="L2753" s="17">
        <f t="shared" si="253"/>
        <v>41807.887060185189</v>
      </c>
      <c r="M2753" s="2" t="b">
        <v>0</v>
      </c>
      <c r="N2753" s="2">
        <v>0</v>
      </c>
      <c r="O2753" s="2" t="b">
        <v>0</v>
      </c>
      <c r="P2753" s="4">
        <f t="shared" si="254"/>
        <v>0</v>
      </c>
      <c r="Q2753" s="5" t="e">
        <f t="shared" si="255"/>
        <v>#DIV/0!</v>
      </c>
      <c r="R2753" s="2" t="s">
        <v>8304</v>
      </c>
      <c r="S2753" s="7" t="str">
        <f t="shared" si="256"/>
        <v>publishing</v>
      </c>
      <c r="T2753" s="7" t="str">
        <f t="shared" si="257"/>
        <v>children's books</v>
      </c>
    </row>
    <row r="2754" spans="1:20" ht="80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17">
        <f t="shared" si="252"/>
        <v>40855.765092592592</v>
      </c>
      <c r="L2754" s="17">
        <f t="shared" si="253"/>
        <v>40895.765092592592</v>
      </c>
      <c r="M2754" s="2" t="b">
        <v>0</v>
      </c>
      <c r="N2754" s="2">
        <v>14</v>
      </c>
      <c r="O2754" s="2" t="b">
        <v>0</v>
      </c>
      <c r="P2754" s="4">
        <f t="shared" si="254"/>
        <v>11.458333333333332</v>
      </c>
      <c r="Q2754" s="5">
        <f t="shared" si="255"/>
        <v>39.285714285714285</v>
      </c>
      <c r="R2754" s="2" t="s">
        <v>8304</v>
      </c>
      <c r="S2754" s="7" t="str">
        <f t="shared" si="256"/>
        <v>publishing</v>
      </c>
      <c r="T2754" s="7" t="str">
        <f t="shared" si="257"/>
        <v>children's books</v>
      </c>
    </row>
    <row r="2755" spans="1:20" ht="60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17">
        <f t="shared" ref="K2755:K2818" si="258">(((J2755/60)/60)/24)+DATE(1970,1,1)</f>
        <v>41117.900729166664</v>
      </c>
      <c r="L2755" s="17">
        <f t="shared" ref="L2755:L2818" si="259">(((I2755/60)/60)/24)+DATE(1970,1,1)</f>
        <v>41147.900729166664</v>
      </c>
      <c r="M2755" s="2" t="b">
        <v>0</v>
      </c>
      <c r="N2755" s="2">
        <v>8</v>
      </c>
      <c r="O2755" s="2" t="b">
        <v>0</v>
      </c>
      <c r="P2755" s="4">
        <f t="shared" ref="P2755:P2818" si="260">E2755/D2755*100</f>
        <v>19</v>
      </c>
      <c r="Q2755" s="5">
        <f t="shared" ref="Q2755:Q2818" si="261">E2755/N2755</f>
        <v>47.5</v>
      </c>
      <c r="R2755" s="2" t="s">
        <v>8304</v>
      </c>
      <c r="S2755" s="7" t="str">
        <f t="shared" ref="S2755:S2818" si="262">LEFT(R2755, SEARCH("/",R2755, 1)-1)</f>
        <v>publishing</v>
      </c>
      <c r="T2755" s="7" t="str">
        <f t="shared" ref="T2755:T2818" si="263">RIGHT(R2755,LEN(R2755)-SEARCH("/",R2755,1))</f>
        <v>children's books</v>
      </c>
    </row>
    <row r="2756" spans="1:20" ht="80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17">
        <f t="shared" si="258"/>
        <v>41863.636006944449</v>
      </c>
      <c r="L2756" s="17">
        <f t="shared" si="259"/>
        <v>41893.636006944449</v>
      </c>
      <c r="M2756" s="2" t="b">
        <v>0</v>
      </c>
      <c r="N2756" s="2">
        <v>0</v>
      </c>
      <c r="O2756" s="2" t="b">
        <v>0</v>
      </c>
      <c r="P2756" s="4">
        <f t="shared" si="260"/>
        <v>0</v>
      </c>
      <c r="Q2756" s="5" t="e">
        <f t="shared" si="261"/>
        <v>#DIV/0!</v>
      </c>
      <c r="R2756" s="2" t="s">
        <v>8304</v>
      </c>
      <c r="S2756" s="7" t="str">
        <f t="shared" si="262"/>
        <v>publishing</v>
      </c>
      <c r="T2756" s="7" t="str">
        <f t="shared" si="263"/>
        <v>children's books</v>
      </c>
    </row>
    <row r="2757" spans="1:20" ht="60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17">
        <f t="shared" si="258"/>
        <v>42072.790821759263</v>
      </c>
      <c r="L2757" s="17">
        <f t="shared" si="259"/>
        <v>42102.790821759263</v>
      </c>
      <c r="M2757" s="2" t="b">
        <v>0</v>
      </c>
      <c r="N2757" s="2">
        <v>15</v>
      </c>
      <c r="O2757" s="2" t="b">
        <v>0</v>
      </c>
      <c r="P2757" s="4">
        <f t="shared" si="260"/>
        <v>52</v>
      </c>
      <c r="Q2757" s="5">
        <f t="shared" si="261"/>
        <v>17.333333333333332</v>
      </c>
      <c r="R2757" s="2" t="s">
        <v>8304</v>
      </c>
      <c r="S2757" s="7" t="str">
        <f t="shared" si="262"/>
        <v>publishing</v>
      </c>
      <c r="T2757" s="7" t="str">
        <f t="shared" si="263"/>
        <v>children's books</v>
      </c>
    </row>
    <row r="2758" spans="1:20" ht="80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17">
        <f t="shared" si="258"/>
        <v>41620.90047453704</v>
      </c>
      <c r="L2758" s="17">
        <f t="shared" si="259"/>
        <v>41650.90047453704</v>
      </c>
      <c r="M2758" s="2" t="b">
        <v>0</v>
      </c>
      <c r="N2758" s="2">
        <v>33</v>
      </c>
      <c r="O2758" s="2" t="b">
        <v>0</v>
      </c>
      <c r="P2758" s="4">
        <f t="shared" si="260"/>
        <v>10.48</v>
      </c>
      <c r="Q2758" s="5">
        <f t="shared" si="261"/>
        <v>31.757575757575758</v>
      </c>
      <c r="R2758" s="2" t="s">
        <v>8304</v>
      </c>
      <c r="S2758" s="7" t="str">
        <f t="shared" si="262"/>
        <v>publishing</v>
      </c>
      <c r="T2758" s="7" t="str">
        <f t="shared" si="263"/>
        <v>children's books</v>
      </c>
    </row>
    <row r="2759" spans="1:20" ht="40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17">
        <f t="shared" si="258"/>
        <v>42573.65662037037</v>
      </c>
      <c r="L2759" s="17">
        <f t="shared" si="259"/>
        <v>42588.65662037037</v>
      </c>
      <c r="M2759" s="2" t="b">
        <v>0</v>
      </c>
      <c r="N2759" s="2">
        <v>2</v>
      </c>
      <c r="O2759" s="2" t="b">
        <v>0</v>
      </c>
      <c r="P2759" s="4">
        <f t="shared" si="260"/>
        <v>0.66666666666666674</v>
      </c>
      <c r="Q2759" s="5">
        <f t="shared" si="261"/>
        <v>5</v>
      </c>
      <c r="R2759" s="2" t="s">
        <v>8304</v>
      </c>
      <c r="S2759" s="7" t="str">
        <f t="shared" si="262"/>
        <v>publishing</v>
      </c>
      <c r="T2759" s="7" t="str">
        <f t="shared" si="263"/>
        <v>children's books</v>
      </c>
    </row>
    <row r="2760" spans="1:20" ht="80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17">
        <f t="shared" si="258"/>
        <v>42639.441932870366</v>
      </c>
      <c r="L2760" s="17">
        <f t="shared" si="259"/>
        <v>42653.441932870366</v>
      </c>
      <c r="M2760" s="2" t="b">
        <v>0</v>
      </c>
      <c r="N2760" s="2">
        <v>6</v>
      </c>
      <c r="O2760" s="2" t="b">
        <v>0</v>
      </c>
      <c r="P2760" s="4">
        <f t="shared" si="260"/>
        <v>11.700000000000001</v>
      </c>
      <c r="Q2760" s="5">
        <f t="shared" si="261"/>
        <v>39</v>
      </c>
      <c r="R2760" s="2" t="s">
        <v>8304</v>
      </c>
      <c r="S2760" s="7" t="str">
        <f t="shared" si="262"/>
        <v>publishing</v>
      </c>
      <c r="T2760" s="7" t="str">
        <f t="shared" si="263"/>
        <v>children's books</v>
      </c>
    </row>
    <row r="2761" spans="1:20" ht="80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17">
        <f t="shared" si="258"/>
        <v>42524.36650462963</v>
      </c>
      <c r="L2761" s="17">
        <f t="shared" si="259"/>
        <v>42567.36650462963</v>
      </c>
      <c r="M2761" s="2" t="b">
        <v>0</v>
      </c>
      <c r="N2761" s="2">
        <v>2</v>
      </c>
      <c r="O2761" s="2" t="b">
        <v>0</v>
      </c>
      <c r="P2761" s="4">
        <f t="shared" si="260"/>
        <v>10.5</v>
      </c>
      <c r="Q2761" s="5">
        <f t="shared" si="261"/>
        <v>52.5</v>
      </c>
      <c r="R2761" s="2" t="s">
        <v>8304</v>
      </c>
      <c r="S2761" s="7" t="str">
        <f t="shared" si="262"/>
        <v>publishing</v>
      </c>
      <c r="T2761" s="7" t="str">
        <f t="shared" si="263"/>
        <v>children's books</v>
      </c>
    </row>
    <row r="2762" spans="1:20" ht="80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17">
        <f t="shared" si="258"/>
        <v>41415.461319444446</v>
      </c>
      <c r="L2762" s="17">
        <f t="shared" si="259"/>
        <v>41445.461319444446</v>
      </c>
      <c r="M2762" s="2" t="b">
        <v>0</v>
      </c>
      <c r="N2762" s="2">
        <v>0</v>
      </c>
      <c r="O2762" s="2" t="b">
        <v>0</v>
      </c>
      <c r="P2762" s="4">
        <f t="shared" si="260"/>
        <v>0</v>
      </c>
      <c r="Q2762" s="5" t="e">
        <f t="shared" si="261"/>
        <v>#DIV/0!</v>
      </c>
      <c r="R2762" s="2" t="s">
        <v>8304</v>
      </c>
      <c r="S2762" s="7" t="str">
        <f t="shared" si="262"/>
        <v>publishing</v>
      </c>
      <c r="T2762" s="7" t="str">
        <f t="shared" si="263"/>
        <v>children's books</v>
      </c>
    </row>
    <row r="2763" spans="1:20" ht="60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17">
        <f t="shared" si="258"/>
        <v>41247.063576388886</v>
      </c>
      <c r="L2763" s="17">
        <f t="shared" si="259"/>
        <v>41277.063576388886</v>
      </c>
      <c r="M2763" s="2" t="b">
        <v>0</v>
      </c>
      <c r="N2763" s="2">
        <v>4</v>
      </c>
      <c r="O2763" s="2" t="b">
        <v>0</v>
      </c>
      <c r="P2763" s="4">
        <f t="shared" si="260"/>
        <v>0.72</v>
      </c>
      <c r="Q2763" s="5">
        <f t="shared" si="261"/>
        <v>9</v>
      </c>
      <c r="R2763" s="2" t="s">
        <v>8304</v>
      </c>
      <c r="S2763" s="7" t="str">
        <f t="shared" si="262"/>
        <v>publishing</v>
      </c>
      <c r="T2763" s="7" t="str">
        <f t="shared" si="263"/>
        <v>children's books</v>
      </c>
    </row>
    <row r="2764" spans="1:20" ht="60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17">
        <f t="shared" si="258"/>
        <v>40927.036979166667</v>
      </c>
      <c r="L2764" s="17">
        <f t="shared" si="259"/>
        <v>40986.995312500003</v>
      </c>
      <c r="M2764" s="2" t="b">
        <v>0</v>
      </c>
      <c r="N2764" s="2">
        <v>1</v>
      </c>
      <c r="O2764" s="2" t="b">
        <v>0</v>
      </c>
      <c r="P2764" s="4">
        <f t="shared" si="260"/>
        <v>0.76923076923076927</v>
      </c>
      <c r="Q2764" s="5">
        <f t="shared" si="261"/>
        <v>25</v>
      </c>
      <c r="R2764" s="2" t="s">
        <v>8304</v>
      </c>
      <c r="S2764" s="7" t="str">
        <f t="shared" si="262"/>
        <v>publishing</v>
      </c>
      <c r="T2764" s="7" t="str">
        <f t="shared" si="263"/>
        <v>children's books</v>
      </c>
    </row>
    <row r="2765" spans="1:20" ht="60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17">
        <f t="shared" si="258"/>
        <v>41373.579675925925</v>
      </c>
      <c r="L2765" s="17">
        <f t="shared" si="259"/>
        <v>41418.579675925925</v>
      </c>
      <c r="M2765" s="2" t="b">
        <v>0</v>
      </c>
      <c r="N2765" s="2">
        <v>3</v>
      </c>
      <c r="O2765" s="2" t="b">
        <v>0</v>
      </c>
      <c r="P2765" s="4">
        <f t="shared" si="260"/>
        <v>0.22842639593908631</v>
      </c>
      <c r="Q2765" s="5">
        <f t="shared" si="261"/>
        <v>30</v>
      </c>
      <c r="R2765" s="2" t="s">
        <v>8304</v>
      </c>
      <c r="S2765" s="7" t="str">
        <f t="shared" si="262"/>
        <v>publishing</v>
      </c>
      <c r="T2765" s="7" t="str">
        <f t="shared" si="263"/>
        <v>children's books</v>
      </c>
    </row>
    <row r="2766" spans="1:20" ht="80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17">
        <f t="shared" si="258"/>
        <v>41030.292025462964</v>
      </c>
      <c r="L2766" s="17">
        <f t="shared" si="259"/>
        <v>41059.791666666664</v>
      </c>
      <c r="M2766" s="2" t="b">
        <v>0</v>
      </c>
      <c r="N2766" s="2">
        <v>4</v>
      </c>
      <c r="O2766" s="2" t="b">
        <v>0</v>
      </c>
      <c r="P2766" s="4">
        <f t="shared" si="260"/>
        <v>1.125</v>
      </c>
      <c r="Q2766" s="5">
        <f t="shared" si="261"/>
        <v>11.25</v>
      </c>
      <c r="R2766" s="2" t="s">
        <v>8304</v>
      </c>
      <c r="S2766" s="7" t="str">
        <f t="shared" si="262"/>
        <v>publishing</v>
      </c>
      <c r="T2766" s="7" t="str">
        <f t="shared" si="263"/>
        <v>children's books</v>
      </c>
    </row>
    <row r="2767" spans="1:20" ht="60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17">
        <f t="shared" si="258"/>
        <v>41194.579027777778</v>
      </c>
      <c r="L2767" s="17">
        <f t="shared" si="259"/>
        <v>41210.579027777778</v>
      </c>
      <c r="M2767" s="2" t="b">
        <v>0</v>
      </c>
      <c r="N2767" s="2">
        <v>0</v>
      </c>
      <c r="O2767" s="2" t="b">
        <v>0</v>
      </c>
      <c r="P2767" s="4">
        <f t="shared" si="260"/>
        <v>0</v>
      </c>
      <c r="Q2767" s="5" t="e">
        <f t="shared" si="261"/>
        <v>#DIV/0!</v>
      </c>
      <c r="R2767" s="2" t="s">
        <v>8304</v>
      </c>
      <c r="S2767" s="7" t="str">
        <f t="shared" si="262"/>
        <v>publishing</v>
      </c>
      <c r="T2767" s="7" t="str">
        <f t="shared" si="263"/>
        <v>children's books</v>
      </c>
    </row>
    <row r="2768" spans="1:20" ht="80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17">
        <f t="shared" si="258"/>
        <v>40736.668032407404</v>
      </c>
      <c r="L2768" s="17">
        <f t="shared" si="259"/>
        <v>40766.668032407404</v>
      </c>
      <c r="M2768" s="2" t="b">
        <v>0</v>
      </c>
      <c r="N2768" s="2">
        <v>4</v>
      </c>
      <c r="O2768" s="2" t="b">
        <v>0</v>
      </c>
      <c r="P2768" s="4">
        <f t="shared" si="260"/>
        <v>2</v>
      </c>
      <c r="Q2768" s="5">
        <f t="shared" si="261"/>
        <v>25</v>
      </c>
      <c r="R2768" s="2" t="s">
        <v>8304</v>
      </c>
      <c r="S2768" s="7" t="str">
        <f t="shared" si="262"/>
        <v>publishing</v>
      </c>
      <c r="T2768" s="7" t="str">
        <f t="shared" si="263"/>
        <v>children's books</v>
      </c>
    </row>
    <row r="2769" spans="1:20" ht="60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17">
        <f t="shared" si="258"/>
        <v>42172.958912037036</v>
      </c>
      <c r="L2769" s="17">
        <f t="shared" si="259"/>
        <v>42232.958912037036</v>
      </c>
      <c r="M2769" s="2" t="b">
        <v>0</v>
      </c>
      <c r="N2769" s="2">
        <v>3</v>
      </c>
      <c r="O2769" s="2" t="b">
        <v>0</v>
      </c>
      <c r="P2769" s="4">
        <f t="shared" si="260"/>
        <v>0.85000000000000009</v>
      </c>
      <c r="Q2769" s="5">
        <f t="shared" si="261"/>
        <v>11.333333333333334</v>
      </c>
      <c r="R2769" s="2" t="s">
        <v>8304</v>
      </c>
      <c r="S2769" s="7" t="str">
        <f t="shared" si="262"/>
        <v>publishing</v>
      </c>
      <c r="T2769" s="7" t="str">
        <f t="shared" si="263"/>
        <v>children's books</v>
      </c>
    </row>
    <row r="2770" spans="1:20" ht="80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17">
        <f t="shared" si="258"/>
        <v>40967.614849537036</v>
      </c>
      <c r="L2770" s="17">
        <f t="shared" si="259"/>
        <v>40997.573182870372</v>
      </c>
      <c r="M2770" s="2" t="b">
        <v>0</v>
      </c>
      <c r="N2770" s="2">
        <v>34</v>
      </c>
      <c r="O2770" s="2" t="b">
        <v>0</v>
      </c>
      <c r="P2770" s="4">
        <f t="shared" si="260"/>
        <v>14.314285714285715</v>
      </c>
      <c r="Q2770" s="5">
        <f t="shared" si="261"/>
        <v>29.470588235294116</v>
      </c>
      <c r="R2770" s="2" t="s">
        <v>8304</v>
      </c>
      <c r="S2770" s="7" t="str">
        <f t="shared" si="262"/>
        <v>publishing</v>
      </c>
      <c r="T2770" s="7" t="str">
        <f t="shared" si="263"/>
        <v>children's books</v>
      </c>
    </row>
    <row r="2771" spans="1:20" ht="80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17">
        <f t="shared" si="258"/>
        <v>41745.826273148145</v>
      </c>
      <c r="L2771" s="17">
        <f t="shared" si="259"/>
        <v>41795.826273148145</v>
      </c>
      <c r="M2771" s="2" t="b">
        <v>0</v>
      </c>
      <c r="N2771" s="2">
        <v>2</v>
      </c>
      <c r="O2771" s="2" t="b">
        <v>0</v>
      </c>
      <c r="P2771" s="4">
        <f t="shared" si="260"/>
        <v>0.25</v>
      </c>
      <c r="Q2771" s="5">
        <f t="shared" si="261"/>
        <v>1</v>
      </c>
      <c r="R2771" s="2" t="s">
        <v>8304</v>
      </c>
      <c r="S2771" s="7" t="str">
        <f t="shared" si="262"/>
        <v>publishing</v>
      </c>
      <c r="T2771" s="7" t="str">
        <f t="shared" si="263"/>
        <v>children's books</v>
      </c>
    </row>
    <row r="2772" spans="1:20" ht="80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17">
        <f t="shared" si="258"/>
        <v>41686.705208333333</v>
      </c>
      <c r="L2772" s="17">
        <f t="shared" si="259"/>
        <v>41716.663541666669</v>
      </c>
      <c r="M2772" s="2" t="b">
        <v>0</v>
      </c>
      <c r="N2772" s="2">
        <v>33</v>
      </c>
      <c r="O2772" s="2" t="b">
        <v>0</v>
      </c>
      <c r="P2772" s="4">
        <f t="shared" si="260"/>
        <v>10.411249999999999</v>
      </c>
      <c r="Q2772" s="5">
        <f t="shared" si="261"/>
        <v>63.098484848484851</v>
      </c>
      <c r="R2772" s="2" t="s">
        <v>8304</v>
      </c>
      <c r="S2772" s="7" t="str">
        <f t="shared" si="262"/>
        <v>publishing</v>
      </c>
      <c r="T2772" s="7" t="str">
        <f t="shared" si="263"/>
        <v>children's books</v>
      </c>
    </row>
    <row r="2773" spans="1:20" ht="80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17">
        <f t="shared" si="258"/>
        <v>41257.531712962962</v>
      </c>
      <c r="L2773" s="17">
        <f t="shared" si="259"/>
        <v>41306.708333333336</v>
      </c>
      <c r="M2773" s="2" t="b">
        <v>0</v>
      </c>
      <c r="N2773" s="2">
        <v>0</v>
      </c>
      <c r="O2773" s="2" t="b">
        <v>0</v>
      </c>
      <c r="P2773" s="4">
        <f t="shared" si="260"/>
        <v>0</v>
      </c>
      <c r="Q2773" s="5" t="e">
        <f t="shared" si="261"/>
        <v>#DIV/0!</v>
      </c>
      <c r="R2773" s="2" t="s">
        <v>8304</v>
      </c>
      <c r="S2773" s="7" t="str">
        <f t="shared" si="262"/>
        <v>publishing</v>
      </c>
      <c r="T2773" s="7" t="str">
        <f t="shared" si="263"/>
        <v>children's books</v>
      </c>
    </row>
    <row r="2774" spans="1:20" ht="60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17">
        <f t="shared" si="258"/>
        <v>41537.869143518517</v>
      </c>
      <c r="L2774" s="17">
        <f t="shared" si="259"/>
        <v>41552.869143518517</v>
      </c>
      <c r="M2774" s="2" t="b">
        <v>0</v>
      </c>
      <c r="N2774" s="2">
        <v>0</v>
      </c>
      <c r="O2774" s="2" t="b">
        <v>0</v>
      </c>
      <c r="P2774" s="4">
        <f t="shared" si="260"/>
        <v>0</v>
      </c>
      <c r="Q2774" s="5" t="e">
        <f t="shared" si="261"/>
        <v>#DIV/0!</v>
      </c>
      <c r="R2774" s="2" t="s">
        <v>8304</v>
      </c>
      <c r="S2774" s="7" t="str">
        <f t="shared" si="262"/>
        <v>publishing</v>
      </c>
      <c r="T2774" s="7" t="str">
        <f t="shared" si="263"/>
        <v>children's books</v>
      </c>
    </row>
    <row r="2775" spans="1:20" ht="60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17">
        <f t="shared" si="258"/>
        <v>42474.86482638889</v>
      </c>
      <c r="L2775" s="17">
        <f t="shared" si="259"/>
        <v>42484.86482638889</v>
      </c>
      <c r="M2775" s="2" t="b">
        <v>0</v>
      </c>
      <c r="N2775" s="2">
        <v>1</v>
      </c>
      <c r="O2775" s="2" t="b">
        <v>0</v>
      </c>
      <c r="P2775" s="4">
        <f t="shared" si="260"/>
        <v>0.18867924528301888</v>
      </c>
      <c r="Q2775" s="5">
        <f t="shared" si="261"/>
        <v>1</v>
      </c>
      <c r="R2775" s="2" t="s">
        <v>8304</v>
      </c>
      <c r="S2775" s="7" t="str">
        <f t="shared" si="262"/>
        <v>publishing</v>
      </c>
      <c r="T2775" s="7" t="str">
        <f t="shared" si="263"/>
        <v>children's books</v>
      </c>
    </row>
    <row r="2776" spans="1:20" ht="80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17">
        <f t="shared" si="258"/>
        <v>41311.126481481479</v>
      </c>
      <c r="L2776" s="17">
        <f t="shared" si="259"/>
        <v>41341.126481481479</v>
      </c>
      <c r="M2776" s="2" t="b">
        <v>0</v>
      </c>
      <c r="N2776" s="2">
        <v>13</v>
      </c>
      <c r="O2776" s="2" t="b">
        <v>0</v>
      </c>
      <c r="P2776" s="4">
        <f t="shared" si="260"/>
        <v>14.249999999999998</v>
      </c>
      <c r="Q2776" s="5">
        <f t="shared" si="261"/>
        <v>43.846153846153847</v>
      </c>
      <c r="R2776" s="2" t="s">
        <v>8304</v>
      </c>
      <c r="S2776" s="7" t="str">
        <f t="shared" si="262"/>
        <v>publishing</v>
      </c>
      <c r="T2776" s="7" t="str">
        <f t="shared" si="263"/>
        <v>children's books</v>
      </c>
    </row>
    <row r="2777" spans="1:20" ht="80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17">
        <f t="shared" si="258"/>
        <v>40863.013356481482</v>
      </c>
      <c r="L2777" s="17">
        <f t="shared" si="259"/>
        <v>40893.013356481482</v>
      </c>
      <c r="M2777" s="2" t="b">
        <v>0</v>
      </c>
      <c r="N2777" s="2">
        <v>2</v>
      </c>
      <c r="O2777" s="2" t="b">
        <v>0</v>
      </c>
      <c r="P2777" s="4">
        <f t="shared" si="260"/>
        <v>3</v>
      </c>
      <c r="Q2777" s="5">
        <f t="shared" si="261"/>
        <v>75</v>
      </c>
      <c r="R2777" s="2" t="s">
        <v>8304</v>
      </c>
      <c r="S2777" s="7" t="str">
        <f t="shared" si="262"/>
        <v>publishing</v>
      </c>
      <c r="T2777" s="7" t="str">
        <f t="shared" si="263"/>
        <v>children's books</v>
      </c>
    </row>
    <row r="2778" spans="1:20" ht="80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17">
        <f t="shared" si="258"/>
        <v>42136.297175925924</v>
      </c>
      <c r="L2778" s="17">
        <f t="shared" si="259"/>
        <v>42167.297175925924</v>
      </c>
      <c r="M2778" s="2" t="b">
        <v>0</v>
      </c>
      <c r="N2778" s="2">
        <v>36</v>
      </c>
      <c r="O2778" s="2" t="b">
        <v>0</v>
      </c>
      <c r="P2778" s="4">
        <f t="shared" si="260"/>
        <v>7.8809523809523814</v>
      </c>
      <c r="Q2778" s="5">
        <f t="shared" si="261"/>
        <v>45.972222222222221</v>
      </c>
      <c r="R2778" s="2" t="s">
        <v>8304</v>
      </c>
      <c r="S2778" s="7" t="str">
        <f t="shared" si="262"/>
        <v>publishing</v>
      </c>
      <c r="T2778" s="7" t="str">
        <f t="shared" si="263"/>
        <v>children's books</v>
      </c>
    </row>
    <row r="2779" spans="1:20" ht="80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17">
        <f t="shared" si="258"/>
        <v>42172.669027777782</v>
      </c>
      <c r="L2779" s="17">
        <f t="shared" si="259"/>
        <v>42202.669027777782</v>
      </c>
      <c r="M2779" s="2" t="b">
        <v>0</v>
      </c>
      <c r="N2779" s="2">
        <v>1</v>
      </c>
      <c r="O2779" s="2" t="b">
        <v>0</v>
      </c>
      <c r="P2779" s="4">
        <f t="shared" si="260"/>
        <v>0.33333333333333337</v>
      </c>
      <c r="Q2779" s="5">
        <f t="shared" si="261"/>
        <v>10</v>
      </c>
      <c r="R2779" s="2" t="s">
        <v>8304</v>
      </c>
      <c r="S2779" s="7" t="str">
        <f t="shared" si="262"/>
        <v>publishing</v>
      </c>
      <c r="T2779" s="7" t="str">
        <f t="shared" si="263"/>
        <v>children's books</v>
      </c>
    </row>
    <row r="2780" spans="1:20" ht="80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17">
        <f t="shared" si="258"/>
        <v>41846.978078703702</v>
      </c>
      <c r="L2780" s="17">
        <f t="shared" si="259"/>
        <v>41876.978078703702</v>
      </c>
      <c r="M2780" s="2" t="b">
        <v>0</v>
      </c>
      <c r="N2780" s="2">
        <v>15</v>
      </c>
      <c r="O2780" s="2" t="b">
        <v>0</v>
      </c>
      <c r="P2780" s="4">
        <f t="shared" si="260"/>
        <v>25.545454545454543</v>
      </c>
      <c r="Q2780" s="5">
        <f t="shared" si="261"/>
        <v>93.666666666666671</v>
      </c>
      <c r="R2780" s="2" t="s">
        <v>8304</v>
      </c>
      <c r="S2780" s="7" t="str">
        <f t="shared" si="262"/>
        <v>publishing</v>
      </c>
      <c r="T2780" s="7" t="str">
        <f t="shared" si="263"/>
        <v>children's books</v>
      </c>
    </row>
    <row r="2781" spans="1:20" ht="80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17">
        <f t="shared" si="258"/>
        <v>42300.585891203707</v>
      </c>
      <c r="L2781" s="17">
        <f t="shared" si="259"/>
        <v>42330.627557870372</v>
      </c>
      <c r="M2781" s="2" t="b">
        <v>0</v>
      </c>
      <c r="N2781" s="2">
        <v>1</v>
      </c>
      <c r="O2781" s="2" t="b">
        <v>0</v>
      </c>
      <c r="P2781" s="4">
        <f t="shared" si="260"/>
        <v>2.12</v>
      </c>
      <c r="Q2781" s="5">
        <f t="shared" si="261"/>
        <v>53</v>
      </c>
      <c r="R2781" s="2" t="s">
        <v>8304</v>
      </c>
      <c r="S2781" s="7" t="str">
        <f t="shared" si="262"/>
        <v>publishing</v>
      </c>
      <c r="T2781" s="7" t="str">
        <f t="shared" si="263"/>
        <v>children's books</v>
      </c>
    </row>
    <row r="2782" spans="1:20" ht="60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17">
        <f t="shared" si="258"/>
        <v>42774.447777777779</v>
      </c>
      <c r="L2782" s="17">
        <f t="shared" si="259"/>
        <v>42804.447777777779</v>
      </c>
      <c r="M2782" s="2" t="b">
        <v>0</v>
      </c>
      <c r="N2782" s="2">
        <v>0</v>
      </c>
      <c r="O2782" s="2" t="b">
        <v>0</v>
      </c>
      <c r="P2782" s="4">
        <f t="shared" si="260"/>
        <v>0</v>
      </c>
      <c r="Q2782" s="5" t="e">
        <f t="shared" si="261"/>
        <v>#DIV/0!</v>
      </c>
      <c r="R2782" s="2" t="s">
        <v>8304</v>
      </c>
      <c r="S2782" s="7" t="str">
        <f t="shared" si="262"/>
        <v>publishing</v>
      </c>
      <c r="T2782" s="7" t="str">
        <f t="shared" si="263"/>
        <v>children's books</v>
      </c>
    </row>
    <row r="2783" spans="1:20" ht="60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17">
        <f t="shared" si="258"/>
        <v>42018.94159722222</v>
      </c>
      <c r="L2783" s="17">
        <f t="shared" si="259"/>
        <v>42047.291666666672</v>
      </c>
      <c r="M2783" s="2" t="b">
        <v>0</v>
      </c>
      <c r="N2783" s="2">
        <v>28</v>
      </c>
      <c r="O2783" s="2" t="b">
        <v>1</v>
      </c>
      <c r="P2783" s="4">
        <f t="shared" si="260"/>
        <v>105.28</v>
      </c>
      <c r="Q2783" s="5">
        <f t="shared" si="261"/>
        <v>47</v>
      </c>
      <c r="R2783" s="2" t="s">
        <v>8271</v>
      </c>
      <c r="S2783" s="7" t="str">
        <f t="shared" si="262"/>
        <v>theater</v>
      </c>
      <c r="T2783" s="7" t="str">
        <f t="shared" si="263"/>
        <v>plays</v>
      </c>
    </row>
    <row r="2784" spans="1:20" ht="60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17">
        <f t="shared" si="258"/>
        <v>42026.924976851849</v>
      </c>
      <c r="L2784" s="17">
        <f t="shared" si="259"/>
        <v>42052.207638888889</v>
      </c>
      <c r="M2784" s="2" t="b">
        <v>0</v>
      </c>
      <c r="N2784" s="2">
        <v>18</v>
      </c>
      <c r="O2784" s="2" t="b">
        <v>1</v>
      </c>
      <c r="P2784" s="4">
        <f t="shared" si="260"/>
        <v>120</v>
      </c>
      <c r="Q2784" s="5">
        <f t="shared" si="261"/>
        <v>66.666666666666671</v>
      </c>
      <c r="R2784" s="2" t="s">
        <v>8271</v>
      </c>
      <c r="S2784" s="7" t="str">
        <f t="shared" si="262"/>
        <v>theater</v>
      </c>
      <c r="T2784" s="7" t="str">
        <f t="shared" si="263"/>
        <v>plays</v>
      </c>
    </row>
    <row r="2785" spans="1:20" ht="80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17">
        <f t="shared" si="258"/>
        <v>42103.535254629634</v>
      </c>
      <c r="L2785" s="17">
        <f t="shared" si="259"/>
        <v>42117.535254629634</v>
      </c>
      <c r="M2785" s="2" t="b">
        <v>0</v>
      </c>
      <c r="N2785" s="2">
        <v>61</v>
      </c>
      <c r="O2785" s="2" t="b">
        <v>1</v>
      </c>
      <c r="P2785" s="4">
        <f t="shared" si="260"/>
        <v>114.5</v>
      </c>
      <c r="Q2785" s="5">
        <f t="shared" si="261"/>
        <v>18.770491803278688</v>
      </c>
      <c r="R2785" s="2" t="s">
        <v>8271</v>
      </c>
      <c r="S2785" s="7" t="str">
        <f t="shared" si="262"/>
        <v>theater</v>
      </c>
      <c r="T2785" s="7" t="str">
        <f t="shared" si="263"/>
        <v>plays</v>
      </c>
    </row>
    <row r="2786" spans="1:20" ht="60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17">
        <f t="shared" si="258"/>
        <v>41920.787534722222</v>
      </c>
      <c r="L2786" s="17">
        <f t="shared" si="259"/>
        <v>41941.787534722222</v>
      </c>
      <c r="M2786" s="2" t="b">
        <v>0</v>
      </c>
      <c r="N2786" s="2">
        <v>108</v>
      </c>
      <c r="O2786" s="2" t="b">
        <v>1</v>
      </c>
      <c r="P2786" s="4">
        <f t="shared" si="260"/>
        <v>119</v>
      </c>
      <c r="Q2786" s="5">
        <f t="shared" si="261"/>
        <v>66.111111111111114</v>
      </c>
      <c r="R2786" s="2" t="s">
        <v>8271</v>
      </c>
      <c r="S2786" s="7" t="str">
        <f t="shared" si="262"/>
        <v>theater</v>
      </c>
      <c r="T2786" s="7" t="str">
        <f t="shared" si="263"/>
        <v>plays</v>
      </c>
    </row>
    <row r="2787" spans="1:20" ht="60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17">
        <f t="shared" si="258"/>
        <v>42558.189432870371</v>
      </c>
      <c r="L2787" s="17">
        <f t="shared" si="259"/>
        <v>42587.875</v>
      </c>
      <c r="M2787" s="2" t="b">
        <v>0</v>
      </c>
      <c r="N2787" s="2">
        <v>142</v>
      </c>
      <c r="O2787" s="2" t="b">
        <v>1</v>
      </c>
      <c r="P2787" s="4">
        <f t="shared" si="260"/>
        <v>104.67999999999999</v>
      </c>
      <c r="Q2787" s="5">
        <f t="shared" si="261"/>
        <v>36.859154929577464</v>
      </c>
      <c r="R2787" s="2" t="s">
        <v>8271</v>
      </c>
      <c r="S2787" s="7" t="str">
        <f t="shared" si="262"/>
        <v>theater</v>
      </c>
      <c r="T2787" s="7" t="str">
        <f t="shared" si="263"/>
        <v>plays</v>
      </c>
    </row>
    <row r="2788" spans="1:20" ht="40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17">
        <f t="shared" si="258"/>
        <v>41815.569212962961</v>
      </c>
      <c r="L2788" s="17">
        <f t="shared" si="259"/>
        <v>41829.569212962961</v>
      </c>
      <c r="M2788" s="2" t="b">
        <v>0</v>
      </c>
      <c r="N2788" s="2">
        <v>74</v>
      </c>
      <c r="O2788" s="2" t="b">
        <v>1</v>
      </c>
      <c r="P2788" s="4">
        <f t="shared" si="260"/>
        <v>117.83999999999999</v>
      </c>
      <c r="Q2788" s="5">
        <f t="shared" si="261"/>
        <v>39.810810810810814</v>
      </c>
      <c r="R2788" s="2" t="s">
        <v>8271</v>
      </c>
      <c r="S2788" s="7" t="str">
        <f t="shared" si="262"/>
        <v>theater</v>
      </c>
      <c r="T2788" s="7" t="str">
        <f t="shared" si="263"/>
        <v>plays</v>
      </c>
    </row>
    <row r="2789" spans="1:20" ht="80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17">
        <f t="shared" si="258"/>
        <v>41808.198518518519</v>
      </c>
      <c r="L2789" s="17">
        <f t="shared" si="259"/>
        <v>41838.198518518519</v>
      </c>
      <c r="M2789" s="2" t="b">
        <v>0</v>
      </c>
      <c r="N2789" s="2">
        <v>38</v>
      </c>
      <c r="O2789" s="2" t="b">
        <v>1</v>
      </c>
      <c r="P2789" s="4">
        <f t="shared" si="260"/>
        <v>119.7</v>
      </c>
      <c r="Q2789" s="5">
        <f t="shared" si="261"/>
        <v>31.5</v>
      </c>
      <c r="R2789" s="2" t="s">
        <v>8271</v>
      </c>
      <c r="S2789" s="7" t="str">
        <f t="shared" si="262"/>
        <v>theater</v>
      </c>
      <c r="T2789" s="7" t="str">
        <f t="shared" si="263"/>
        <v>plays</v>
      </c>
    </row>
    <row r="2790" spans="1:20" ht="60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17">
        <f t="shared" si="258"/>
        <v>42550.701886574068</v>
      </c>
      <c r="L2790" s="17">
        <f t="shared" si="259"/>
        <v>42580.701886574068</v>
      </c>
      <c r="M2790" s="2" t="b">
        <v>0</v>
      </c>
      <c r="N2790" s="2">
        <v>20</v>
      </c>
      <c r="O2790" s="2" t="b">
        <v>1</v>
      </c>
      <c r="P2790" s="4">
        <f t="shared" si="260"/>
        <v>102.49999999999999</v>
      </c>
      <c r="Q2790" s="5">
        <f t="shared" si="261"/>
        <v>102.5</v>
      </c>
      <c r="R2790" s="2" t="s">
        <v>8271</v>
      </c>
      <c r="S2790" s="7" t="str">
        <f t="shared" si="262"/>
        <v>theater</v>
      </c>
      <c r="T2790" s="7" t="str">
        <f t="shared" si="263"/>
        <v>plays</v>
      </c>
    </row>
    <row r="2791" spans="1:20" ht="40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17">
        <f t="shared" si="258"/>
        <v>42056.013124999998</v>
      </c>
      <c r="L2791" s="17">
        <f t="shared" si="259"/>
        <v>42075.166666666672</v>
      </c>
      <c r="M2791" s="2" t="b">
        <v>0</v>
      </c>
      <c r="N2791" s="2">
        <v>24</v>
      </c>
      <c r="O2791" s="2" t="b">
        <v>1</v>
      </c>
      <c r="P2791" s="4">
        <f t="shared" si="260"/>
        <v>101.16666666666667</v>
      </c>
      <c r="Q2791" s="5">
        <f t="shared" si="261"/>
        <v>126.45833333333333</v>
      </c>
      <c r="R2791" s="2" t="s">
        <v>8271</v>
      </c>
      <c r="S2791" s="7" t="str">
        <f t="shared" si="262"/>
        <v>theater</v>
      </c>
      <c r="T2791" s="7" t="str">
        <f t="shared" si="263"/>
        <v>plays</v>
      </c>
    </row>
    <row r="2792" spans="1:20" ht="80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17">
        <f t="shared" si="258"/>
        <v>42016.938692129625</v>
      </c>
      <c r="L2792" s="17">
        <f t="shared" si="259"/>
        <v>42046.938692129625</v>
      </c>
      <c r="M2792" s="2" t="b">
        <v>0</v>
      </c>
      <c r="N2792" s="2">
        <v>66</v>
      </c>
      <c r="O2792" s="2" t="b">
        <v>1</v>
      </c>
      <c r="P2792" s="4">
        <f t="shared" si="260"/>
        <v>105.33333333333333</v>
      </c>
      <c r="Q2792" s="5">
        <f t="shared" si="261"/>
        <v>47.878787878787875</v>
      </c>
      <c r="R2792" s="2" t="s">
        <v>8271</v>
      </c>
      <c r="S2792" s="7" t="str">
        <f t="shared" si="262"/>
        <v>theater</v>
      </c>
      <c r="T2792" s="7" t="str">
        <f t="shared" si="263"/>
        <v>plays</v>
      </c>
    </row>
    <row r="2793" spans="1:20" ht="80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17">
        <f t="shared" si="258"/>
        <v>42591.899988425925</v>
      </c>
      <c r="L2793" s="17">
        <f t="shared" si="259"/>
        <v>42622.166666666672</v>
      </c>
      <c r="M2793" s="2" t="b">
        <v>0</v>
      </c>
      <c r="N2793" s="2">
        <v>28</v>
      </c>
      <c r="O2793" s="2" t="b">
        <v>1</v>
      </c>
      <c r="P2793" s="4">
        <f t="shared" si="260"/>
        <v>102.49999999999999</v>
      </c>
      <c r="Q2793" s="5">
        <f t="shared" si="261"/>
        <v>73.214285714285708</v>
      </c>
      <c r="R2793" s="2" t="s">
        <v>8271</v>
      </c>
      <c r="S2793" s="7" t="str">
        <f t="shared" si="262"/>
        <v>theater</v>
      </c>
      <c r="T2793" s="7" t="str">
        <f t="shared" si="263"/>
        <v>plays</v>
      </c>
    </row>
    <row r="2794" spans="1:20" ht="80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17">
        <f t="shared" si="258"/>
        <v>42183.231006944443</v>
      </c>
      <c r="L2794" s="17">
        <f t="shared" si="259"/>
        <v>42228.231006944443</v>
      </c>
      <c r="M2794" s="2" t="b">
        <v>0</v>
      </c>
      <c r="N2794" s="2">
        <v>24</v>
      </c>
      <c r="O2794" s="2" t="b">
        <v>1</v>
      </c>
      <c r="P2794" s="4">
        <f t="shared" si="260"/>
        <v>107.60000000000001</v>
      </c>
      <c r="Q2794" s="5">
        <f t="shared" si="261"/>
        <v>89.666666666666671</v>
      </c>
      <c r="R2794" s="2" t="s">
        <v>8271</v>
      </c>
      <c r="S2794" s="7" t="str">
        <f t="shared" si="262"/>
        <v>theater</v>
      </c>
      <c r="T2794" s="7" t="str">
        <f t="shared" si="263"/>
        <v>plays</v>
      </c>
    </row>
    <row r="2795" spans="1:20" ht="80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17">
        <f t="shared" si="258"/>
        <v>42176.419039351851</v>
      </c>
      <c r="L2795" s="17">
        <f t="shared" si="259"/>
        <v>42206.419039351851</v>
      </c>
      <c r="M2795" s="2" t="b">
        <v>0</v>
      </c>
      <c r="N2795" s="2">
        <v>73</v>
      </c>
      <c r="O2795" s="2" t="b">
        <v>1</v>
      </c>
      <c r="P2795" s="4">
        <f t="shared" si="260"/>
        <v>110.5675</v>
      </c>
      <c r="Q2795" s="5">
        <f t="shared" si="261"/>
        <v>151.4623287671233</v>
      </c>
      <c r="R2795" s="2" t="s">
        <v>8271</v>
      </c>
      <c r="S2795" s="7" t="str">
        <f t="shared" si="262"/>
        <v>theater</v>
      </c>
      <c r="T2795" s="7" t="str">
        <f t="shared" si="263"/>
        <v>plays</v>
      </c>
    </row>
    <row r="2796" spans="1:20" ht="80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17">
        <f t="shared" si="258"/>
        <v>42416.691655092596</v>
      </c>
      <c r="L2796" s="17">
        <f t="shared" si="259"/>
        <v>42432.791666666672</v>
      </c>
      <c r="M2796" s="2" t="b">
        <v>0</v>
      </c>
      <c r="N2796" s="2">
        <v>3</v>
      </c>
      <c r="O2796" s="2" t="b">
        <v>1</v>
      </c>
      <c r="P2796" s="4">
        <f t="shared" si="260"/>
        <v>150</v>
      </c>
      <c r="Q2796" s="5">
        <f t="shared" si="261"/>
        <v>25</v>
      </c>
      <c r="R2796" s="2" t="s">
        <v>8271</v>
      </c>
      <c r="S2796" s="7" t="str">
        <f t="shared" si="262"/>
        <v>theater</v>
      </c>
      <c r="T2796" s="7" t="str">
        <f t="shared" si="263"/>
        <v>plays</v>
      </c>
    </row>
    <row r="2797" spans="1:20" ht="60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17">
        <f t="shared" si="258"/>
        <v>41780.525937500002</v>
      </c>
      <c r="L2797" s="17">
        <f t="shared" si="259"/>
        <v>41796.958333333336</v>
      </c>
      <c r="M2797" s="2" t="b">
        <v>0</v>
      </c>
      <c r="N2797" s="2">
        <v>20</v>
      </c>
      <c r="O2797" s="2" t="b">
        <v>1</v>
      </c>
      <c r="P2797" s="4">
        <f t="shared" si="260"/>
        <v>104.28571428571429</v>
      </c>
      <c r="Q2797" s="5">
        <f t="shared" si="261"/>
        <v>36.5</v>
      </c>
      <c r="R2797" s="2" t="s">
        <v>8271</v>
      </c>
      <c r="S2797" s="7" t="str">
        <f t="shared" si="262"/>
        <v>theater</v>
      </c>
      <c r="T2797" s="7" t="str">
        <f t="shared" si="263"/>
        <v>plays</v>
      </c>
    </row>
    <row r="2798" spans="1:20" ht="60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17">
        <f t="shared" si="258"/>
        <v>41795.528101851851</v>
      </c>
      <c r="L2798" s="17">
        <f t="shared" si="259"/>
        <v>41825.528101851851</v>
      </c>
      <c r="M2798" s="2" t="b">
        <v>0</v>
      </c>
      <c r="N2798" s="2">
        <v>21</v>
      </c>
      <c r="O2798" s="2" t="b">
        <v>1</v>
      </c>
      <c r="P2798" s="4">
        <f t="shared" si="260"/>
        <v>115.5</v>
      </c>
      <c r="Q2798" s="5">
        <f t="shared" si="261"/>
        <v>44</v>
      </c>
      <c r="R2798" s="2" t="s">
        <v>8271</v>
      </c>
      <c r="S2798" s="7" t="str">
        <f t="shared" si="262"/>
        <v>theater</v>
      </c>
      <c r="T2798" s="7" t="str">
        <f t="shared" si="263"/>
        <v>plays</v>
      </c>
    </row>
    <row r="2799" spans="1:20" ht="80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17">
        <f t="shared" si="258"/>
        <v>41798.94027777778</v>
      </c>
      <c r="L2799" s="17">
        <f t="shared" si="259"/>
        <v>41828.94027777778</v>
      </c>
      <c r="M2799" s="2" t="b">
        <v>0</v>
      </c>
      <c r="N2799" s="2">
        <v>94</v>
      </c>
      <c r="O2799" s="2" t="b">
        <v>1</v>
      </c>
      <c r="P2799" s="4">
        <f t="shared" si="260"/>
        <v>102.64512500000001</v>
      </c>
      <c r="Q2799" s="5">
        <f t="shared" si="261"/>
        <v>87.357553191489373</v>
      </c>
      <c r="R2799" s="2" t="s">
        <v>8271</v>
      </c>
      <c r="S2799" s="7" t="str">
        <f t="shared" si="262"/>
        <v>theater</v>
      </c>
      <c r="T2799" s="7" t="str">
        <f t="shared" si="263"/>
        <v>plays</v>
      </c>
    </row>
    <row r="2800" spans="1:20" ht="80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17">
        <f t="shared" si="258"/>
        <v>42201.675011574072</v>
      </c>
      <c r="L2800" s="17">
        <f t="shared" si="259"/>
        <v>42216.666666666672</v>
      </c>
      <c r="M2800" s="2" t="b">
        <v>0</v>
      </c>
      <c r="N2800" s="2">
        <v>139</v>
      </c>
      <c r="O2800" s="2" t="b">
        <v>1</v>
      </c>
      <c r="P2800" s="4">
        <f t="shared" si="260"/>
        <v>101.4</v>
      </c>
      <c r="Q2800" s="5">
        <f t="shared" si="261"/>
        <v>36.474820143884891</v>
      </c>
      <c r="R2800" s="2" t="s">
        <v>8271</v>
      </c>
      <c r="S2800" s="7" t="str">
        <f t="shared" si="262"/>
        <v>theater</v>
      </c>
      <c r="T2800" s="7" t="str">
        <f t="shared" si="263"/>
        <v>plays</v>
      </c>
    </row>
    <row r="2801" spans="1:20" ht="80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17">
        <f t="shared" si="258"/>
        <v>42507.264699074076</v>
      </c>
      <c r="L2801" s="17">
        <f t="shared" si="259"/>
        <v>42538.666666666672</v>
      </c>
      <c r="M2801" s="2" t="b">
        <v>0</v>
      </c>
      <c r="N2801" s="2">
        <v>130</v>
      </c>
      <c r="O2801" s="2" t="b">
        <v>1</v>
      </c>
      <c r="P2801" s="4">
        <f t="shared" si="260"/>
        <v>116.6348</v>
      </c>
      <c r="Q2801" s="5">
        <f t="shared" si="261"/>
        <v>44.859538461538463</v>
      </c>
      <c r="R2801" s="2" t="s">
        <v>8271</v>
      </c>
      <c r="S2801" s="7" t="str">
        <f t="shared" si="262"/>
        <v>theater</v>
      </c>
      <c r="T2801" s="7" t="str">
        <f t="shared" si="263"/>
        <v>plays</v>
      </c>
    </row>
    <row r="2802" spans="1:20" ht="80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17">
        <f t="shared" si="258"/>
        <v>41948.552847222221</v>
      </c>
      <c r="L2802" s="17">
        <f t="shared" si="259"/>
        <v>42008.552847222221</v>
      </c>
      <c r="M2802" s="2" t="b">
        <v>0</v>
      </c>
      <c r="N2802" s="2">
        <v>31</v>
      </c>
      <c r="O2802" s="2" t="b">
        <v>1</v>
      </c>
      <c r="P2802" s="4">
        <f t="shared" si="260"/>
        <v>133</v>
      </c>
      <c r="Q2802" s="5">
        <f t="shared" si="261"/>
        <v>42.903225806451616</v>
      </c>
      <c r="R2802" s="2" t="s">
        <v>8271</v>
      </c>
      <c r="S2802" s="7" t="str">
        <f t="shared" si="262"/>
        <v>theater</v>
      </c>
      <c r="T2802" s="7" t="str">
        <f t="shared" si="263"/>
        <v>plays</v>
      </c>
    </row>
    <row r="2803" spans="1:20" ht="60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17">
        <f t="shared" si="258"/>
        <v>41900.243159722224</v>
      </c>
      <c r="L2803" s="17">
        <f t="shared" si="259"/>
        <v>41922.458333333336</v>
      </c>
      <c r="M2803" s="2" t="b">
        <v>0</v>
      </c>
      <c r="N2803" s="2">
        <v>13</v>
      </c>
      <c r="O2803" s="2" t="b">
        <v>1</v>
      </c>
      <c r="P2803" s="4">
        <f t="shared" si="260"/>
        <v>133.20000000000002</v>
      </c>
      <c r="Q2803" s="5">
        <f t="shared" si="261"/>
        <v>51.230769230769234</v>
      </c>
      <c r="R2803" s="2" t="s">
        <v>8271</v>
      </c>
      <c r="S2803" s="7" t="str">
        <f t="shared" si="262"/>
        <v>theater</v>
      </c>
      <c r="T2803" s="7" t="str">
        <f t="shared" si="263"/>
        <v>plays</v>
      </c>
    </row>
    <row r="2804" spans="1:20" ht="80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17">
        <f t="shared" si="258"/>
        <v>42192.64707175926</v>
      </c>
      <c r="L2804" s="17">
        <f t="shared" si="259"/>
        <v>42222.64707175926</v>
      </c>
      <c r="M2804" s="2" t="b">
        <v>0</v>
      </c>
      <c r="N2804" s="2">
        <v>90</v>
      </c>
      <c r="O2804" s="2" t="b">
        <v>1</v>
      </c>
      <c r="P2804" s="4">
        <f t="shared" si="260"/>
        <v>101.83333333333333</v>
      </c>
      <c r="Q2804" s="5">
        <f t="shared" si="261"/>
        <v>33.944444444444443</v>
      </c>
      <c r="R2804" s="2" t="s">
        <v>8271</v>
      </c>
      <c r="S2804" s="7" t="str">
        <f t="shared" si="262"/>
        <v>theater</v>
      </c>
      <c r="T2804" s="7" t="str">
        <f t="shared" si="263"/>
        <v>plays</v>
      </c>
    </row>
    <row r="2805" spans="1:20" ht="80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17">
        <f t="shared" si="258"/>
        <v>42158.065694444449</v>
      </c>
      <c r="L2805" s="17">
        <f t="shared" si="259"/>
        <v>42201</v>
      </c>
      <c r="M2805" s="2" t="b">
        <v>0</v>
      </c>
      <c r="N2805" s="2">
        <v>141</v>
      </c>
      <c r="O2805" s="2" t="b">
        <v>1</v>
      </c>
      <c r="P2805" s="4">
        <f t="shared" si="260"/>
        <v>127.95</v>
      </c>
      <c r="Q2805" s="5">
        <f t="shared" si="261"/>
        <v>90.744680851063833</v>
      </c>
      <c r="R2805" s="2" t="s">
        <v>8271</v>
      </c>
      <c r="S2805" s="7" t="str">
        <f t="shared" si="262"/>
        <v>theater</v>
      </c>
      <c r="T2805" s="7" t="str">
        <f t="shared" si="263"/>
        <v>plays</v>
      </c>
    </row>
    <row r="2806" spans="1:20" ht="80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17">
        <f t="shared" si="258"/>
        <v>41881.453587962962</v>
      </c>
      <c r="L2806" s="17">
        <f t="shared" si="259"/>
        <v>41911.453587962962</v>
      </c>
      <c r="M2806" s="2" t="b">
        <v>0</v>
      </c>
      <c r="N2806" s="2">
        <v>23</v>
      </c>
      <c r="O2806" s="2" t="b">
        <v>1</v>
      </c>
      <c r="P2806" s="4">
        <f t="shared" si="260"/>
        <v>114.99999999999999</v>
      </c>
      <c r="Q2806" s="5">
        <f t="shared" si="261"/>
        <v>50</v>
      </c>
      <c r="R2806" s="2" t="s">
        <v>8271</v>
      </c>
      <c r="S2806" s="7" t="str">
        <f t="shared" si="262"/>
        <v>theater</v>
      </c>
      <c r="T2806" s="7" t="str">
        <f t="shared" si="263"/>
        <v>plays</v>
      </c>
    </row>
    <row r="2807" spans="1:20" ht="80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17">
        <f t="shared" si="258"/>
        <v>42213.505474537036</v>
      </c>
      <c r="L2807" s="17">
        <f t="shared" si="259"/>
        <v>42238.505474537036</v>
      </c>
      <c r="M2807" s="2" t="b">
        <v>0</v>
      </c>
      <c r="N2807" s="2">
        <v>18</v>
      </c>
      <c r="O2807" s="2" t="b">
        <v>1</v>
      </c>
      <c r="P2807" s="4">
        <f t="shared" si="260"/>
        <v>110.00000000000001</v>
      </c>
      <c r="Q2807" s="5">
        <f t="shared" si="261"/>
        <v>24.444444444444443</v>
      </c>
      <c r="R2807" s="2" t="s">
        <v>8271</v>
      </c>
      <c r="S2807" s="7" t="str">
        <f t="shared" si="262"/>
        <v>theater</v>
      </c>
      <c r="T2807" s="7" t="str">
        <f t="shared" si="263"/>
        <v>plays</v>
      </c>
    </row>
    <row r="2808" spans="1:20" ht="80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17">
        <f t="shared" si="258"/>
        <v>42185.267245370371</v>
      </c>
      <c r="L2808" s="17">
        <f t="shared" si="259"/>
        <v>42221.458333333328</v>
      </c>
      <c r="M2808" s="2" t="b">
        <v>0</v>
      </c>
      <c r="N2808" s="2">
        <v>76</v>
      </c>
      <c r="O2808" s="2" t="b">
        <v>1</v>
      </c>
      <c r="P2808" s="4">
        <f t="shared" si="260"/>
        <v>112.1</v>
      </c>
      <c r="Q2808" s="5">
        <f t="shared" si="261"/>
        <v>44.25</v>
      </c>
      <c r="R2808" s="2" t="s">
        <v>8271</v>
      </c>
      <c r="S2808" s="7" t="str">
        <f t="shared" si="262"/>
        <v>theater</v>
      </c>
      <c r="T2808" s="7" t="str">
        <f t="shared" si="263"/>
        <v>plays</v>
      </c>
    </row>
    <row r="2809" spans="1:20" ht="40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17">
        <f t="shared" si="258"/>
        <v>42154.873124999998</v>
      </c>
      <c r="L2809" s="17">
        <f t="shared" si="259"/>
        <v>42184.873124999998</v>
      </c>
      <c r="M2809" s="2" t="b">
        <v>0</v>
      </c>
      <c r="N2809" s="2">
        <v>93</v>
      </c>
      <c r="O2809" s="2" t="b">
        <v>1</v>
      </c>
      <c r="P2809" s="4">
        <f t="shared" si="260"/>
        <v>126</v>
      </c>
      <c r="Q2809" s="5">
        <f t="shared" si="261"/>
        <v>67.741935483870961</v>
      </c>
      <c r="R2809" s="2" t="s">
        <v>8271</v>
      </c>
      <c r="S2809" s="7" t="str">
        <f t="shared" si="262"/>
        <v>theater</v>
      </c>
      <c r="T2809" s="7" t="str">
        <f t="shared" si="263"/>
        <v>plays</v>
      </c>
    </row>
    <row r="2810" spans="1:20" ht="80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17">
        <f t="shared" si="258"/>
        <v>42208.84646990741</v>
      </c>
      <c r="L2810" s="17">
        <f t="shared" si="259"/>
        <v>42238.84646990741</v>
      </c>
      <c r="M2810" s="2" t="b">
        <v>0</v>
      </c>
      <c r="N2810" s="2">
        <v>69</v>
      </c>
      <c r="O2810" s="2" t="b">
        <v>1</v>
      </c>
      <c r="P2810" s="4">
        <f t="shared" si="260"/>
        <v>100.24444444444444</v>
      </c>
      <c r="Q2810" s="5">
        <f t="shared" si="261"/>
        <v>65.376811594202906</v>
      </c>
      <c r="R2810" s="2" t="s">
        <v>8271</v>
      </c>
      <c r="S2810" s="7" t="str">
        <f t="shared" si="262"/>
        <v>theater</v>
      </c>
      <c r="T2810" s="7" t="str">
        <f t="shared" si="263"/>
        <v>plays</v>
      </c>
    </row>
    <row r="2811" spans="1:20" ht="80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17">
        <f t="shared" si="258"/>
        <v>42451.496817129635</v>
      </c>
      <c r="L2811" s="17">
        <f t="shared" si="259"/>
        <v>42459.610416666663</v>
      </c>
      <c r="M2811" s="2" t="b">
        <v>0</v>
      </c>
      <c r="N2811" s="2">
        <v>21</v>
      </c>
      <c r="O2811" s="2" t="b">
        <v>1</v>
      </c>
      <c r="P2811" s="4">
        <f t="shared" si="260"/>
        <v>102.4</v>
      </c>
      <c r="Q2811" s="5">
        <f t="shared" si="261"/>
        <v>121.9047619047619</v>
      </c>
      <c r="R2811" s="2" t="s">
        <v>8271</v>
      </c>
      <c r="S2811" s="7" t="str">
        <f t="shared" si="262"/>
        <v>theater</v>
      </c>
      <c r="T2811" s="7" t="str">
        <f t="shared" si="263"/>
        <v>plays</v>
      </c>
    </row>
    <row r="2812" spans="1:20" ht="80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17">
        <f t="shared" si="258"/>
        <v>41759.13962962963</v>
      </c>
      <c r="L2812" s="17">
        <f t="shared" si="259"/>
        <v>41791.165972222225</v>
      </c>
      <c r="M2812" s="2" t="b">
        <v>0</v>
      </c>
      <c r="N2812" s="2">
        <v>57</v>
      </c>
      <c r="O2812" s="2" t="b">
        <v>1</v>
      </c>
      <c r="P2812" s="4">
        <f t="shared" si="260"/>
        <v>108.2</v>
      </c>
      <c r="Q2812" s="5">
        <f t="shared" si="261"/>
        <v>47.456140350877192</v>
      </c>
      <c r="R2812" s="2" t="s">
        <v>8271</v>
      </c>
      <c r="S2812" s="7" t="str">
        <f t="shared" si="262"/>
        <v>theater</v>
      </c>
      <c r="T2812" s="7" t="str">
        <f t="shared" si="263"/>
        <v>plays</v>
      </c>
    </row>
    <row r="2813" spans="1:20" ht="60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17">
        <f t="shared" si="258"/>
        <v>42028.496562500004</v>
      </c>
      <c r="L2813" s="17">
        <f t="shared" si="259"/>
        <v>42058.496562500004</v>
      </c>
      <c r="M2813" s="2" t="b">
        <v>0</v>
      </c>
      <c r="N2813" s="2">
        <v>108</v>
      </c>
      <c r="O2813" s="2" t="b">
        <v>1</v>
      </c>
      <c r="P2813" s="4">
        <f t="shared" si="260"/>
        <v>100.27</v>
      </c>
      <c r="Q2813" s="5">
        <f t="shared" si="261"/>
        <v>92.842592592592595</v>
      </c>
      <c r="R2813" s="2" t="s">
        <v>8271</v>
      </c>
      <c r="S2813" s="7" t="str">
        <f t="shared" si="262"/>
        <v>theater</v>
      </c>
      <c r="T2813" s="7" t="str">
        <f t="shared" si="263"/>
        <v>plays</v>
      </c>
    </row>
    <row r="2814" spans="1:20" ht="60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17">
        <f t="shared" si="258"/>
        <v>42054.74418981481</v>
      </c>
      <c r="L2814" s="17">
        <f t="shared" si="259"/>
        <v>42100.166666666672</v>
      </c>
      <c r="M2814" s="2" t="b">
        <v>0</v>
      </c>
      <c r="N2814" s="2">
        <v>83</v>
      </c>
      <c r="O2814" s="2" t="b">
        <v>1</v>
      </c>
      <c r="P2814" s="4">
        <f t="shared" si="260"/>
        <v>113.3</v>
      </c>
      <c r="Q2814" s="5">
        <f t="shared" si="261"/>
        <v>68.253012048192772</v>
      </c>
      <c r="R2814" s="2" t="s">
        <v>8271</v>
      </c>
      <c r="S2814" s="7" t="str">
        <f t="shared" si="262"/>
        <v>theater</v>
      </c>
      <c r="T2814" s="7" t="str">
        <f t="shared" si="263"/>
        <v>plays</v>
      </c>
    </row>
    <row r="2815" spans="1:20" ht="60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17">
        <f t="shared" si="258"/>
        <v>42693.742604166662</v>
      </c>
      <c r="L2815" s="17">
        <f t="shared" si="259"/>
        <v>42718.742604166662</v>
      </c>
      <c r="M2815" s="2" t="b">
        <v>0</v>
      </c>
      <c r="N2815" s="2">
        <v>96</v>
      </c>
      <c r="O2815" s="2" t="b">
        <v>1</v>
      </c>
      <c r="P2815" s="4">
        <f t="shared" si="260"/>
        <v>127.57571428571428</v>
      </c>
      <c r="Q2815" s="5">
        <f t="shared" si="261"/>
        <v>37.209583333333335</v>
      </c>
      <c r="R2815" s="2" t="s">
        <v>8271</v>
      </c>
      <c r="S2815" s="7" t="str">
        <f t="shared" si="262"/>
        <v>theater</v>
      </c>
      <c r="T2815" s="7" t="str">
        <f t="shared" si="263"/>
        <v>plays</v>
      </c>
    </row>
    <row r="2816" spans="1:20" ht="80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17">
        <f t="shared" si="258"/>
        <v>42103.399479166663</v>
      </c>
      <c r="L2816" s="17">
        <f t="shared" si="259"/>
        <v>42133.399479166663</v>
      </c>
      <c r="M2816" s="2" t="b">
        <v>0</v>
      </c>
      <c r="N2816" s="2">
        <v>64</v>
      </c>
      <c r="O2816" s="2" t="b">
        <v>1</v>
      </c>
      <c r="P2816" s="4">
        <f t="shared" si="260"/>
        <v>107.73333333333332</v>
      </c>
      <c r="Q2816" s="5">
        <f t="shared" si="261"/>
        <v>25.25</v>
      </c>
      <c r="R2816" s="2" t="s">
        <v>8271</v>
      </c>
      <c r="S2816" s="7" t="str">
        <f t="shared" si="262"/>
        <v>theater</v>
      </c>
      <c r="T2816" s="7" t="str">
        <f t="shared" si="263"/>
        <v>plays</v>
      </c>
    </row>
    <row r="2817" spans="1:20" ht="80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17">
        <f t="shared" si="258"/>
        <v>42559.776724537034</v>
      </c>
      <c r="L2817" s="17">
        <f t="shared" si="259"/>
        <v>42589.776724537034</v>
      </c>
      <c r="M2817" s="2" t="b">
        <v>0</v>
      </c>
      <c r="N2817" s="2">
        <v>14</v>
      </c>
      <c r="O2817" s="2" t="b">
        <v>1</v>
      </c>
      <c r="P2817" s="4">
        <f t="shared" si="260"/>
        <v>242</v>
      </c>
      <c r="Q2817" s="5">
        <f t="shared" si="261"/>
        <v>43.214285714285715</v>
      </c>
      <c r="R2817" s="2" t="s">
        <v>8271</v>
      </c>
      <c r="S2817" s="7" t="str">
        <f t="shared" si="262"/>
        <v>theater</v>
      </c>
      <c r="T2817" s="7" t="str">
        <f t="shared" si="263"/>
        <v>plays</v>
      </c>
    </row>
    <row r="2818" spans="1:20" ht="80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17">
        <f t="shared" si="258"/>
        <v>42188.467499999999</v>
      </c>
      <c r="L2818" s="17">
        <f t="shared" si="259"/>
        <v>42218.666666666672</v>
      </c>
      <c r="M2818" s="2" t="b">
        <v>0</v>
      </c>
      <c r="N2818" s="2">
        <v>169</v>
      </c>
      <c r="O2818" s="2" t="b">
        <v>1</v>
      </c>
      <c r="P2818" s="4">
        <f t="shared" si="260"/>
        <v>141.56666666666666</v>
      </c>
      <c r="Q2818" s="5">
        <f t="shared" si="261"/>
        <v>25.130177514792898</v>
      </c>
      <c r="R2818" s="2" t="s">
        <v>8271</v>
      </c>
      <c r="S2818" s="7" t="str">
        <f t="shared" si="262"/>
        <v>theater</v>
      </c>
      <c r="T2818" s="7" t="str">
        <f t="shared" si="263"/>
        <v>plays</v>
      </c>
    </row>
    <row r="2819" spans="1:20" ht="80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17">
        <f t="shared" ref="K2819:K2882" si="264">(((J2819/60)/60)/24)+DATE(1970,1,1)</f>
        <v>42023.634976851856</v>
      </c>
      <c r="L2819" s="17">
        <f t="shared" ref="L2819:L2882" si="265">(((I2819/60)/60)/24)+DATE(1970,1,1)</f>
        <v>42063.634976851856</v>
      </c>
      <c r="M2819" s="2" t="b">
        <v>0</v>
      </c>
      <c r="N2819" s="2">
        <v>33</v>
      </c>
      <c r="O2819" s="2" t="b">
        <v>1</v>
      </c>
      <c r="P2819" s="4">
        <f t="shared" ref="P2819:P2882" si="266">E2819/D2819*100</f>
        <v>130</v>
      </c>
      <c r="Q2819" s="5">
        <f t="shared" ref="Q2819:Q2882" si="267">E2819/N2819</f>
        <v>23.636363636363637</v>
      </c>
      <c r="R2819" s="2" t="s">
        <v>8271</v>
      </c>
      <c r="S2819" s="7" t="str">
        <f t="shared" ref="S2819:S2882" si="268">LEFT(R2819, SEARCH("/",R2819, 1)-1)</f>
        <v>theater</v>
      </c>
      <c r="T2819" s="7" t="str">
        <f t="shared" ref="T2819:T2882" si="269">RIGHT(R2819,LEN(R2819)-SEARCH("/",R2819,1))</f>
        <v>plays</v>
      </c>
    </row>
    <row r="2820" spans="1:20" ht="60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17">
        <f t="shared" si="264"/>
        <v>42250.598217592589</v>
      </c>
      <c r="L2820" s="17">
        <f t="shared" si="265"/>
        <v>42270.598217592589</v>
      </c>
      <c r="M2820" s="2" t="b">
        <v>0</v>
      </c>
      <c r="N2820" s="2">
        <v>102</v>
      </c>
      <c r="O2820" s="2" t="b">
        <v>1</v>
      </c>
      <c r="P2820" s="4">
        <f t="shared" si="266"/>
        <v>106.03</v>
      </c>
      <c r="Q2820" s="5">
        <f t="shared" si="267"/>
        <v>103.95098039215686</v>
      </c>
      <c r="R2820" s="2" t="s">
        <v>8271</v>
      </c>
      <c r="S2820" s="7" t="str">
        <f t="shared" si="268"/>
        <v>theater</v>
      </c>
      <c r="T2820" s="7" t="str">
        <f t="shared" si="269"/>
        <v>plays</v>
      </c>
    </row>
    <row r="2821" spans="1:20" ht="80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17">
        <f t="shared" si="264"/>
        <v>42139.525567129633</v>
      </c>
      <c r="L2821" s="17">
        <f t="shared" si="265"/>
        <v>42169.525567129633</v>
      </c>
      <c r="M2821" s="2" t="b">
        <v>0</v>
      </c>
      <c r="N2821" s="2">
        <v>104</v>
      </c>
      <c r="O2821" s="2" t="b">
        <v>1</v>
      </c>
      <c r="P2821" s="4">
        <f t="shared" si="266"/>
        <v>104.80000000000001</v>
      </c>
      <c r="Q2821" s="5">
        <f t="shared" si="267"/>
        <v>50.384615384615387</v>
      </c>
      <c r="R2821" s="2" t="s">
        <v>8271</v>
      </c>
      <c r="S2821" s="7" t="str">
        <f t="shared" si="268"/>
        <v>theater</v>
      </c>
      <c r="T2821" s="7" t="str">
        <f t="shared" si="269"/>
        <v>plays</v>
      </c>
    </row>
    <row r="2822" spans="1:20" ht="80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17">
        <f t="shared" si="264"/>
        <v>42401.610983796301</v>
      </c>
      <c r="L2822" s="17">
        <f t="shared" si="265"/>
        <v>42426</v>
      </c>
      <c r="M2822" s="2" t="b">
        <v>0</v>
      </c>
      <c r="N2822" s="2">
        <v>20</v>
      </c>
      <c r="O2822" s="2" t="b">
        <v>1</v>
      </c>
      <c r="P2822" s="4">
        <f t="shared" si="266"/>
        <v>136</v>
      </c>
      <c r="Q2822" s="5">
        <f t="shared" si="267"/>
        <v>13.6</v>
      </c>
      <c r="R2822" s="2" t="s">
        <v>8271</v>
      </c>
      <c r="S2822" s="7" t="str">
        <f t="shared" si="268"/>
        <v>theater</v>
      </c>
      <c r="T2822" s="7" t="str">
        <f t="shared" si="269"/>
        <v>plays</v>
      </c>
    </row>
    <row r="2823" spans="1:20" ht="80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17">
        <f t="shared" si="264"/>
        <v>41875.922858796301</v>
      </c>
      <c r="L2823" s="17">
        <f t="shared" si="265"/>
        <v>41905.922858796301</v>
      </c>
      <c r="M2823" s="2" t="b">
        <v>0</v>
      </c>
      <c r="N2823" s="2">
        <v>35</v>
      </c>
      <c r="O2823" s="2" t="b">
        <v>1</v>
      </c>
      <c r="P2823" s="4">
        <f t="shared" si="266"/>
        <v>100</v>
      </c>
      <c r="Q2823" s="5">
        <f t="shared" si="267"/>
        <v>28.571428571428573</v>
      </c>
      <c r="R2823" s="2" t="s">
        <v>8271</v>
      </c>
      <c r="S2823" s="7" t="str">
        <f t="shared" si="268"/>
        <v>theater</v>
      </c>
      <c r="T2823" s="7" t="str">
        <f t="shared" si="269"/>
        <v>plays</v>
      </c>
    </row>
    <row r="2824" spans="1:20" ht="80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17">
        <f t="shared" si="264"/>
        <v>42060.683935185181</v>
      </c>
      <c r="L2824" s="17">
        <f t="shared" si="265"/>
        <v>42090.642268518524</v>
      </c>
      <c r="M2824" s="2" t="b">
        <v>0</v>
      </c>
      <c r="N2824" s="2">
        <v>94</v>
      </c>
      <c r="O2824" s="2" t="b">
        <v>1</v>
      </c>
      <c r="P2824" s="4">
        <f t="shared" si="266"/>
        <v>100</v>
      </c>
      <c r="Q2824" s="5">
        <f t="shared" si="267"/>
        <v>63.829787234042556</v>
      </c>
      <c r="R2824" s="2" t="s">
        <v>8271</v>
      </c>
      <c r="S2824" s="7" t="str">
        <f t="shared" si="268"/>
        <v>theater</v>
      </c>
      <c r="T2824" s="7" t="str">
        <f t="shared" si="269"/>
        <v>plays</v>
      </c>
    </row>
    <row r="2825" spans="1:20" ht="80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17">
        <f t="shared" si="264"/>
        <v>42067.011643518519</v>
      </c>
      <c r="L2825" s="17">
        <f t="shared" si="265"/>
        <v>42094.957638888889</v>
      </c>
      <c r="M2825" s="2" t="b">
        <v>0</v>
      </c>
      <c r="N2825" s="2">
        <v>14</v>
      </c>
      <c r="O2825" s="2" t="b">
        <v>1</v>
      </c>
      <c r="P2825" s="4">
        <f t="shared" si="266"/>
        <v>124</v>
      </c>
      <c r="Q2825" s="5">
        <f t="shared" si="267"/>
        <v>8.8571428571428577</v>
      </c>
      <c r="R2825" s="2" t="s">
        <v>8271</v>
      </c>
      <c r="S2825" s="7" t="str">
        <f t="shared" si="268"/>
        <v>theater</v>
      </c>
      <c r="T2825" s="7" t="str">
        <f t="shared" si="269"/>
        <v>plays</v>
      </c>
    </row>
    <row r="2826" spans="1:20" ht="60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17">
        <f t="shared" si="264"/>
        <v>42136.270787037036</v>
      </c>
      <c r="L2826" s="17">
        <f t="shared" si="265"/>
        <v>42168.071527777778</v>
      </c>
      <c r="M2826" s="2" t="b">
        <v>0</v>
      </c>
      <c r="N2826" s="2">
        <v>15</v>
      </c>
      <c r="O2826" s="2" t="b">
        <v>1</v>
      </c>
      <c r="P2826" s="4">
        <f t="shared" si="266"/>
        <v>116.92307692307693</v>
      </c>
      <c r="Q2826" s="5">
        <f t="shared" si="267"/>
        <v>50.666666666666664</v>
      </c>
      <c r="R2826" s="2" t="s">
        <v>8271</v>
      </c>
      <c r="S2826" s="7" t="str">
        <f t="shared" si="268"/>
        <v>theater</v>
      </c>
      <c r="T2826" s="7" t="str">
        <f t="shared" si="269"/>
        <v>plays</v>
      </c>
    </row>
    <row r="2827" spans="1:20" ht="80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17">
        <f t="shared" si="264"/>
        <v>42312.792662037042</v>
      </c>
      <c r="L2827" s="17">
        <f t="shared" si="265"/>
        <v>42342.792662037042</v>
      </c>
      <c r="M2827" s="2" t="b">
        <v>0</v>
      </c>
      <c r="N2827" s="2">
        <v>51</v>
      </c>
      <c r="O2827" s="2" t="b">
        <v>1</v>
      </c>
      <c r="P2827" s="4">
        <f t="shared" si="266"/>
        <v>103.33333333333334</v>
      </c>
      <c r="Q2827" s="5">
        <f t="shared" si="267"/>
        <v>60.784313725490193</v>
      </c>
      <c r="R2827" s="2" t="s">
        <v>8271</v>
      </c>
      <c r="S2827" s="7" t="str">
        <f t="shared" si="268"/>
        <v>theater</v>
      </c>
      <c r="T2827" s="7" t="str">
        <f t="shared" si="269"/>
        <v>plays</v>
      </c>
    </row>
    <row r="2828" spans="1:20" ht="80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17">
        <f t="shared" si="264"/>
        <v>42171.034861111111</v>
      </c>
      <c r="L2828" s="17">
        <f t="shared" si="265"/>
        <v>42195.291666666672</v>
      </c>
      <c r="M2828" s="2" t="b">
        <v>0</v>
      </c>
      <c r="N2828" s="2">
        <v>19</v>
      </c>
      <c r="O2828" s="2" t="b">
        <v>1</v>
      </c>
      <c r="P2828" s="4">
        <f t="shared" si="266"/>
        <v>107.74999999999999</v>
      </c>
      <c r="Q2828" s="5">
        <f t="shared" si="267"/>
        <v>113.42105263157895</v>
      </c>
      <c r="R2828" s="2" t="s">
        <v>8271</v>
      </c>
      <c r="S2828" s="7" t="str">
        <f t="shared" si="268"/>
        <v>theater</v>
      </c>
      <c r="T2828" s="7" t="str">
        <f t="shared" si="269"/>
        <v>plays</v>
      </c>
    </row>
    <row r="2829" spans="1:20" ht="80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17">
        <f t="shared" si="264"/>
        <v>42494.683634259258</v>
      </c>
      <c r="L2829" s="17">
        <f t="shared" si="265"/>
        <v>42524.6875</v>
      </c>
      <c r="M2829" s="2" t="b">
        <v>0</v>
      </c>
      <c r="N2829" s="2">
        <v>23</v>
      </c>
      <c r="O2829" s="2" t="b">
        <v>1</v>
      </c>
      <c r="P2829" s="4">
        <f t="shared" si="266"/>
        <v>120.24999999999999</v>
      </c>
      <c r="Q2829" s="5">
        <f t="shared" si="267"/>
        <v>104.56521739130434</v>
      </c>
      <c r="R2829" s="2" t="s">
        <v>8271</v>
      </c>
      <c r="S2829" s="7" t="str">
        <f t="shared" si="268"/>
        <v>theater</v>
      </c>
      <c r="T2829" s="7" t="str">
        <f t="shared" si="269"/>
        <v>plays</v>
      </c>
    </row>
    <row r="2830" spans="1:20" ht="80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17">
        <f t="shared" si="264"/>
        <v>42254.264687499999</v>
      </c>
      <c r="L2830" s="17">
        <f t="shared" si="265"/>
        <v>42279.958333333328</v>
      </c>
      <c r="M2830" s="2" t="b">
        <v>0</v>
      </c>
      <c r="N2830" s="2">
        <v>97</v>
      </c>
      <c r="O2830" s="2" t="b">
        <v>1</v>
      </c>
      <c r="P2830" s="4">
        <f t="shared" si="266"/>
        <v>100.37894736842105</v>
      </c>
      <c r="Q2830" s="5">
        <f t="shared" si="267"/>
        <v>98.30927835051547</v>
      </c>
      <c r="R2830" s="2" t="s">
        <v>8271</v>
      </c>
      <c r="S2830" s="7" t="str">
        <f t="shared" si="268"/>
        <v>theater</v>
      </c>
      <c r="T2830" s="7" t="str">
        <f t="shared" si="269"/>
        <v>plays</v>
      </c>
    </row>
    <row r="2831" spans="1:20" ht="80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17">
        <f t="shared" si="264"/>
        <v>42495.434236111112</v>
      </c>
      <c r="L2831" s="17">
        <f t="shared" si="265"/>
        <v>42523.434236111112</v>
      </c>
      <c r="M2831" s="2" t="b">
        <v>0</v>
      </c>
      <c r="N2831" s="2">
        <v>76</v>
      </c>
      <c r="O2831" s="2" t="b">
        <v>1</v>
      </c>
      <c r="P2831" s="4">
        <f t="shared" si="266"/>
        <v>106.52</v>
      </c>
      <c r="Q2831" s="5">
        <f t="shared" si="267"/>
        <v>35.039473684210527</v>
      </c>
      <c r="R2831" s="2" t="s">
        <v>8271</v>
      </c>
      <c r="S2831" s="7" t="str">
        <f t="shared" si="268"/>
        <v>theater</v>
      </c>
      <c r="T2831" s="7" t="str">
        <f t="shared" si="269"/>
        <v>plays</v>
      </c>
    </row>
    <row r="2832" spans="1:20" ht="60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17">
        <f t="shared" si="264"/>
        <v>41758.839675925927</v>
      </c>
      <c r="L2832" s="17">
        <f t="shared" si="265"/>
        <v>41771.165972222225</v>
      </c>
      <c r="M2832" s="2" t="b">
        <v>0</v>
      </c>
      <c r="N2832" s="2">
        <v>11</v>
      </c>
      <c r="O2832" s="2" t="b">
        <v>1</v>
      </c>
      <c r="P2832" s="4">
        <f t="shared" si="266"/>
        <v>100</v>
      </c>
      <c r="Q2832" s="5">
        <f t="shared" si="267"/>
        <v>272.72727272727275</v>
      </c>
      <c r="R2832" s="2" t="s">
        <v>8271</v>
      </c>
      <c r="S2832" s="7" t="str">
        <f t="shared" si="268"/>
        <v>theater</v>
      </c>
      <c r="T2832" s="7" t="str">
        <f t="shared" si="269"/>
        <v>plays</v>
      </c>
    </row>
    <row r="2833" spans="1:20" ht="60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17">
        <f t="shared" si="264"/>
        <v>42171.824884259258</v>
      </c>
      <c r="L2833" s="17">
        <f t="shared" si="265"/>
        <v>42201.824884259258</v>
      </c>
      <c r="M2833" s="2" t="b">
        <v>0</v>
      </c>
      <c r="N2833" s="2">
        <v>52</v>
      </c>
      <c r="O2833" s="2" t="b">
        <v>1</v>
      </c>
      <c r="P2833" s="4">
        <f t="shared" si="266"/>
        <v>110.66666666666667</v>
      </c>
      <c r="Q2833" s="5">
        <f t="shared" si="267"/>
        <v>63.846153846153847</v>
      </c>
      <c r="R2833" s="2" t="s">
        <v>8271</v>
      </c>
      <c r="S2833" s="7" t="str">
        <f t="shared" si="268"/>
        <v>theater</v>
      </c>
      <c r="T2833" s="7" t="str">
        <f t="shared" si="269"/>
        <v>plays</v>
      </c>
    </row>
    <row r="2834" spans="1:20" ht="80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17">
        <f t="shared" si="264"/>
        <v>41938.709421296298</v>
      </c>
      <c r="L2834" s="17">
        <f t="shared" si="265"/>
        <v>41966.916666666672</v>
      </c>
      <c r="M2834" s="2" t="b">
        <v>0</v>
      </c>
      <c r="N2834" s="2">
        <v>95</v>
      </c>
      <c r="O2834" s="2" t="b">
        <v>1</v>
      </c>
      <c r="P2834" s="4">
        <f t="shared" si="266"/>
        <v>114.71959999999999</v>
      </c>
      <c r="Q2834" s="5">
        <f t="shared" si="267"/>
        <v>30.189368421052631</v>
      </c>
      <c r="R2834" s="2" t="s">
        <v>8271</v>
      </c>
      <c r="S2834" s="7" t="str">
        <f t="shared" si="268"/>
        <v>theater</v>
      </c>
      <c r="T2834" s="7" t="str">
        <f t="shared" si="269"/>
        <v>plays</v>
      </c>
    </row>
    <row r="2835" spans="1:20" ht="20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17">
        <f t="shared" si="264"/>
        <v>42268.127696759257</v>
      </c>
      <c r="L2835" s="17">
        <f t="shared" si="265"/>
        <v>42288.083333333328</v>
      </c>
      <c r="M2835" s="2" t="b">
        <v>0</v>
      </c>
      <c r="N2835" s="2">
        <v>35</v>
      </c>
      <c r="O2835" s="2" t="b">
        <v>1</v>
      </c>
      <c r="P2835" s="4">
        <f t="shared" si="266"/>
        <v>108.25925925925925</v>
      </c>
      <c r="Q2835" s="5">
        <f t="shared" si="267"/>
        <v>83.51428571428572</v>
      </c>
      <c r="R2835" s="2" t="s">
        <v>8271</v>
      </c>
      <c r="S2835" s="7" t="str">
        <f t="shared" si="268"/>
        <v>theater</v>
      </c>
      <c r="T2835" s="7" t="str">
        <f t="shared" si="269"/>
        <v>plays</v>
      </c>
    </row>
    <row r="2836" spans="1:20" ht="80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17">
        <f t="shared" si="264"/>
        <v>42019.959837962961</v>
      </c>
      <c r="L2836" s="17">
        <f t="shared" si="265"/>
        <v>42034.959837962961</v>
      </c>
      <c r="M2836" s="2" t="b">
        <v>0</v>
      </c>
      <c r="N2836" s="2">
        <v>21</v>
      </c>
      <c r="O2836" s="2" t="b">
        <v>1</v>
      </c>
      <c r="P2836" s="4">
        <f t="shared" si="266"/>
        <v>170</v>
      </c>
      <c r="Q2836" s="5">
        <f t="shared" si="267"/>
        <v>64.761904761904759</v>
      </c>
      <c r="R2836" s="2" t="s">
        <v>8271</v>
      </c>
      <c r="S2836" s="7" t="str">
        <f t="shared" si="268"/>
        <v>theater</v>
      </c>
      <c r="T2836" s="7" t="str">
        <f t="shared" si="269"/>
        <v>plays</v>
      </c>
    </row>
    <row r="2837" spans="1:20" ht="80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17">
        <f t="shared" si="264"/>
        <v>42313.703900462962</v>
      </c>
      <c r="L2837" s="17">
        <f t="shared" si="265"/>
        <v>42343</v>
      </c>
      <c r="M2837" s="2" t="b">
        <v>0</v>
      </c>
      <c r="N2837" s="2">
        <v>93</v>
      </c>
      <c r="O2837" s="2" t="b">
        <v>1</v>
      </c>
      <c r="P2837" s="4">
        <f t="shared" si="266"/>
        <v>187.09899999999999</v>
      </c>
      <c r="Q2837" s="5">
        <f t="shared" si="267"/>
        <v>20.118172043010752</v>
      </c>
      <c r="R2837" s="2" t="s">
        <v>8271</v>
      </c>
      <c r="S2837" s="7" t="str">
        <f t="shared" si="268"/>
        <v>theater</v>
      </c>
      <c r="T2837" s="7" t="str">
        <f t="shared" si="269"/>
        <v>plays</v>
      </c>
    </row>
    <row r="2838" spans="1:20" ht="80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17">
        <f t="shared" si="264"/>
        <v>42746.261782407411</v>
      </c>
      <c r="L2838" s="17">
        <f t="shared" si="265"/>
        <v>42784.207638888889</v>
      </c>
      <c r="M2838" s="2" t="b">
        <v>0</v>
      </c>
      <c r="N2838" s="2">
        <v>11</v>
      </c>
      <c r="O2838" s="2" t="b">
        <v>1</v>
      </c>
      <c r="P2838" s="4">
        <f t="shared" si="266"/>
        <v>107.77777777777777</v>
      </c>
      <c r="Q2838" s="5">
        <f t="shared" si="267"/>
        <v>44.090909090909093</v>
      </c>
      <c r="R2838" s="2" t="s">
        <v>8271</v>
      </c>
      <c r="S2838" s="7" t="str">
        <f t="shared" si="268"/>
        <v>theater</v>
      </c>
      <c r="T2838" s="7" t="str">
        <f t="shared" si="269"/>
        <v>plays</v>
      </c>
    </row>
    <row r="2839" spans="1:20" ht="80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17">
        <f t="shared" si="264"/>
        <v>42307.908379629633</v>
      </c>
      <c r="L2839" s="17">
        <f t="shared" si="265"/>
        <v>42347.950046296297</v>
      </c>
      <c r="M2839" s="2" t="b">
        <v>0</v>
      </c>
      <c r="N2839" s="2">
        <v>21</v>
      </c>
      <c r="O2839" s="2" t="b">
        <v>1</v>
      </c>
      <c r="P2839" s="4">
        <f t="shared" si="266"/>
        <v>100</v>
      </c>
      <c r="Q2839" s="5">
        <f t="shared" si="267"/>
        <v>40.476190476190474</v>
      </c>
      <c r="R2839" s="2" t="s">
        <v>8271</v>
      </c>
      <c r="S2839" s="7" t="str">
        <f t="shared" si="268"/>
        <v>theater</v>
      </c>
      <c r="T2839" s="7" t="str">
        <f t="shared" si="269"/>
        <v>plays</v>
      </c>
    </row>
    <row r="2840" spans="1:20" ht="80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17">
        <f t="shared" si="264"/>
        <v>41842.607592592591</v>
      </c>
      <c r="L2840" s="17">
        <f t="shared" si="265"/>
        <v>41864.916666666664</v>
      </c>
      <c r="M2840" s="2" t="b">
        <v>0</v>
      </c>
      <c r="N2840" s="2">
        <v>54</v>
      </c>
      <c r="O2840" s="2" t="b">
        <v>1</v>
      </c>
      <c r="P2840" s="4">
        <f t="shared" si="266"/>
        <v>120.24999999999999</v>
      </c>
      <c r="Q2840" s="5">
        <f t="shared" si="267"/>
        <v>44.537037037037038</v>
      </c>
      <c r="R2840" s="2" t="s">
        <v>8271</v>
      </c>
      <c r="S2840" s="7" t="str">
        <f t="shared" si="268"/>
        <v>theater</v>
      </c>
      <c r="T2840" s="7" t="str">
        <f t="shared" si="269"/>
        <v>plays</v>
      </c>
    </row>
    <row r="2841" spans="1:20" ht="80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17">
        <f t="shared" si="264"/>
        <v>41853.240208333329</v>
      </c>
      <c r="L2841" s="17">
        <f t="shared" si="265"/>
        <v>41876.207638888889</v>
      </c>
      <c r="M2841" s="2" t="b">
        <v>0</v>
      </c>
      <c r="N2841" s="2">
        <v>31</v>
      </c>
      <c r="O2841" s="2" t="b">
        <v>1</v>
      </c>
      <c r="P2841" s="4">
        <f t="shared" si="266"/>
        <v>111.42857142857143</v>
      </c>
      <c r="Q2841" s="5">
        <f t="shared" si="267"/>
        <v>125.80645161290323</v>
      </c>
      <c r="R2841" s="2" t="s">
        <v>8271</v>
      </c>
      <c r="S2841" s="7" t="str">
        <f t="shared" si="268"/>
        <v>theater</v>
      </c>
      <c r="T2841" s="7" t="str">
        <f t="shared" si="269"/>
        <v>plays</v>
      </c>
    </row>
    <row r="2842" spans="1:20" ht="80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17">
        <f t="shared" si="264"/>
        <v>42060.035636574074</v>
      </c>
      <c r="L2842" s="17">
        <f t="shared" si="265"/>
        <v>42081.708333333328</v>
      </c>
      <c r="M2842" s="2" t="b">
        <v>0</v>
      </c>
      <c r="N2842" s="2">
        <v>132</v>
      </c>
      <c r="O2842" s="2" t="b">
        <v>1</v>
      </c>
      <c r="P2842" s="4">
        <f t="shared" si="266"/>
        <v>104</v>
      </c>
      <c r="Q2842" s="5">
        <f t="shared" si="267"/>
        <v>19.696969696969695</v>
      </c>
      <c r="R2842" s="2" t="s">
        <v>8271</v>
      </c>
      <c r="S2842" s="7" t="str">
        <f t="shared" si="268"/>
        <v>theater</v>
      </c>
      <c r="T2842" s="7" t="str">
        <f t="shared" si="269"/>
        <v>plays</v>
      </c>
    </row>
    <row r="2843" spans="1:20" ht="80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17">
        <f t="shared" si="264"/>
        <v>42291.739548611105</v>
      </c>
      <c r="L2843" s="17">
        <f t="shared" si="265"/>
        <v>42351.781215277777</v>
      </c>
      <c r="M2843" s="2" t="b">
        <v>0</v>
      </c>
      <c r="N2843" s="2">
        <v>1</v>
      </c>
      <c r="O2843" s="2" t="b">
        <v>0</v>
      </c>
      <c r="P2843" s="4">
        <f t="shared" si="266"/>
        <v>1</v>
      </c>
      <c r="Q2843" s="5">
        <f t="shared" si="267"/>
        <v>10</v>
      </c>
      <c r="R2843" s="2" t="s">
        <v>8271</v>
      </c>
      <c r="S2843" s="7" t="str">
        <f t="shared" si="268"/>
        <v>theater</v>
      </c>
      <c r="T2843" s="7" t="str">
        <f t="shared" si="269"/>
        <v>plays</v>
      </c>
    </row>
    <row r="2844" spans="1:20" ht="80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17">
        <f t="shared" si="264"/>
        <v>41784.952488425923</v>
      </c>
      <c r="L2844" s="17">
        <f t="shared" si="265"/>
        <v>41811.458333333336</v>
      </c>
      <c r="M2844" s="2" t="b">
        <v>0</v>
      </c>
      <c r="N2844" s="2">
        <v>0</v>
      </c>
      <c r="O2844" s="2" t="b">
        <v>0</v>
      </c>
      <c r="P2844" s="4">
        <f t="shared" si="266"/>
        <v>0</v>
      </c>
      <c r="Q2844" s="5" t="e">
        <f t="shared" si="267"/>
        <v>#DIV/0!</v>
      </c>
      <c r="R2844" s="2" t="s">
        <v>8271</v>
      </c>
      <c r="S2844" s="7" t="str">
        <f t="shared" si="268"/>
        <v>theater</v>
      </c>
      <c r="T2844" s="7" t="str">
        <f t="shared" si="269"/>
        <v>plays</v>
      </c>
    </row>
    <row r="2845" spans="1:20" ht="80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17">
        <f t="shared" si="264"/>
        <v>42492.737847222219</v>
      </c>
      <c r="L2845" s="17">
        <f t="shared" si="265"/>
        <v>42534.166666666672</v>
      </c>
      <c r="M2845" s="2" t="b">
        <v>0</v>
      </c>
      <c r="N2845" s="2">
        <v>0</v>
      </c>
      <c r="O2845" s="2" t="b">
        <v>0</v>
      </c>
      <c r="P2845" s="4">
        <f t="shared" si="266"/>
        <v>0</v>
      </c>
      <c r="Q2845" s="5" t="e">
        <f t="shared" si="267"/>
        <v>#DIV/0!</v>
      </c>
      <c r="R2845" s="2" t="s">
        <v>8271</v>
      </c>
      <c r="S2845" s="7" t="str">
        <f t="shared" si="268"/>
        <v>theater</v>
      </c>
      <c r="T2845" s="7" t="str">
        <f t="shared" si="269"/>
        <v>plays</v>
      </c>
    </row>
    <row r="2846" spans="1:20" ht="80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17">
        <f t="shared" si="264"/>
        <v>42709.546064814815</v>
      </c>
      <c r="L2846" s="17">
        <f t="shared" si="265"/>
        <v>42739.546064814815</v>
      </c>
      <c r="M2846" s="2" t="b">
        <v>0</v>
      </c>
      <c r="N2846" s="2">
        <v>1</v>
      </c>
      <c r="O2846" s="2" t="b">
        <v>0</v>
      </c>
      <c r="P2846" s="4">
        <f t="shared" si="266"/>
        <v>5.4545454545454541</v>
      </c>
      <c r="Q2846" s="5">
        <f t="shared" si="267"/>
        <v>30</v>
      </c>
      <c r="R2846" s="2" t="s">
        <v>8271</v>
      </c>
      <c r="S2846" s="7" t="str">
        <f t="shared" si="268"/>
        <v>theater</v>
      </c>
      <c r="T2846" s="7" t="str">
        <f t="shared" si="269"/>
        <v>plays</v>
      </c>
    </row>
    <row r="2847" spans="1:20" ht="60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17">
        <f t="shared" si="264"/>
        <v>42103.016585648147</v>
      </c>
      <c r="L2847" s="17">
        <f t="shared" si="265"/>
        <v>42163.016585648147</v>
      </c>
      <c r="M2847" s="2" t="b">
        <v>0</v>
      </c>
      <c r="N2847" s="2">
        <v>39</v>
      </c>
      <c r="O2847" s="2" t="b">
        <v>0</v>
      </c>
      <c r="P2847" s="4">
        <f t="shared" si="266"/>
        <v>31.546666666666667</v>
      </c>
      <c r="Q2847" s="5">
        <f t="shared" si="267"/>
        <v>60.666666666666664</v>
      </c>
      <c r="R2847" s="2" t="s">
        <v>8271</v>
      </c>
      <c r="S2847" s="7" t="str">
        <f t="shared" si="268"/>
        <v>theater</v>
      </c>
      <c r="T2847" s="7" t="str">
        <f t="shared" si="269"/>
        <v>plays</v>
      </c>
    </row>
    <row r="2848" spans="1:20" ht="100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17">
        <f t="shared" si="264"/>
        <v>42108.692060185189</v>
      </c>
      <c r="L2848" s="17">
        <f t="shared" si="265"/>
        <v>42153.692060185189</v>
      </c>
      <c r="M2848" s="2" t="b">
        <v>0</v>
      </c>
      <c r="N2848" s="2">
        <v>0</v>
      </c>
      <c r="O2848" s="2" t="b">
        <v>0</v>
      </c>
      <c r="P2848" s="4">
        <f t="shared" si="266"/>
        <v>0</v>
      </c>
      <c r="Q2848" s="5" t="e">
        <f t="shared" si="267"/>
        <v>#DIV/0!</v>
      </c>
      <c r="R2848" s="2" t="s">
        <v>8271</v>
      </c>
      <c r="S2848" s="7" t="str">
        <f t="shared" si="268"/>
        <v>theater</v>
      </c>
      <c r="T2848" s="7" t="str">
        <f t="shared" si="269"/>
        <v>plays</v>
      </c>
    </row>
    <row r="2849" spans="1:20" ht="80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17">
        <f t="shared" si="264"/>
        <v>42453.806307870371</v>
      </c>
      <c r="L2849" s="17">
        <f t="shared" si="265"/>
        <v>42513.806307870371</v>
      </c>
      <c r="M2849" s="2" t="b">
        <v>0</v>
      </c>
      <c r="N2849" s="2">
        <v>0</v>
      </c>
      <c r="O2849" s="2" t="b">
        <v>0</v>
      </c>
      <c r="P2849" s="4">
        <f t="shared" si="266"/>
        <v>0</v>
      </c>
      <c r="Q2849" s="5" t="e">
        <f t="shared" si="267"/>
        <v>#DIV/0!</v>
      </c>
      <c r="R2849" s="2" t="s">
        <v>8271</v>
      </c>
      <c r="S2849" s="7" t="str">
        <f t="shared" si="268"/>
        <v>theater</v>
      </c>
      <c r="T2849" s="7" t="str">
        <f t="shared" si="269"/>
        <v>plays</v>
      </c>
    </row>
    <row r="2850" spans="1:20" ht="80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17">
        <f t="shared" si="264"/>
        <v>42123.648831018523</v>
      </c>
      <c r="L2850" s="17">
        <f t="shared" si="265"/>
        <v>42153.648831018523</v>
      </c>
      <c r="M2850" s="2" t="b">
        <v>0</v>
      </c>
      <c r="N2850" s="2">
        <v>3</v>
      </c>
      <c r="O2850" s="2" t="b">
        <v>0</v>
      </c>
      <c r="P2850" s="4">
        <f t="shared" si="266"/>
        <v>0.2</v>
      </c>
      <c r="Q2850" s="5">
        <f t="shared" si="267"/>
        <v>23.333333333333332</v>
      </c>
      <c r="R2850" s="2" t="s">
        <v>8271</v>
      </c>
      <c r="S2850" s="7" t="str">
        <f t="shared" si="268"/>
        <v>theater</v>
      </c>
      <c r="T2850" s="7" t="str">
        <f t="shared" si="269"/>
        <v>plays</v>
      </c>
    </row>
    <row r="2851" spans="1:20" ht="80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17">
        <f t="shared" si="264"/>
        <v>42453.428240740745</v>
      </c>
      <c r="L2851" s="17">
        <f t="shared" si="265"/>
        <v>42483.428240740745</v>
      </c>
      <c r="M2851" s="2" t="b">
        <v>0</v>
      </c>
      <c r="N2851" s="2">
        <v>1</v>
      </c>
      <c r="O2851" s="2" t="b">
        <v>0</v>
      </c>
      <c r="P2851" s="4">
        <f t="shared" si="266"/>
        <v>1</v>
      </c>
      <c r="Q2851" s="5">
        <f t="shared" si="267"/>
        <v>5</v>
      </c>
      <c r="R2851" s="2" t="s">
        <v>8271</v>
      </c>
      <c r="S2851" s="7" t="str">
        <f t="shared" si="268"/>
        <v>theater</v>
      </c>
      <c r="T2851" s="7" t="str">
        <f t="shared" si="269"/>
        <v>plays</v>
      </c>
    </row>
    <row r="2852" spans="1:20" ht="80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17">
        <f t="shared" si="264"/>
        <v>41858.007071759261</v>
      </c>
      <c r="L2852" s="17">
        <f t="shared" si="265"/>
        <v>41888.007071759261</v>
      </c>
      <c r="M2852" s="2" t="b">
        <v>0</v>
      </c>
      <c r="N2852" s="2">
        <v>13</v>
      </c>
      <c r="O2852" s="2" t="b">
        <v>0</v>
      </c>
      <c r="P2852" s="4">
        <f t="shared" si="266"/>
        <v>3.8875000000000002</v>
      </c>
      <c r="Q2852" s="5">
        <f t="shared" si="267"/>
        <v>23.923076923076923</v>
      </c>
      <c r="R2852" s="2" t="s">
        <v>8271</v>
      </c>
      <c r="S2852" s="7" t="str">
        <f t="shared" si="268"/>
        <v>theater</v>
      </c>
      <c r="T2852" s="7" t="str">
        <f t="shared" si="269"/>
        <v>plays</v>
      </c>
    </row>
    <row r="2853" spans="1:20" ht="80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17">
        <f t="shared" si="264"/>
        <v>42390.002650462964</v>
      </c>
      <c r="L2853" s="17">
        <f t="shared" si="265"/>
        <v>42398.970138888893</v>
      </c>
      <c r="M2853" s="2" t="b">
        <v>0</v>
      </c>
      <c r="N2853" s="2">
        <v>0</v>
      </c>
      <c r="O2853" s="2" t="b">
        <v>0</v>
      </c>
      <c r="P2853" s="4">
        <f t="shared" si="266"/>
        <v>0</v>
      </c>
      <c r="Q2853" s="5" t="e">
        <f t="shared" si="267"/>
        <v>#DIV/0!</v>
      </c>
      <c r="R2853" s="2" t="s">
        <v>8271</v>
      </c>
      <c r="S2853" s="7" t="str">
        <f t="shared" si="268"/>
        <v>theater</v>
      </c>
      <c r="T2853" s="7" t="str">
        <f t="shared" si="269"/>
        <v>plays</v>
      </c>
    </row>
    <row r="2854" spans="1:20" ht="60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17">
        <f t="shared" si="264"/>
        <v>41781.045173611114</v>
      </c>
      <c r="L2854" s="17">
        <f t="shared" si="265"/>
        <v>41811.045173611114</v>
      </c>
      <c r="M2854" s="2" t="b">
        <v>0</v>
      </c>
      <c r="N2854" s="2">
        <v>6</v>
      </c>
      <c r="O2854" s="2" t="b">
        <v>0</v>
      </c>
      <c r="P2854" s="4">
        <f t="shared" si="266"/>
        <v>1.9</v>
      </c>
      <c r="Q2854" s="5">
        <f t="shared" si="267"/>
        <v>15.833333333333334</v>
      </c>
      <c r="R2854" s="2" t="s">
        <v>8271</v>
      </c>
      <c r="S2854" s="7" t="str">
        <f t="shared" si="268"/>
        <v>theater</v>
      </c>
      <c r="T2854" s="7" t="str">
        <f t="shared" si="269"/>
        <v>plays</v>
      </c>
    </row>
    <row r="2855" spans="1:20" ht="80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17">
        <f t="shared" si="264"/>
        <v>41836.190937499996</v>
      </c>
      <c r="L2855" s="17">
        <f t="shared" si="265"/>
        <v>41896.190937499996</v>
      </c>
      <c r="M2855" s="2" t="b">
        <v>0</v>
      </c>
      <c r="N2855" s="2">
        <v>0</v>
      </c>
      <c r="O2855" s="2" t="b">
        <v>0</v>
      </c>
      <c r="P2855" s="4">
        <f t="shared" si="266"/>
        <v>0</v>
      </c>
      <c r="Q2855" s="5" t="e">
        <f t="shared" si="267"/>
        <v>#DIV/0!</v>
      </c>
      <c r="R2855" s="2" t="s">
        <v>8271</v>
      </c>
      <c r="S2855" s="7" t="str">
        <f t="shared" si="268"/>
        <v>theater</v>
      </c>
      <c r="T2855" s="7" t="str">
        <f t="shared" si="269"/>
        <v>plays</v>
      </c>
    </row>
    <row r="2856" spans="1:20" ht="60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17">
        <f t="shared" si="264"/>
        <v>42111.71665509259</v>
      </c>
      <c r="L2856" s="17">
        <f t="shared" si="265"/>
        <v>42131.71665509259</v>
      </c>
      <c r="M2856" s="2" t="b">
        <v>0</v>
      </c>
      <c r="N2856" s="2">
        <v>14</v>
      </c>
      <c r="O2856" s="2" t="b">
        <v>0</v>
      </c>
      <c r="P2856" s="4">
        <f t="shared" si="266"/>
        <v>41.699999999999996</v>
      </c>
      <c r="Q2856" s="5">
        <f t="shared" si="267"/>
        <v>29.785714285714285</v>
      </c>
      <c r="R2856" s="2" t="s">
        <v>8271</v>
      </c>
      <c r="S2856" s="7" t="str">
        <f t="shared" si="268"/>
        <v>theater</v>
      </c>
      <c r="T2856" s="7" t="str">
        <f t="shared" si="269"/>
        <v>plays</v>
      </c>
    </row>
    <row r="2857" spans="1:20" ht="80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17">
        <f t="shared" si="264"/>
        <v>42370.007766203707</v>
      </c>
      <c r="L2857" s="17">
        <f t="shared" si="265"/>
        <v>42398.981944444444</v>
      </c>
      <c r="M2857" s="2" t="b">
        <v>0</v>
      </c>
      <c r="N2857" s="2">
        <v>5</v>
      </c>
      <c r="O2857" s="2" t="b">
        <v>0</v>
      </c>
      <c r="P2857" s="4">
        <f t="shared" si="266"/>
        <v>50</v>
      </c>
      <c r="Q2857" s="5">
        <f t="shared" si="267"/>
        <v>60</v>
      </c>
      <c r="R2857" s="2" t="s">
        <v>8271</v>
      </c>
      <c r="S2857" s="7" t="str">
        <f t="shared" si="268"/>
        <v>theater</v>
      </c>
      <c r="T2857" s="7" t="str">
        <f t="shared" si="269"/>
        <v>plays</v>
      </c>
    </row>
    <row r="2858" spans="1:20" ht="80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17">
        <f t="shared" si="264"/>
        <v>42165.037581018521</v>
      </c>
      <c r="L2858" s="17">
        <f t="shared" si="265"/>
        <v>42224.898611111115</v>
      </c>
      <c r="M2858" s="2" t="b">
        <v>0</v>
      </c>
      <c r="N2858" s="2">
        <v>6</v>
      </c>
      <c r="O2858" s="2" t="b">
        <v>0</v>
      </c>
      <c r="P2858" s="4">
        <f t="shared" si="266"/>
        <v>4.8666666666666663</v>
      </c>
      <c r="Q2858" s="5">
        <f t="shared" si="267"/>
        <v>24.333333333333332</v>
      </c>
      <c r="R2858" s="2" t="s">
        <v>8271</v>
      </c>
      <c r="S2858" s="7" t="str">
        <f t="shared" si="268"/>
        <v>theater</v>
      </c>
      <c r="T2858" s="7" t="str">
        <f t="shared" si="269"/>
        <v>plays</v>
      </c>
    </row>
    <row r="2859" spans="1:20" ht="80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17">
        <f t="shared" si="264"/>
        <v>42726.920081018514</v>
      </c>
      <c r="L2859" s="17">
        <f t="shared" si="265"/>
        <v>42786.75</v>
      </c>
      <c r="M2859" s="2" t="b">
        <v>0</v>
      </c>
      <c r="N2859" s="2">
        <v>15</v>
      </c>
      <c r="O2859" s="2" t="b">
        <v>0</v>
      </c>
      <c r="P2859" s="4">
        <f t="shared" si="266"/>
        <v>19.736842105263158</v>
      </c>
      <c r="Q2859" s="5">
        <f t="shared" si="267"/>
        <v>500</v>
      </c>
      <c r="R2859" s="2" t="s">
        <v>8271</v>
      </c>
      <c r="S2859" s="7" t="str">
        <f t="shared" si="268"/>
        <v>theater</v>
      </c>
      <c r="T2859" s="7" t="str">
        <f t="shared" si="269"/>
        <v>plays</v>
      </c>
    </row>
    <row r="2860" spans="1:20" ht="80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17">
        <f t="shared" si="264"/>
        <v>41954.545081018514</v>
      </c>
      <c r="L2860" s="17">
        <f t="shared" si="265"/>
        <v>41978.477777777778</v>
      </c>
      <c r="M2860" s="2" t="b">
        <v>0</v>
      </c>
      <c r="N2860" s="2">
        <v>0</v>
      </c>
      <c r="O2860" s="2" t="b">
        <v>0</v>
      </c>
      <c r="P2860" s="4">
        <f t="shared" si="266"/>
        <v>0</v>
      </c>
      <c r="Q2860" s="5" t="e">
        <f t="shared" si="267"/>
        <v>#DIV/0!</v>
      </c>
      <c r="R2860" s="2" t="s">
        <v>8271</v>
      </c>
      <c r="S2860" s="7" t="str">
        <f t="shared" si="268"/>
        <v>theater</v>
      </c>
      <c r="T2860" s="7" t="str">
        <f t="shared" si="269"/>
        <v>plays</v>
      </c>
    </row>
    <row r="2861" spans="1:20" ht="60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17">
        <f t="shared" si="264"/>
        <v>42233.362314814818</v>
      </c>
      <c r="L2861" s="17">
        <f t="shared" si="265"/>
        <v>42293.362314814818</v>
      </c>
      <c r="M2861" s="2" t="b">
        <v>0</v>
      </c>
      <c r="N2861" s="2">
        <v>1</v>
      </c>
      <c r="O2861" s="2" t="b">
        <v>0</v>
      </c>
      <c r="P2861" s="4">
        <f t="shared" si="266"/>
        <v>1.7500000000000002</v>
      </c>
      <c r="Q2861" s="5">
        <f t="shared" si="267"/>
        <v>35</v>
      </c>
      <c r="R2861" s="2" t="s">
        <v>8271</v>
      </c>
      <c r="S2861" s="7" t="str">
        <f t="shared" si="268"/>
        <v>theater</v>
      </c>
      <c r="T2861" s="7" t="str">
        <f t="shared" si="269"/>
        <v>plays</v>
      </c>
    </row>
    <row r="2862" spans="1:20" ht="80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17">
        <f t="shared" si="264"/>
        <v>42480.800648148142</v>
      </c>
      <c r="L2862" s="17">
        <f t="shared" si="265"/>
        <v>42540.800648148142</v>
      </c>
      <c r="M2862" s="2" t="b">
        <v>0</v>
      </c>
      <c r="N2862" s="2">
        <v>9</v>
      </c>
      <c r="O2862" s="2" t="b">
        <v>0</v>
      </c>
      <c r="P2862" s="4">
        <f t="shared" si="266"/>
        <v>6.65</v>
      </c>
      <c r="Q2862" s="5">
        <f t="shared" si="267"/>
        <v>29.555555555555557</v>
      </c>
      <c r="R2862" s="2" t="s">
        <v>8271</v>
      </c>
      <c r="S2862" s="7" t="str">
        <f t="shared" si="268"/>
        <v>theater</v>
      </c>
      <c r="T2862" s="7" t="str">
        <f t="shared" si="269"/>
        <v>plays</v>
      </c>
    </row>
    <row r="2863" spans="1:20" ht="80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17">
        <f t="shared" si="264"/>
        <v>42257.590833333335</v>
      </c>
      <c r="L2863" s="17">
        <f t="shared" si="265"/>
        <v>42271.590833333335</v>
      </c>
      <c r="M2863" s="2" t="b">
        <v>0</v>
      </c>
      <c r="N2863" s="2">
        <v>3</v>
      </c>
      <c r="O2863" s="2" t="b">
        <v>0</v>
      </c>
      <c r="P2863" s="4">
        <f t="shared" si="266"/>
        <v>32</v>
      </c>
      <c r="Q2863" s="5">
        <f t="shared" si="267"/>
        <v>26.666666666666668</v>
      </c>
      <c r="R2863" s="2" t="s">
        <v>8271</v>
      </c>
      <c r="S2863" s="7" t="str">
        <f t="shared" si="268"/>
        <v>theater</v>
      </c>
      <c r="T2863" s="7" t="str">
        <f t="shared" si="269"/>
        <v>plays</v>
      </c>
    </row>
    <row r="2864" spans="1:20" ht="80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17">
        <f t="shared" si="264"/>
        <v>41784.789687500001</v>
      </c>
      <c r="L2864" s="17">
        <f t="shared" si="265"/>
        <v>41814.789687500001</v>
      </c>
      <c r="M2864" s="2" t="b">
        <v>0</v>
      </c>
      <c r="N2864" s="2">
        <v>3</v>
      </c>
      <c r="O2864" s="2" t="b">
        <v>0</v>
      </c>
      <c r="P2864" s="4">
        <f t="shared" si="266"/>
        <v>0.43307086614173229</v>
      </c>
      <c r="Q2864" s="5">
        <f t="shared" si="267"/>
        <v>18.333333333333332</v>
      </c>
      <c r="R2864" s="2" t="s">
        <v>8271</v>
      </c>
      <c r="S2864" s="7" t="str">
        <f t="shared" si="268"/>
        <v>theater</v>
      </c>
      <c r="T2864" s="7" t="str">
        <f t="shared" si="269"/>
        <v>plays</v>
      </c>
    </row>
    <row r="2865" spans="1:20" ht="80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17">
        <f t="shared" si="264"/>
        <v>41831.675034722226</v>
      </c>
      <c r="L2865" s="17">
        <f t="shared" si="265"/>
        <v>41891.675034722226</v>
      </c>
      <c r="M2865" s="2" t="b">
        <v>0</v>
      </c>
      <c r="N2865" s="2">
        <v>1</v>
      </c>
      <c r="O2865" s="2" t="b">
        <v>0</v>
      </c>
      <c r="P2865" s="4">
        <f t="shared" si="266"/>
        <v>0.04</v>
      </c>
      <c r="Q2865" s="5">
        <f t="shared" si="267"/>
        <v>20</v>
      </c>
      <c r="R2865" s="2" t="s">
        <v>8271</v>
      </c>
      <c r="S2865" s="7" t="str">
        <f t="shared" si="268"/>
        <v>theater</v>
      </c>
      <c r="T2865" s="7" t="str">
        <f t="shared" si="269"/>
        <v>plays</v>
      </c>
    </row>
    <row r="2866" spans="1:20" ht="20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17">
        <f t="shared" si="264"/>
        <v>42172.613506944443</v>
      </c>
      <c r="L2866" s="17">
        <f t="shared" si="265"/>
        <v>42202.554166666669</v>
      </c>
      <c r="M2866" s="2" t="b">
        <v>0</v>
      </c>
      <c r="N2866" s="2">
        <v>3</v>
      </c>
      <c r="O2866" s="2" t="b">
        <v>0</v>
      </c>
      <c r="P2866" s="4">
        <f t="shared" si="266"/>
        <v>1.6</v>
      </c>
      <c r="Q2866" s="5">
        <f t="shared" si="267"/>
        <v>13.333333333333334</v>
      </c>
      <c r="R2866" s="2" t="s">
        <v>8271</v>
      </c>
      <c r="S2866" s="7" t="str">
        <f t="shared" si="268"/>
        <v>theater</v>
      </c>
      <c r="T2866" s="7" t="str">
        <f t="shared" si="269"/>
        <v>plays</v>
      </c>
    </row>
    <row r="2867" spans="1:20" ht="80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17">
        <f t="shared" si="264"/>
        <v>41950.114108796297</v>
      </c>
      <c r="L2867" s="17">
        <f t="shared" si="265"/>
        <v>42010.114108796297</v>
      </c>
      <c r="M2867" s="2" t="b">
        <v>0</v>
      </c>
      <c r="N2867" s="2">
        <v>0</v>
      </c>
      <c r="O2867" s="2" t="b">
        <v>0</v>
      </c>
      <c r="P2867" s="4">
        <f t="shared" si="266"/>
        <v>0</v>
      </c>
      <c r="Q2867" s="5" t="e">
        <f t="shared" si="267"/>
        <v>#DIV/0!</v>
      </c>
      <c r="R2867" s="2" t="s">
        <v>8271</v>
      </c>
      <c r="S2867" s="7" t="str">
        <f t="shared" si="268"/>
        <v>theater</v>
      </c>
      <c r="T2867" s="7" t="str">
        <f t="shared" si="269"/>
        <v>plays</v>
      </c>
    </row>
    <row r="2868" spans="1:20" ht="80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17">
        <f t="shared" si="264"/>
        <v>42627.955104166671</v>
      </c>
      <c r="L2868" s="17">
        <f t="shared" si="265"/>
        <v>42657.916666666672</v>
      </c>
      <c r="M2868" s="2" t="b">
        <v>0</v>
      </c>
      <c r="N2868" s="2">
        <v>2</v>
      </c>
      <c r="O2868" s="2" t="b">
        <v>0</v>
      </c>
      <c r="P2868" s="4">
        <f t="shared" si="266"/>
        <v>0.89999999999999991</v>
      </c>
      <c r="Q2868" s="5">
        <f t="shared" si="267"/>
        <v>22.5</v>
      </c>
      <c r="R2868" s="2" t="s">
        <v>8271</v>
      </c>
      <c r="S2868" s="7" t="str">
        <f t="shared" si="268"/>
        <v>theater</v>
      </c>
      <c r="T2868" s="7" t="str">
        <f t="shared" si="269"/>
        <v>plays</v>
      </c>
    </row>
    <row r="2869" spans="1:20" ht="80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17">
        <f t="shared" si="264"/>
        <v>42531.195277777777</v>
      </c>
      <c r="L2869" s="17">
        <f t="shared" si="265"/>
        <v>42555.166666666672</v>
      </c>
      <c r="M2869" s="2" t="b">
        <v>0</v>
      </c>
      <c r="N2869" s="2">
        <v>10</v>
      </c>
      <c r="O2869" s="2" t="b">
        <v>0</v>
      </c>
      <c r="P2869" s="4">
        <f t="shared" si="266"/>
        <v>20.16</v>
      </c>
      <c r="Q2869" s="5">
        <f t="shared" si="267"/>
        <v>50.4</v>
      </c>
      <c r="R2869" s="2" t="s">
        <v>8271</v>
      </c>
      <c r="S2869" s="7" t="str">
        <f t="shared" si="268"/>
        <v>theater</v>
      </c>
      <c r="T2869" s="7" t="str">
        <f t="shared" si="269"/>
        <v>plays</v>
      </c>
    </row>
    <row r="2870" spans="1:20" ht="80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17">
        <f t="shared" si="264"/>
        <v>42618.827013888891</v>
      </c>
      <c r="L2870" s="17">
        <f t="shared" si="265"/>
        <v>42648.827013888891</v>
      </c>
      <c r="M2870" s="2" t="b">
        <v>0</v>
      </c>
      <c r="N2870" s="2">
        <v>60</v>
      </c>
      <c r="O2870" s="2" t="b">
        <v>0</v>
      </c>
      <c r="P2870" s="4">
        <f t="shared" si="266"/>
        <v>42.011733333333332</v>
      </c>
      <c r="Q2870" s="5">
        <f t="shared" si="267"/>
        <v>105.02933333333334</v>
      </c>
      <c r="R2870" s="2" t="s">
        <v>8271</v>
      </c>
      <c r="S2870" s="7" t="str">
        <f t="shared" si="268"/>
        <v>theater</v>
      </c>
      <c r="T2870" s="7" t="str">
        <f t="shared" si="269"/>
        <v>plays</v>
      </c>
    </row>
    <row r="2871" spans="1:20" ht="80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17">
        <f t="shared" si="264"/>
        <v>42540.593530092592</v>
      </c>
      <c r="L2871" s="17">
        <f t="shared" si="265"/>
        <v>42570.593530092592</v>
      </c>
      <c r="M2871" s="2" t="b">
        <v>0</v>
      </c>
      <c r="N2871" s="2">
        <v>5</v>
      </c>
      <c r="O2871" s="2" t="b">
        <v>0</v>
      </c>
      <c r="P2871" s="4">
        <f t="shared" si="266"/>
        <v>0.88500000000000001</v>
      </c>
      <c r="Q2871" s="5">
        <f t="shared" si="267"/>
        <v>35.4</v>
      </c>
      <c r="R2871" s="2" t="s">
        <v>8271</v>
      </c>
      <c r="S2871" s="7" t="str">
        <f t="shared" si="268"/>
        <v>theater</v>
      </c>
      <c r="T2871" s="7" t="str">
        <f t="shared" si="269"/>
        <v>plays</v>
      </c>
    </row>
    <row r="2872" spans="1:20" ht="80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17">
        <f t="shared" si="264"/>
        <v>41746.189409722225</v>
      </c>
      <c r="L2872" s="17">
        <f t="shared" si="265"/>
        <v>41776.189409722225</v>
      </c>
      <c r="M2872" s="2" t="b">
        <v>0</v>
      </c>
      <c r="N2872" s="2">
        <v>9</v>
      </c>
      <c r="O2872" s="2" t="b">
        <v>0</v>
      </c>
      <c r="P2872" s="4">
        <f t="shared" si="266"/>
        <v>15</v>
      </c>
      <c r="Q2872" s="5">
        <f t="shared" si="267"/>
        <v>83.333333333333329</v>
      </c>
      <c r="R2872" s="2" t="s">
        <v>8271</v>
      </c>
      <c r="S2872" s="7" t="str">
        <f t="shared" si="268"/>
        <v>theater</v>
      </c>
      <c r="T2872" s="7" t="str">
        <f t="shared" si="269"/>
        <v>plays</v>
      </c>
    </row>
    <row r="2873" spans="1:20" ht="60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17">
        <f t="shared" si="264"/>
        <v>41974.738576388889</v>
      </c>
      <c r="L2873" s="17">
        <f t="shared" si="265"/>
        <v>41994.738576388889</v>
      </c>
      <c r="M2873" s="2" t="b">
        <v>0</v>
      </c>
      <c r="N2873" s="2">
        <v>13</v>
      </c>
      <c r="O2873" s="2" t="b">
        <v>0</v>
      </c>
      <c r="P2873" s="4">
        <f t="shared" si="266"/>
        <v>4.67</v>
      </c>
      <c r="Q2873" s="5">
        <f t="shared" si="267"/>
        <v>35.92307692307692</v>
      </c>
      <c r="R2873" s="2" t="s">
        <v>8271</v>
      </c>
      <c r="S2873" s="7" t="str">
        <f t="shared" si="268"/>
        <v>theater</v>
      </c>
      <c r="T2873" s="7" t="str">
        <f t="shared" si="269"/>
        <v>plays</v>
      </c>
    </row>
    <row r="2874" spans="1:20" ht="60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17">
        <f t="shared" si="264"/>
        <v>42115.11618055556</v>
      </c>
      <c r="L2874" s="17">
        <f t="shared" si="265"/>
        <v>42175.11618055556</v>
      </c>
      <c r="M2874" s="2" t="b">
        <v>0</v>
      </c>
      <c r="N2874" s="2">
        <v>0</v>
      </c>
      <c r="O2874" s="2" t="b">
        <v>0</v>
      </c>
      <c r="P2874" s="4">
        <f t="shared" si="266"/>
        <v>0</v>
      </c>
      <c r="Q2874" s="5" t="e">
        <f t="shared" si="267"/>
        <v>#DIV/0!</v>
      </c>
      <c r="R2874" s="2" t="s">
        <v>8271</v>
      </c>
      <c r="S2874" s="7" t="str">
        <f t="shared" si="268"/>
        <v>theater</v>
      </c>
      <c r="T2874" s="7" t="str">
        <f t="shared" si="269"/>
        <v>plays</v>
      </c>
    </row>
    <row r="2875" spans="1:20" ht="80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17">
        <f t="shared" si="264"/>
        <v>42002.817488425921</v>
      </c>
      <c r="L2875" s="17">
        <f t="shared" si="265"/>
        <v>42032.817488425921</v>
      </c>
      <c r="M2875" s="2" t="b">
        <v>0</v>
      </c>
      <c r="N2875" s="2">
        <v>8</v>
      </c>
      <c r="O2875" s="2" t="b">
        <v>0</v>
      </c>
      <c r="P2875" s="4">
        <f t="shared" si="266"/>
        <v>38.119999999999997</v>
      </c>
      <c r="Q2875" s="5">
        <f t="shared" si="267"/>
        <v>119.125</v>
      </c>
      <c r="R2875" s="2" t="s">
        <v>8271</v>
      </c>
      <c r="S2875" s="7" t="str">
        <f t="shared" si="268"/>
        <v>theater</v>
      </c>
      <c r="T2875" s="7" t="str">
        <f t="shared" si="269"/>
        <v>plays</v>
      </c>
    </row>
    <row r="2876" spans="1:20" ht="80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17">
        <f t="shared" si="264"/>
        <v>42722.84474537037</v>
      </c>
      <c r="L2876" s="17">
        <f t="shared" si="265"/>
        <v>42752.84474537037</v>
      </c>
      <c r="M2876" s="2" t="b">
        <v>0</v>
      </c>
      <c r="N2876" s="2">
        <v>3</v>
      </c>
      <c r="O2876" s="2" t="b">
        <v>0</v>
      </c>
      <c r="P2876" s="4">
        <f t="shared" si="266"/>
        <v>5.42</v>
      </c>
      <c r="Q2876" s="5">
        <f t="shared" si="267"/>
        <v>90.333333333333329</v>
      </c>
      <c r="R2876" s="2" t="s">
        <v>8271</v>
      </c>
      <c r="S2876" s="7" t="str">
        <f t="shared" si="268"/>
        <v>theater</v>
      </c>
      <c r="T2876" s="7" t="str">
        <f t="shared" si="269"/>
        <v>plays</v>
      </c>
    </row>
    <row r="2877" spans="1:20" ht="80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17">
        <f t="shared" si="264"/>
        <v>42465.128391203703</v>
      </c>
      <c r="L2877" s="17">
        <f t="shared" si="265"/>
        <v>42495.128391203703</v>
      </c>
      <c r="M2877" s="2" t="b">
        <v>0</v>
      </c>
      <c r="N2877" s="2">
        <v>3</v>
      </c>
      <c r="O2877" s="2" t="b">
        <v>0</v>
      </c>
      <c r="P2877" s="4">
        <f t="shared" si="266"/>
        <v>3.4999999999999996E-2</v>
      </c>
      <c r="Q2877" s="5">
        <f t="shared" si="267"/>
        <v>2.3333333333333335</v>
      </c>
      <c r="R2877" s="2" t="s">
        <v>8271</v>
      </c>
      <c r="S2877" s="7" t="str">
        <f t="shared" si="268"/>
        <v>theater</v>
      </c>
      <c r="T2877" s="7" t="str">
        <f t="shared" si="269"/>
        <v>plays</v>
      </c>
    </row>
    <row r="2878" spans="1:20" ht="80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17">
        <f t="shared" si="264"/>
        <v>42171.743969907402</v>
      </c>
      <c r="L2878" s="17">
        <f t="shared" si="265"/>
        <v>42201.743969907402</v>
      </c>
      <c r="M2878" s="2" t="b">
        <v>0</v>
      </c>
      <c r="N2878" s="2">
        <v>0</v>
      </c>
      <c r="O2878" s="2" t="b">
        <v>0</v>
      </c>
      <c r="P2878" s="4">
        <f t="shared" si="266"/>
        <v>0</v>
      </c>
      <c r="Q2878" s="5" t="e">
        <f t="shared" si="267"/>
        <v>#DIV/0!</v>
      </c>
      <c r="R2878" s="2" t="s">
        <v>8271</v>
      </c>
      <c r="S2878" s="7" t="str">
        <f t="shared" si="268"/>
        <v>theater</v>
      </c>
      <c r="T2878" s="7" t="str">
        <f t="shared" si="269"/>
        <v>plays</v>
      </c>
    </row>
    <row r="2879" spans="1:20" ht="100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17">
        <f t="shared" si="264"/>
        <v>42672.955138888887</v>
      </c>
      <c r="L2879" s="17">
        <f t="shared" si="265"/>
        <v>42704.708333333328</v>
      </c>
      <c r="M2879" s="2" t="b">
        <v>0</v>
      </c>
      <c r="N2879" s="2">
        <v>6</v>
      </c>
      <c r="O2879" s="2" t="b">
        <v>0</v>
      </c>
      <c r="P2879" s="4">
        <f t="shared" si="266"/>
        <v>10.833333333333334</v>
      </c>
      <c r="Q2879" s="5">
        <f t="shared" si="267"/>
        <v>108.33333333333333</v>
      </c>
      <c r="R2879" s="2" t="s">
        <v>8271</v>
      </c>
      <c r="S2879" s="7" t="str">
        <f t="shared" si="268"/>
        <v>theater</v>
      </c>
      <c r="T2879" s="7" t="str">
        <f t="shared" si="269"/>
        <v>plays</v>
      </c>
    </row>
    <row r="2880" spans="1:20" ht="80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17">
        <f t="shared" si="264"/>
        <v>42128.615682870368</v>
      </c>
      <c r="L2880" s="17">
        <f t="shared" si="265"/>
        <v>42188.615682870368</v>
      </c>
      <c r="M2880" s="2" t="b">
        <v>0</v>
      </c>
      <c r="N2880" s="2">
        <v>4</v>
      </c>
      <c r="O2880" s="2" t="b">
        <v>0</v>
      </c>
      <c r="P2880" s="4">
        <f t="shared" si="266"/>
        <v>2.1</v>
      </c>
      <c r="Q2880" s="5">
        <f t="shared" si="267"/>
        <v>15.75</v>
      </c>
      <c r="R2880" s="2" t="s">
        <v>8271</v>
      </c>
      <c r="S2880" s="7" t="str">
        <f t="shared" si="268"/>
        <v>theater</v>
      </c>
      <c r="T2880" s="7" t="str">
        <f t="shared" si="269"/>
        <v>plays</v>
      </c>
    </row>
    <row r="2881" spans="1:20" ht="60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17">
        <f t="shared" si="264"/>
        <v>42359.725243055553</v>
      </c>
      <c r="L2881" s="17">
        <f t="shared" si="265"/>
        <v>42389.725243055553</v>
      </c>
      <c r="M2881" s="2" t="b">
        <v>0</v>
      </c>
      <c r="N2881" s="2">
        <v>1</v>
      </c>
      <c r="O2881" s="2" t="b">
        <v>0</v>
      </c>
      <c r="P2881" s="4">
        <f t="shared" si="266"/>
        <v>0.2589285714285714</v>
      </c>
      <c r="Q2881" s="5">
        <f t="shared" si="267"/>
        <v>29</v>
      </c>
      <c r="R2881" s="2" t="s">
        <v>8271</v>
      </c>
      <c r="S2881" s="7" t="str">
        <f t="shared" si="268"/>
        <v>theater</v>
      </c>
      <c r="T2881" s="7" t="str">
        <f t="shared" si="269"/>
        <v>plays</v>
      </c>
    </row>
    <row r="2882" spans="1:20" ht="80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17">
        <f t="shared" si="264"/>
        <v>42192.905694444446</v>
      </c>
      <c r="L2882" s="17">
        <f t="shared" si="265"/>
        <v>42236.711805555555</v>
      </c>
      <c r="M2882" s="2" t="b">
        <v>0</v>
      </c>
      <c r="N2882" s="2">
        <v>29</v>
      </c>
      <c r="O2882" s="2" t="b">
        <v>0</v>
      </c>
      <c r="P2882" s="4">
        <f t="shared" si="266"/>
        <v>23.333333333333332</v>
      </c>
      <c r="Q2882" s="5">
        <f t="shared" si="267"/>
        <v>96.551724137931032</v>
      </c>
      <c r="R2882" s="2" t="s">
        <v>8271</v>
      </c>
      <c r="S2882" s="7" t="str">
        <f t="shared" si="268"/>
        <v>theater</v>
      </c>
      <c r="T2882" s="7" t="str">
        <f t="shared" si="269"/>
        <v>plays</v>
      </c>
    </row>
    <row r="2883" spans="1:20" ht="80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17">
        <f t="shared" ref="K2883:K2946" si="270">(((J2883/60)/60)/24)+DATE(1970,1,1)</f>
        <v>41916.597638888888</v>
      </c>
      <c r="L2883" s="17">
        <f t="shared" ref="L2883:L2946" si="271">(((I2883/60)/60)/24)+DATE(1970,1,1)</f>
        <v>41976.639305555553</v>
      </c>
      <c r="M2883" s="2" t="b">
        <v>0</v>
      </c>
      <c r="N2883" s="2">
        <v>0</v>
      </c>
      <c r="O2883" s="2" t="b">
        <v>0</v>
      </c>
      <c r="P2883" s="4">
        <f t="shared" ref="P2883:P2946" si="272">E2883/D2883*100</f>
        <v>0</v>
      </c>
      <c r="Q2883" s="5" t="e">
        <f t="shared" ref="Q2883:Q2946" si="273">E2883/N2883</f>
        <v>#DIV/0!</v>
      </c>
      <c r="R2883" s="2" t="s">
        <v>8271</v>
      </c>
      <c r="S2883" s="7" t="str">
        <f t="shared" ref="S2883:S2946" si="274">LEFT(R2883, SEARCH("/",R2883, 1)-1)</f>
        <v>theater</v>
      </c>
      <c r="T2883" s="7" t="str">
        <f t="shared" ref="T2883:T2946" si="275">RIGHT(R2883,LEN(R2883)-SEARCH("/",R2883,1))</f>
        <v>plays</v>
      </c>
    </row>
    <row r="2884" spans="1:20" ht="80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17">
        <f t="shared" si="270"/>
        <v>42461.596273148149</v>
      </c>
      <c r="L2884" s="17">
        <f t="shared" si="271"/>
        <v>42491.596273148149</v>
      </c>
      <c r="M2884" s="2" t="b">
        <v>0</v>
      </c>
      <c r="N2884" s="2">
        <v>4</v>
      </c>
      <c r="O2884" s="2" t="b">
        <v>0</v>
      </c>
      <c r="P2884" s="4">
        <f t="shared" si="272"/>
        <v>33.6</v>
      </c>
      <c r="Q2884" s="5">
        <f t="shared" si="273"/>
        <v>63</v>
      </c>
      <c r="R2884" s="2" t="s">
        <v>8271</v>
      </c>
      <c r="S2884" s="7" t="str">
        <f t="shared" si="274"/>
        <v>theater</v>
      </c>
      <c r="T2884" s="7" t="str">
        <f t="shared" si="275"/>
        <v>plays</v>
      </c>
    </row>
    <row r="2885" spans="1:20" ht="80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17">
        <f t="shared" si="270"/>
        <v>42370.90320601852</v>
      </c>
      <c r="L2885" s="17">
        <f t="shared" si="271"/>
        <v>42406.207638888889</v>
      </c>
      <c r="M2885" s="2" t="b">
        <v>0</v>
      </c>
      <c r="N2885" s="2">
        <v>5</v>
      </c>
      <c r="O2885" s="2" t="b">
        <v>0</v>
      </c>
      <c r="P2885" s="4">
        <f t="shared" si="272"/>
        <v>19.079999999999998</v>
      </c>
      <c r="Q2885" s="5">
        <f t="shared" si="273"/>
        <v>381.6</v>
      </c>
      <c r="R2885" s="2" t="s">
        <v>8271</v>
      </c>
      <c r="S2885" s="7" t="str">
        <f t="shared" si="274"/>
        <v>theater</v>
      </c>
      <c r="T2885" s="7" t="str">
        <f t="shared" si="275"/>
        <v>plays</v>
      </c>
    </row>
    <row r="2886" spans="1:20" ht="60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17">
        <f t="shared" si="270"/>
        <v>41948.727256944447</v>
      </c>
      <c r="L2886" s="17">
        <f t="shared" si="271"/>
        <v>41978.727256944447</v>
      </c>
      <c r="M2886" s="2" t="b">
        <v>0</v>
      </c>
      <c r="N2886" s="2">
        <v>4</v>
      </c>
      <c r="O2886" s="2" t="b">
        <v>0</v>
      </c>
      <c r="P2886" s="4">
        <f t="shared" si="272"/>
        <v>0.41111111111111115</v>
      </c>
      <c r="Q2886" s="5">
        <f t="shared" si="273"/>
        <v>46.25</v>
      </c>
      <c r="R2886" s="2" t="s">
        <v>8271</v>
      </c>
      <c r="S2886" s="7" t="str">
        <f t="shared" si="274"/>
        <v>theater</v>
      </c>
      <c r="T2886" s="7" t="str">
        <f t="shared" si="275"/>
        <v>plays</v>
      </c>
    </row>
    <row r="2887" spans="1:20" ht="60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17">
        <f t="shared" si="270"/>
        <v>42047.07640046296</v>
      </c>
      <c r="L2887" s="17">
        <f t="shared" si="271"/>
        <v>42077.034733796296</v>
      </c>
      <c r="M2887" s="2" t="b">
        <v>0</v>
      </c>
      <c r="N2887" s="2">
        <v>5</v>
      </c>
      <c r="O2887" s="2" t="b">
        <v>0</v>
      </c>
      <c r="P2887" s="4">
        <f t="shared" si="272"/>
        <v>32.5</v>
      </c>
      <c r="Q2887" s="5">
        <f t="shared" si="273"/>
        <v>26</v>
      </c>
      <c r="R2887" s="2" t="s">
        <v>8271</v>
      </c>
      <c r="S2887" s="7" t="str">
        <f t="shared" si="274"/>
        <v>theater</v>
      </c>
      <c r="T2887" s="7" t="str">
        <f t="shared" si="275"/>
        <v>plays</v>
      </c>
    </row>
    <row r="2888" spans="1:20" ht="80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17">
        <f t="shared" si="270"/>
        <v>42261.632916666669</v>
      </c>
      <c r="L2888" s="17">
        <f t="shared" si="271"/>
        <v>42266.165972222225</v>
      </c>
      <c r="M2888" s="2" t="b">
        <v>0</v>
      </c>
      <c r="N2888" s="2">
        <v>1</v>
      </c>
      <c r="O2888" s="2" t="b">
        <v>0</v>
      </c>
      <c r="P2888" s="4">
        <f t="shared" si="272"/>
        <v>5</v>
      </c>
      <c r="Q2888" s="5">
        <f t="shared" si="273"/>
        <v>10</v>
      </c>
      <c r="R2888" s="2" t="s">
        <v>8271</v>
      </c>
      <c r="S2888" s="7" t="str">
        <f t="shared" si="274"/>
        <v>theater</v>
      </c>
      <c r="T2888" s="7" t="str">
        <f t="shared" si="275"/>
        <v>plays</v>
      </c>
    </row>
    <row r="2889" spans="1:20" ht="80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17">
        <f t="shared" si="270"/>
        <v>41985.427361111113</v>
      </c>
      <c r="L2889" s="17">
        <f t="shared" si="271"/>
        <v>42015.427361111113</v>
      </c>
      <c r="M2889" s="2" t="b">
        <v>0</v>
      </c>
      <c r="N2889" s="2">
        <v>1</v>
      </c>
      <c r="O2889" s="2" t="b">
        <v>0</v>
      </c>
      <c r="P2889" s="4">
        <f t="shared" si="272"/>
        <v>0.16666666666666669</v>
      </c>
      <c r="Q2889" s="5">
        <f t="shared" si="273"/>
        <v>5</v>
      </c>
      <c r="R2889" s="2" t="s">
        <v>8271</v>
      </c>
      <c r="S2889" s="7" t="str">
        <f t="shared" si="274"/>
        <v>theater</v>
      </c>
      <c r="T2889" s="7" t="str">
        <f t="shared" si="275"/>
        <v>plays</v>
      </c>
    </row>
    <row r="2890" spans="1:20" ht="80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17">
        <f t="shared" si="270"/>
        <v>41922.535185185188</v>
      </c>
      <c r="L2890" s="17">
        <f t="shared" si="271"/>
        <v>41930.207638888889</v>
      </c>
      <c r="M2890" s="2" t="b">
        <v>0</v>
      </c>
      <c r="N2890" s="2">
        <v>0</v>
      </c>
      <c r="O2890" s="2" t="b">
        <v>0</v>
      </c>
      <c r="P2890" s="4">
        <f t="shared" si="272"/>
        <v>0</v>
      </c>
      <c r="Q2890" s="5" t="e">
        <f t="shared" si="273"/>
        <v>#DIV/0!</v>
      </c>
      <c r="R2890" s="2" t="s">
        <v>8271</v>
      </c>
      <c r="S2890" s="7" t="str">
        <f t="shared" si="274"/>
        <v>theater</v>
      </c>
      <c r="T2890" s="7" t="str">
        <f t="shared" si="275"/>
        <v>plays</v>
      </c>
    </row>
    <row r="2891" spans="1:20" ht="80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17">
        <f t="shared" si="270"/>
        <v>41850.863252314812</v>
      </c>
      <c r="L2891" s="17">
        <f t="shared" si="271"/>
        <v>41880.863252314812</v>
      </c>
      <c r="M2891" s="2" t="b">
        <v>0</v>
      </c>
      <c r="N2891" s="2">
        <v>14</v>
      </c>
      <c r="O2891" s="2" t="b">
        <v>0</v>
      </c>
      <c r="P2891" s="4">
        <f t="shared" si="272"/>
        <v>38.066666666666663</v>
      </c>
      <c r="Q2891" s="5">
        <f t="shared" si="273"/>
        <v>81.571428571428569</v>
      </c>
      <c r="R2891" s="2" t="s">
        <v>8271</v>
      </c>
      <c r="S2891" s="7" t="str">
        <f t="shared" si="274"/>
        <v>theater</v>
      </c>
      <c r="T2891" s="7" t="str">
        <f t="shared" si="275"/>
        <v>plays</v>
      </c>
    </row>
    <row r="2892" spans="1:20" ht="80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17">
        <f t="shared" si="270"/>
        <v>41831.742962962962</v>
      </c>
      <c r="L2892" s="17">
        <f t="shared" si="271"/>
        <v>41860.125</v>
      </c>
      <c r="M2892" s="2" t="b">
        <v>0</v>
      </c>
      <c r="N2892" s="2">
        <v>3</v>
      </c>
      <c r="O2892" s="2" t="b">
        <v>0</v>
      </c>
      <c r="P2892" s="4">
        <f t="shared" si="272"/>
        <v>1.05</v>
      </c>
      <c r="Q2892" s="5">
        <f t="shared" si="273"/>
        <v>7</v>
      </c>
      <c r="R2892" s="2" t="s">
        <v>8271</v>
      </c>
      <c r="S2892" s="7" t="str">
        <f t="shared" si="274"/>
        <v>theater</v>
      </c>
      <c r="T2892" s="7" t="str">
        <f t="shared" si="275"/>
        <v>plays</v>
      </c>
    </row>
    <row r="2893" spans="1:20" ht="80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17">
        <f t="shared" si="270"/>
        <v>42415.883425925931</v>
      </c>
      <c r="L2893" s="17">
        <f t="shared" si="271"/>
        <v>42475.84175925926</v>
      </c>
      <c r="M2893" s="2" t="b">
        <v>0</v>
      </c>
      <c r="N2893" s="2">
        <v>10</v>
      </c>
      <c r="O2893" s="2" t="b">
        <v>0</v>
      </c>
      <c r="P2893" s="4">
        <f t="shared" si="272"/>
        <v>2.73</v>
      </c>
      <c r="Q2893" s="5">
        <f t="shared" si="273"/>
        <v>27.3</v>
      </c>
      <c r="R2893" s="2" t="s">
        <v>8271</v>
      </c>
      <c r="S2893" s="7" t="str">
        <f t="shared" si="274"/>
        <v>theater</v>
      </c>
      <c r="T2893" s="7" t="str">
        <f t="shared" si="275"/>
        <v>plays</v>
      </c>
    </row>
    <row r="2894" spans="1:20" ht="80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17">
        <f t="shared" si="270"/>
        <v>41869.714166666665</v>
      </c>
      <c r="L2894" s="17">
        <f t="shared" si="271"/>
        <v>41876.875</v>
      </c>
      <c r="M2894" s="2" t="b">
        <v>0</v>
      </c>
      <c r="N2894" s="2">
        <v>17</v>
      </c>
      <c r="O2894" s="2" t="b">
        <v>0</v>
      </c>
      <c r="P2894" s="4">
        <f t="shared" si="272"/>
        <v>9.0909090909090917</v>
      </c>
      <c r="Q2894" s="5">
        <f t="shared" si="273"/>
        <v>29.411764705882351</v>
      </c>
      <c r="R2894" s="2" t="s">
        <v>8271</v>
      </c>
      <c r="S2894" s="7" t="str">
        <f t="shared" si="274"/>
        <v>theater</v>
      </c>
      <c r="T2894" s="7" t="str">
        <f t="shared" si="275"/>
        <v>plays</v>
      </c>
    </row>
    <row r="2895" spans="1:20" ht="40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17">
        <f t="shared" si="270"/>
        <v>41953.773090277777</v>
      </c>
      <c r="L2895" s="17">
        <f t="shared" si="271"/>
        <v>42013.083333333328</v>
      </c>
      <c r="M2895" s="2" t="b">
        <v>0</v>
      </c>
      <c r="N2895" s="2">
        <v>2</v>
      </c>
      <c r="O2895" s="2" t="b">
        <v>0</v>
      </c>
      <c r="P2895" s="4">
        <f t="shared" si="272"/>
        <v>0.5</v>
      </c>
      <c r="Q2895" s="5">
        <f t="shared" si="273"/>
        <v>12.5</v>
      </c>
      <c r="R2895" s="2" t="s">
        <v>8271</v>
      </c>
      <c r="S2895" s="7" t="str">
        <f t="shared" si="274"/>
        <v>theater</v>
      </c>
      <c r="T2895" s="7" t="str">
        <f t="shared" si="275"/>
        <v>plays</v>
      </c>
    </row>
    <row r="2896" spans="1:20" ht="40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17">
        <f t="shared" si="270"/>
        <v>42037.986284722225</v>
      </c>
      <c r="L2896" s="17">
        <f t="shared" si="271"/>
        <v>42097.944618055553</v>
      </c>
      <c r="M2896" s="2" t="b">
        <v>0</v>
      </c>
      <c r="N2896" s="2">
        <v>0</v>
      </c>
      <c r="O2896" s="2" t="b">
        <v>0</v>
      </c>
      <c r="P2896" s="4">
        <f t="shared" si="272"/>
        <v>0</v>
      </c>
      <c r="Q2896" s="5" t="e">
        <f t="shared" si="273"/>
        <v>#DIV/0!</v>
      </c>
      <c r="R2896" s="2" t="s">
        <v>8271</v>
      </c>
      <c r="S2896" s="7" t="str">
        <f t="shared" si="274"/>
        <v>theater</v>
      </c>
      <c r="T2896" s="7" t="str">
        <f t="shared" si="275"/>
        <v>plays</v>
      </c>
    </row>
    <row r="2897" spans="1:20" ht="80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17">
        <f t="shared" si="270"/>
        <v>41811.555462962962</v>
      </c>
      <c r="L2897" s="17">
        <f t="shared" si="271"/>
        <v>41812.875</v>
      </c>
      <c r="M2897" s="2" t="b">
        <v>0</v>
      </c>
      <c r="N2897" s="2">
        <v>4</v>
      </c>
      <c r="O2897" s="2" t="b">
        <v>0</v>
      </c>
      <c r="P2897" s="4">
        <f t="shared" si="272"/>
        <v>4.5999999999999996</v>
      </c>
      <c r="Q2897" s="5">
        <f t="shared" si="273"/>
        <v>5.75</v>
      </c>
      <c r="R2897" s="2" t="s">
        <v>8271</v>
      </c>
      <c r="S2897" s="7" t="str">
        <f t="shared" si="274"/>
        <v>theater</v>
      </c>
      <c r="T2897" s="7" t="str">
        <f t="shared" si="275"/>
        <v>plays</v>
      </c>
    </row>
    <row r="2898" spans="1:20" ht="60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17">
        <f t="shared" si="270"/>
        <v>42701.908807870372</v>
      </c>
      <c r="L2898" s="17">
        <f t="shared" si="271"/>
        <v>42716.25</v>
      </c>
      <c r="M2898" s="2" t="b">
        <v>0</v>
      </c>
      <c r="N2898" s="2">
        <v>12</v>
      </c>
      <c r="O2898" s="2" t="b">
        <v>0</v>
      </c>
      <c r="P2898" s="4">
        <f t="shared" si="272"/>
        <v>20.833333333333336</v>
      </c>
      <c r="Q2898" s="5">
        <f t="shared" si="273"/>
        <v>52.083333333333336</v>
      </c>
      <c r="R2898" s="2" t="s">
        <v>8271</v>
      </c>
      <c r="S2898" s="7" t="str">
        <f t="shared" si="274"/>
        <v>theater</v>
      </c>
      <c r="T2898" s="7" t="str">
        <f t="shared" si="275"/>
        <v>plays</v>
      </c>
    </row>
    <row r="2899" spans="1:20" ht="80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17">
        <f t="shared" si="270"/>
        <v>42258.646504629629</v>
      </c>
      <c r="L2899" s="17">
        <f t="shared" si="271"/>
        <v>42288.645196759258</v>
      </c>
      <c r="M2899" s="2" t="b">
        <v>0</v>
      </c>
      <c r="N2899" s="2">
        <v>3</v>
      </c>
      <c r="O2899" s="2" t="b">
        <v>0</v>
      </c>
      <c r="P2899" s="4">
        <f t="shared" si="272"/>
        <v>4.583333333333333</v>
      </c>
      <c r="Q2899" s="5">
        <f t="shared" si="273"/>
        <v>183.33333333333334</v>
      </c>
      <c r="R2899" s="2" t="s">
        <v>8271</v>
      </c>
      <c r="S2899" s="7" t="str">
        <f t="shared" si="274"/>
        <v>theater</v>
      </c>
      <c r="T2899" s="7" t="str">
        <f t="shared" si="275"/>
        <v>plays</v>
      </c>
    </row>
    <row r="2900" spans="1:20" ht="80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17">
        <f t="shared" si="270"/>
        <v>42278.664965277778</v>
      </c>
      <c r="L2900" s="17">
        <f t="shared" si="271"/>
        <v>42308.664965277778</v>
      </c>
      <c r="M2900" s="2" t="b">
        <v>0</v>
      </c>
      <c r="N2900" s="2">
        <v>12</v>
      </c>
      <c r="O2900" s="2" t="b">
        <v>0</v>
      </c>
      <c r="P2900" s="4">
        <f t="shared" si="272"/>
        <v>4.2133333333333338</v>
      </c>
      <c r="Q2900" s="5">
        <f t="shared" si="273"/>
        <v>26.333333333333332</v>
      </c>
      <c r="R2900" s="2" t="s">
        <v>8271</v>
      </c>
      <c r="S2900" s="7" t="str">
        <f t="shared" si="274"/>
        <v>theater</v>
      </c>
      <c r="T2900" s="7" t="str">
        <f t="shared" si="275"/>
        <v>plays</v>
      </c>
    </row>
    <row r="2901" spans="1:20" ht="80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17">
        <f t="shared" si="270"/>
        <v>42515.078217592592</v>
      </c>
      <c r="L2901" s="17">
        <f t="shared" si="271"/>
        <v>42575.078217592592</v>
      </c>
      <c r="M2901" s="2" t="b">
        <v>0</v>
      </c>
      <c r="N2901" s="2">
        <v>0</v>
      </c>
      <c r="O2901" s="2" t="b">
        <v>0</v>
      </c>
      <c r="P2901" s="4">
        <f t="shared" si="272"/>
        <v>0</v>
      </c>
      <c r="Q2901" s="5" t="e">
        <f t="shared" si="273"/>
        <v>#DIV/0!</v>
      </c>
      <c r="R2901" s="2" t="s">
        <v>8271</v>
      </c>
      <c r="S2901" s="7" t="str">
        <f t="shared" si="274"/>
        <v>theater</v>
      </c>
      <c r="T2901" s="7" t="str">
        <f t="shared" si="275"/>
        <v>plays</v>
      </c>
    </row>
    <row r="2902" spans="1:20" ht="100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17">
        <f t="shared" si="270"/>
        <v>41830.234166666669</v>
      </c>
      <c r="L2902" s="17">
        <f t="shared" si="271"/>
        <v>41860.234166666669</v>
      </c>
      <c r="M2902" s="2" t="b">
        <v>0</v>
      </c>
      <c r="N2902" s="2">
        <v>7</v>
      </c>
      <c r="O2902" s="2" t="b">
        <v>0</v>
      </c>
      <c r="P2902" s="4">
        <f t="shared" si="272"/>
        <v>61.909090909090914</v>
      </c>
      <c r="Q2902" s="5">
        <f t="shared" si="273"/>
        <v>486.42857142857144</v>
      </c>
      <c r="R2902" s="2" t="s">
        <v>8271</v>
      </c>
      <c r="S2902" s="7" t="str">
        <f t="shared" si="274"/>
        <v>theater</v>
      </c>
      <c r="T2902" s="7" t="str">
        <f t="shared" si="275"/>
        <v>plays</v>
      </c>
    </row>
    <row r="2903" spans="1:20" ht="80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17">
        <f t="shared" si="270"/>
        <v>41982.904386574075</v>
      </c>
      <c r="L2903" s="17">
        <f t="shared" si="271"/>
        <v>42042.904386574075</v>
      </c>
      <c r="M2903" s="2" t="b">
        <v>0</v>
      </c>
      <c r="N2903" s="2">
        <v>2</v>
      </c>
      <c r="O2903" s="2" t="b">
        <v>0</v>
      </c>
      <c r="P2903" s="4">
        <f t="shared" si="272"/>
        <v>0.8</v>
      </c>
      <c r="Q2903" s="5">
        <f t="shared" si="273"/>
        <v>3</v>
      </c>
      <c r="R2903" s="2" t="s">
        <v>8271</v>
      </c>
      <c r="S2903" s="7" t="str">
        <f t="shared" si="274"/>
        <v>theater</v>
      </c>
      <c r="T2903" s="7" t="str">
        <f t="shared" si="275"/>
        <v>plays</v>
      </c>
    </row>
    <row r="2904" spans="1:20" ht="60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17">
        <f t="shared" si="270"/>
        <v>42210.439768518518</v>
      </c>
      <c r="L2904" s="17">
        <f t="shared" si="271"/>
        <v>42240.439768518518</v>
      </c>
      <c r="M2904" s="2" t="b">
        <v>0</v>
      </c>
      <c r="N2904" s="2">
        <v>1</v>
      </c>
      <c r="O2904" s="2" t="b">
        <v>0</v>
      </c>
      <c r="P2904" s="4">
        <f t="shared" si="272"/>
        <v>1.6666666666666666E-2</v>
      </c>
      <c r="Q2904" s="5">
        <f t="shared" si="273"/>
        <v>25</v>
      </c>
      <c r="R2904" s="2" t="s">
        <v>8271</v>
      </c>
      <c r="S2904" s="7" t="str">
        <f t="shared" si="274"/>
        <v>theater</v>
      </c>
      <c r="T2904" s="7" t="str">
        <f t="shared" si="275"/>
        <v>plays</v>
      </c>
    </row>
    <row r="2905" spans="1:20" ht="80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17">
        <f t="shared" si="270"/>
        <v>42196.166874999995</v>
      </c>
      <c r="L2905" s="17">
        <f t="shared" si="271"/>
        <v>42256.166874999995</v>
      </c>
      <c r="M2905" s="2" t="b">
        <v>0</v>
      </c>
      <c r="N2905" s="2">
        <v>4</v>
      </c>
      <c r="O2905" s="2" t="b">
        <v>0</v>
      </c>
      <c r="P2905" s="4">
        <f t="shared" si="272"/>
        <v>0.77999999999999992</v>
      </c>
      <c r="Q2905" s="5">
        <f t="shared" si="273"/>
        <v>9.75</v>
      </c>
      <c r="R2905" s="2" t="s">
        <v>8271</v>
      </c>
      <c r="S2905" s="7" t="str">
        <f t="shared" si="274"/>
        <v>theater</v>
      </c>
      <c r="T2905" s="7" t="str">
        <f t="shared" si="275"/>
        <v>plays</v>
      </c>
    </row>
    <row r="2906" spans="1:20" ht="80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17">
        <f t="shared" si="270"/>
        <v>41940.967951388891</v>
      </c>
      <c r="L2906" s="17">
        <f t="shared" si="271"/>
        <v>41952.5</v>
      </c>
      <c r="M2906" s="2" t="b">
        <v>0</v>
      </c>
      <c r="N2906" s="2">
        <v>4</v>
      </c>
      <c r="O2906" s="2" t="b">
        <v>0</v>
      </c>
      <c r="P2906" s="4">
        <f t="shared" si="272"/>
        <v>5</v>
      </c>
      <c r="Q2906" s="5">
        <f t="shared" si="273"/>
        <v>18.75</v>
      </c>
      <c r="R2906" s="2" t="s">
        <v>8271</v>
      </c>
      <c r="S2906" s="7" t="str">
        <f t="shared" si="274"/>
        <v>theater</v>
      </c>
      <c r="T2906" s="7" t="str">
        <f t="shared" si="275"/>
        <v>plays</v>
      </c>
    </row>
    <row r="2907" spans="1:20" ht="60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17">
        <f t="shared" si="270"/>
        <v>42606.056863425925</v>
      </c>
      <c r="L2907" s="17">
        <f t="shared" si="271"/>
        <v>42620.056863425925</v>
      </c>
      <c r="M2907" s="2" t="b">
        <v>0</v>
      </c>
      <c r="N2907" s="2">
        <v>17</v>
      </c>
      <c r="O2907" s="2" t="b">
        <v>0</v>
      </c>
      <c r="P2907" s="4">
        <f t="shared" si="272"/>
        <v>17.771428571428572</v>
      </c>
      <c r="Q2907" s="5">
        <f t="shared" si="273"/>
        <v>36.588235294117645</v>
      </c>
      <c r="R2907" s="2" t="s">
        <v>8271</v>
      </c>
      <c r="S2907" s="7" t="str">
        <f t="shared" si="274"/>
        <v>theater</v>
      </c>
      <c r="T2907" s="7" t="str">
        <f t="shared" si="275"/>
        <v>plays</v>
      </c>
    </row>
    <row r="2908" spans="1:20" ht="80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17">
        <f t="shared" si="270"/>
        <v>42199.648912037039</v>
      </c>
      <c r="L2908" s="17">
        <f t="shared" si="271"/>
        <v>42217.041666666672</v>
      </c>
      <c r="M2908" s="2" t="b">
        <v>0</v>
      </c>
      <c r="N2908" s="2">
        <v>7</v>
      </c>
      <c r="O2908" s="2" t="b">
        <v>0</v>
      </c>
      <c r="P2908" s="4">
        <f t="shared" si="272"/>
        <v>9.4166666666666661</v>
      </c>
      <c r="Q2908" s="5">
        <f t="shared" si="273"/>
        <v>80.714285714285708</v>
      </c>
      <c r="R2908" s="2" t="s">
        <v>8271</v>
      </c>
      <c r="S2908" s="7" t="str">
        <f t="shared" si="274"/>
        <v>theater</v>
      </c>
      <c r="T2908" s="7" t="str">
        <f t="shared" si="275"/>
        <v>plays</v>
      </c>
    </row>
    <row r="2909" spans="1:20" ht="80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17">
        <f t="shared" si="270"/>
        <v>42444.877743055549</v>
      </c>
      <c r="L2909" s="17">
        <f t="shared" si="271"/>
        <v>42504.877743055549</v>
      </c>
      <c r="M2909" s="2" t="b">
        <v>0</v>
      </c>
      <c r="N2909" s="2">
        <v>2</v>
      </c>
      <c r="O2909" s="2" t="b">
        <v>0</v>
      </c>
      <c r="P2909" s="4">
        <f t="shared" si="272"/>
        <v>0.08</v>
      </c>
      <c r="Q2909" s="5">
        <f t="shared" si="273"/>
        <v>1</v>
      </c>
      <c r="R2909" s="2" t="s">
        <v>8271</v>
      </c>
      <c r="S2909" s="7" t="str">
        <f t="shared" si="274"/>
        <v>theater</v>
      </c>
      <c r="T2909" s="7" t="str">
        <f t="shared" si="275"/>
        <v>plays</v>
      </c>
    </row>
    <row r="2910" spans="1:20" ht="80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17">
        <f t="shared" si="270"/>
        <v>42499.731701388882</v>
      </c>
      <c r="L2910" s="17">
        <f t="shared" si="271"/>
        <v>42529.731701388882</v>
      </c>
      <c r="M2910" s="2" t="b">
        <v>0</v>
      </c>
      <c r="N2910" s="2">
        <v>5</v>
      </c>
      <c r="O2910" s="2" t="b">
        <v>0</v>
      </c>
      <c r="P2910" s="4">
        <f t="shared" si="272"/>
        <v>2.75</v>
      </c>
      <c r="Q2910" s="5">
        <f t="shared" si="273"/>
        <v>52.8</v>
      </c>
      <c r="R2910" s="2" t="s">
        <v>8271</v>
      </c>
      <c r="S2910" s="7" t="str">
        <f t="shared" si="274"/>
        <v>theater</v>
      </c>
      <c r="T2910" s="7" t="str">
        <f t="shared" si="275"/>
        <v>plays</v>
      </c>
    </row>
    <row r="2911" spans="1:20" ht="80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17">
        <f t="shared" si="270"/>
        <v>41929.266215277778</v>
      </c>
      <c r="L2911" s="17">
        <f t="shared" si="271"/>
        <v>41968.823611111111</v>
      </c>
      <c r="M2911" s="2" t="b">
        <v>0</v>
      </c>
      <c r="N2911" s="2">
        <v>1</v>
      </c>
      <c r="O2911" s="2" t="b">
        <v>0</v>
      </c>
      <c r="P2911" s="4">
        <f t="shared" si="272"/>
        <v>1.1111111111111112E-2</v>
      </c>
      <c r="Q2911" s="5">
        <f t="shared" si="273"/>
        <v>20</v>
      </c>
      <c r="R2911" s="2" t="s">
        <v>8271</v>
      </c>
      <c r="S2911" s="7" t="str">
        <f t="shared" si="274"/>
        <v>theater</v>
      </c>
      <c r="T2911" s="7" t="str">
        <f t="shared" si="275"/>
        <v>plays</v>
      </c>
    </row>
    <row r="2912" spans="1:20" ht="80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17">
        <f t="shared" si="270"/>
        <v>42107.841284722221</v>
      </c>
      <c r="L2912" s="17">
        <f t="shared" si="271"/>
        <v>42167.841284722221</v>
      </c>
      <c r="M2912" s="2" t="b">
        <v>0</v>
      </c>
      <c r="N2912" s="2">
        <v>1</v>
      </c>
      <c r="O2912" s="2" t="b">
        <v>0</v>
      </c>
      <c r="P2912" s="4">
        <f t="shared" si="272"/>
        <v>3.3333333333333335E-3</v>
      </c>
      <c r="Q2912" s="5">
        <f t="shared" si="273"/>
        <v>1</v>
      </c>
      <c r="R2912" s="2" t="s">
        <v>8271</v>
      </c>
      <c r="S2912" s="7" t="str">
        <f t="shared" si="274"/>
        <v>theater</v>
      </c>
      <c r="T2912" s="7" t="str">
        <f t="shared" si="275"/>
        <v>plays</v>
      </c>
    </row>
    <row r="2913" spans="1:20" ht="80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17">
        <f t="shared" si="270"/>
        <v>42142.768819444449</v>
      </c>
      <c r="L2913" s="17">
        <f t="shared" si="271"/>
        <v>42182.768819444449</v>
      </c>
      <c r="M2913" s="2" t="b">
        <v>0</v>
      </c>
      <c r="N2913" s="2">
        <v>14</v>
      </c>
      <c r="O2913" s="2" t="b">
        <v>0</v>
      </c>
      <c r="P2913" s="4">
        <f t="shared" si="272"/>
        <v>36.5</v>
      </c>
      <c r="Q2913" s="5">
        <f t="shared" si="273"/>
        <v>46.928571428571431</v>
      </c>
      <c r="R2913" s="2" t="s">
        <v>8271</v>
      </c>
      <c r="S2913" s="7" t="str">
        <f t="shared" si="274"/>
        <v>theater</v>
      </c>
      <c r="T2913" s="7" t="str">
        <f t="shared" si="275"/>
        <v>plays</v>
      </c>
    </row>
    <row r="2914" spans="1:20" ht="80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17">
        <f t="shared" si="270"/>
        <v>42354.131643518514</v>
      </c>
      <c r="L2914" s="17">
        <f t="shared" si="271"/>
        <v>42384.131643518514</v>
      </c>
      <c r="M2914" s="2" t="b">
        <v>0</v>
      </c>
      <c r="N2914" s="2">
        <v>26</v>
      </c>
      <c r="O2914" s="2" t="b">
        <v>0</v>
      </c>
      <c r="P2914" s="4">
        <f t="shared" si="272"/>
        <v>14.058171745152354</v>
      </c>
      <c r="Q2914" s="5">
        <f t="shared" si="273"/>
        <v>78.07692307692308</v>
      </c>
      <c r="R2914" s="2" t="s">
        <v>8271</v>
      </c>
      <c r="S2914" s="7" t="str">
        <f t="shared" si="274"/>
        <v>theater</v>
      </c>
      <c r="T2914" s="7" t="str">
        <f t="shared" si="275"/>
        <v>plays</v>
      </c>
    </row>
    <row r="2915" spans="1:20" ht="80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17">
        <f t="shared" si="270"/>
        <v>41828.922905092593</v>
      </c>
      <c r="L2915" s="17">
        <f t="shared" si="271"/>
        <v>41888.922905092593</v>
      </c>
      <c r="M2915" s="2" t="b">
        <v>0</v>
      </c>
      <c r="N2915" s="2">
        <v>2</v>
      </c>
      <c r="O2915" s="2" t="b">
        <v>0</v>
      </c>
      <c r="P2915" s="4">
        <f t="shared" si="272"/>
        <v>0.02</v>
      </c>
      <c r="Q2915" s="5">
        <f t="shared" si="273"/>
        <v>1</v>
      </c>
      <c r="R2915" s="2" t="s">
        <v>8271</v>
      </c>
      <c r="S2915" s="7" t="str">
        <f t="shared" si="274"/>
        <v>theater</v>
      </c>
      <c r="T2915" s="7" t="str">
        <f t="shared" si="275"/>
        <v>plays</v>
      </c>
    </row>
    <row r="2916" spans="1:20" ht="60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17">
        <f t="shared" si="270"/>
        <v>42017.907337962963</v>
      </c>
      <c r="L2916" s="17">
        <f t="shared" si="271"/>
        <v>42077.865671296298</v>
      </c>
      <c r="M2916" s="2" t="b">
        <v>0</v>
      </c>
      <c r="N2916" s="2">
        <v>1</v>
      </c>
      <c r="O2916" s="2" t="b">
        <v>0</v>
      </c>
      <c r="P2916" s="4">
        <f t="shared" si="272"/>
        <v>4.0000000000000001E-3</v>
      </c>
      <c r="Q2916" s="5">
        <f t="shared" si="273"/>
        <v>1</v>
      </c>
      <c r="R2916" s="2" t="s">
        <v>8271</v>
      </c>
      <c r="S2916" s="7" t="str">
        <f t="shared" si="274"/>
        <v>theater</v>
      </c>
      <c r="T2916" s="7" t="str">
        <f t="shared" si="275"/>
        <v>plays</v>
      </c>
    </row>
    <row r="2917" spans="1:20" ht="60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17">
        <f t="shared" si="270"/>
        <v>42415.398032407407</v>
      </c>
      <c r="L2917" s="17">
        <f t="shared" si="271"/>
        <v>42445.356365740736</v>
      </c>
      <c r="M2917" s="2" t="b">
        <v>0</v>
      </c>
      <c r="N2917" s="2">
        <v>3</v>
      </c>
      <c r="O2917" s="2" t="b">
        <v>0</v>
      </c>
      <c r="P2917" s="4">
        <f t="shared" si="272"/>
        <v>61.1</v>
      </c>
      <c r="Q2917" s="5">
        <f t="shared" si="273"/>
        <v>203.66666666666666</v>
      </c>
      <c r="R2917" s="2" t="s">
        <v>8271</v>
      </c>
      <c r="S2917" s="7" t="str">
        <f t="shared" si="274"/>
        <v>theater</v>
      </c>
      <c r="T2917" s="7" t="str">
        <f t="shared" si="275"/>
        <v>plays</v>
      </c>
    </row>
    <row r="2918" spans="1:20" ht="60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17">
        <f t="shared" si="270"/>
        <v>41755.476724537039</v>
      </c>
      <c r="L2918" s="17">
        <f t="shared" si="271"/>
        <v>41778.476724537039</v>
      </c>
      <c r="M2918" s="2" t="b">
        <v>0</v>
      </c>
      <c r="N2918" s="2">
        <v>7</v>
      </c>
      <c r="O2918" s="2" t="b">
        <v>0</v>
      </c>
      <c r="P2918" s="4">
        <f t="shared" si="272"/>
        <v>7.8378378378378386</v>
      </c>
      <c r="Q2918" s="5">
        <f t="shared" si="273"/>
        <v>20.714285714285715</v>
      </c>
      <c r="R2918" s="2" t="s">
        <v>8271</v>
      </c>
      <c r="S2918" s="7" t="str">
        <f t="shared" si="274"/>
        <v>theater</v>
      </c>
      <c r="T2918" s="7" t="str">
        <f t="shared" si="275"/>
        <v>plays</v>
      </c>
    </row>
    <row r="2919" spans="1:20" ht="80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17">
        <f t="shared" si="270"/>
        <v>42245.234340277777</v>
      </c>
      <c r="L2919" s="17">
        <f t="shared" si="271"/>
        <v>42263.234340277777</v>
      </c>
      <c r="M2919" s="2" t="b">
        <v>0</v>
      </c>
      <c r="N2919" s="2">
        <v>9</v>
      </c>
      <c r="O2919" s="2" t="b">
        <v>0</v>
      </c>
      <c r="P2919" s="4">
        <f t="shared" si="272"/>
        <v>21.85</v>
      </c>
      <c r="Q2919" s="5">
        <f t="shared" si="273"/>
        <v>48.555555555555557</v>
      </c>
      <c r="R2919" s="2" t="s">
        <v>8271</v>
      </c>
      <c r="S2919" s="7" t="str">
        <f t="shared" si="274"/>
        <v>theater</v>
      </c>
      <c r="T2919" s="7" t="str">
        <f t="shared" si="275"/>
        <v>plays</v>
      </c>
    </row>
    <row r="2920" spans="1:20" ht="60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17">
        <f t="shared" si="270"/>
        <v>42278.629710648151</v>
      </c>
      <c r="L2920" s="17">
        <f t="shared" si="271"/>
        <v>42306.629710648151</v>
      </c>
      <c r="M2920" s="2" t="b">
        <v>0</v>
      </c>
      <c r="N2920" s="2">
        <v>20</v>
      </c>
      <c r="O2920" s="2" t="b">
        <v>0</v>
      </c>
      <c r="P2920" s="4">
        <f t="shared" si="272"/>
        <v>27.24</v>
      </c>
      <c r="Q2920" s="5">
        <f t="shared" si="273"/>
        <v>68.099999999999994</v>
      </c>
      <c r="R2920" s="2" t="s">
        <v>8271</v>
      </c>
      <c r="S2920" s="7" t="str">
        <f t="shared" si="274"/>
        <v>theater</v>
      </c>
      <c r="T2920" s="7" t="str">
        <f t="shared" si="275"/>
        <v>plays</v>
      </c>
    </row>
    <row r="2921" spans="1:20" ht="60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17">
        <f t="shared" si="270"/>
        <v>41826.61954861111</v>
      </c>
      <c r="L2921" s="17">
        <f t="shared" si="271"/>
        <v>41856.61954861111</v>
      </c>
      <c r="M2921" s="2" t="b">
        <v>0</v>
      </c>
      <c r="N2921" s="2">
        <v>6</v>
      </c>
      <c r="O2921" s="2" t="b">
        <v>0</v>
      </c>
      <c r="P2921" s="4">
        <f t="shared" si="272"/>
        <v>8.5</v>
      </c>
      <c r="Q2921" s="5">
        <f t="shared" si="273"/>
        <v>8.5</v>
      </c>
      <c r="R2921" s="2" t="s">
        <v>8271</v>
      </c>
      <c r="S2921" s="7" t="str">
        <f t="shared" si="274"/>
        <v>theater</v>
      </c>
      <c r="T2921" s="7" t="str">
        <f t="shared" si="275"/>
        <v>plays</v>
      </c>
    </row>
    <row r="2922" spans="1:20" ht="80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17">
        <f t="shared" si="270"/>
        <v>42058.792476851857</v>
      </c>
      <c r="L2922" s="17">
        <f t="shared" si="271"/>
        <v>42088.750810185185</v>
      </c>
      <c r="M2922" s="2" t="b">
        <v>0</v>
      </c>
      <c r="N2922" s="2">
        <v>13</v>
      </c>
      <c r="O2922" s="2" t="b">
        <v>0</v>
      </c>
      <c r="P2922" s="4">
        <f t="shared" si="272"/>
        <v>26.840000000000003</v>
      </c>
      <c r="Q2922" s="5">
        <f t="shared" si="273"/>
        <v>51.615384615384613</v>
      </c>
      <c r="R2922" s="2" t="s">
        <v>8271</v>
      </c>
      <c r="S2922" s="7" t="str">
        <f t="shared" si="274"/>
        <v>theater</v>
      </c>
      <c r="T2922" s="7" t="str">
        <f t="shared" si="275"/>
        <v>plays</v>
      </c>
    </row>
    <row r="2923" spans="1:20" ht="60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17">
        <f t="shared" si="270"/>
        <v>41877.886620370373</v>
      </c>
      <c r="L2923" s="17">
        <f t="shared" si="271"/>
        <v>41907.886620370373</v>
      </c>
      <c r="M2923" s="2" t="b">
        <v>0</v>
      </c>
      <c r="N2923" s="2">
        <v>3</v>
      </c>
      <c r="O2923" s="2" t="b">
        <v>1</v>
      </c>
      <c r="P2923" s="4">
        <f t="shared" si="272"/>
        <v>129</v>
      </c>
      <c r="Q2923" s="5">
        <f t="shared" si="273"/>
        <v>43</v>
      </c>
      <c r="R2923" s="2" t="s">
        <v>8305</v>
      </c>
      <c r="S2923" s="7" t="str">
        <f t="shared" si="274"/>
        <v>theater</v>
      </c>
      <c r="T2923" s="7" t="str">
        <f t="shared" si="275"/>
        <v>musical</v>
      </c>
    </row>
    <row r="2924" spans="1:20" ht="80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17">
        <f t="shared" si="270"/>
        <v>42097.874155092592</v>
      </c>
      <c r="L2924" s="17">
        <f t="shared" si="271"/>
        <v>42142.874155092592</v>
      </c>
      <c r="M2924" s="2" t="b">
        <v>0</v>
      </c>
      <c r="N2924" s="2">
        <v>6</v>
      </c>
      <c r="O2924" s="2" t="b">
        <v>1</v>
      </c>
      <c r="P2924" s="4">
        <f t="shared" si="272"/>
        <v>100</v>
      </c>
      <c r="Q2924" s="5">
        <f t="shared" si="273"/>
        <v>83.333333333333329</v>
      </c>
      <c r="R2924" s="2" t="s">
        <v>8305</v>
      </c>
      <c r="S2924" s="7" t="str">
        <f t="shared" si="274"/>
        <v>theater</v>
      </c>
      <c r="T2924" s="7" t="str">
        <f t="shared" si="275"/>
        <v>musical</v>
      </c>
    </row>
    <row r="2925" spans="1:20" ht="60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17">
        <f t="shared" si="270"/>
        <v>42013.15253472222</v>
      </c>
      <c r="L2925" s="17">
        <f t="shared" si="271"/>
        <v>42028.125</v>
      </c>
      <c r="M2925" s="2" t="b">
        <v>0</v>
      </c>
      <c r="N2925" s="2">
        <v>10</v>
      </c>
      <c r="O2925" s="2" t="b">
        <v>1</v>
      </c>
      <c r="P2925" s="4">
        <f t="shared" si="272"/>
        <v>100</v>
      </c>
      <c r="Q2925" s="5">
        <f t="shared" si="273"/>
        <v>30</v>
      </c>
      <c r="R2925" s="2" t="s">
        <v>8305</v>
      </c>
      <c r="S2925" s="7" t="str">
        <f t="shared" si="274"/>
        <v>theater</v>
      </c>
      <c r="T2925" s="7" t="str">
        <f t="shared" si="275"/>
        <v>musical</v>
      </c>
    </row>
    <row r="2926" spans="1:20" ht="80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17">
        <f t="shared" si="270"/>
        <v>42103.556828703702</v>
      </c>
      <c r="L2926" s="17">
        <f t="shared" si="271"/>
        <v>42133.165972222225</v>
      </c>
      <c r="M2926" s="2" t="b">
        <v>0</v>
      </c>
      <c r="N2926" s="2">
        <v>147</v>
      </c>
      <c r="O2926" s="2" t="b">
        <v>1</v>
      </c>
      <c r="P2926" s="4">
        <f t="shared" si="272"/>
        <v>103.2</v>
      </c>
      <c r="Q2926" s="5">
        <f t="shared" si="273"/>
        <v>175.51020408163265</v>
      </c>
      <c r="R2926" s="2" t="s">
        <v>8305</v>
      </c>
      <c r="S2926" s="7" t="str">
        <f t="shared" si="274"/>
        <v>theater</v>
      </c>
      <c r="T2926" s="7" t="str">
        <f t="shared" si="275"/>
        <v>musical</v>
      </c>
    </row>
    <row r="2927" spans="1:20" ht="80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17">
        <f t="shared" si="270"/>
        <v>41863.584120370368</v>
      </c>
      <c r="L2927" s="17">
        <f t="shared" si="271"/>
        <v>41893.584120370368</v>
      </c>
      <c r="M2927" s="2" t="b">
        <v>0</v>
      </c>
      <c r="N2927" s="2">
        <v>199</v>
      </c>
      <c r="O2927" s="2" t="b">
        <v>1</v>
      </c>
      <c r="P2927" s="4">
        <f t="shared" si="272"/>
        <v>102.44597777777777</v>
      </c>
      <c r="Q2927" s="5">
        <f t="shared" si="273"/>
        <v>231.66175879396985</v>
      </c>
      <c r="R2927" s="2" t="s">
        <v>8305</v>
      </c>
      <c r="S2927" s="7" t="str">
        <f t="shared" si="274"/>
        <v>theater</v>
      </c>
      <c r="T2927" s="7" t="str">
        <f t="shared" si="275"/>
        <v>musical</v>
      </c>
    </row>
    <row r="2928" spans="1:20" ht="80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17">
        <f t="shared" si="270"/>
        <v>42044.765960648147</v>
      </c>
      <c r="L2928" s="17">
        <f t="shared" si="271"/>
        <v>42058.765960648147</v>
      </c>
      <c r="M2928" s="2" t="b">
        <v>0</v>
      </c>
      <c r="N2928" s="2">
        <v>50</v>
      </c>
      <c r="O2928" s="2" t="b">
        <v>1</v>
      </c>
      <c r="P2928" s="4">
        <f t="shared" si="272"/>
        <v>125</v>
      </c>
      <c r="Q2928" s="5">
        <f t="shared" si="273"/>
        <v>75</v>
      </c>
      <c r="R2928" s="2" t="s">
        <v>8305</v>
      </c>
      <c r="S2928" s="7" t="str">
        <f t="shared" si="274"/>
        <v>theater</v>
      </c>
      <c r="T2928" s="7" t="str">
        <f t="shared" si="275"/>
        <v>musical</v>
      </c>
    </row>
    <row r="2929" spans="1:20" ht="80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17">
        <f t="shared" si="270"/>
        <v>41806.669317129628</v>
      </c>
      <c r="L2929" s="17">
        <f t="shared" si="271"/>
        <v>41835.208333333336</v>
      </c>
      <c r="M2929" s="2" t="b">
        <v>0</v>
      </c>
      <c r="N2929" s="2">
        <v>21</v>
      </c>
      <c r="O2929" s="2" t="b">
        <v>1</v>
      </c>
      <c r="P2929" s="4">
        <f t="shared" si="272"/>
        <v>130.83333333333334</v>
      </c>
      <c r="Q2929" s="5">
        <f t="shared" si="273"/>
        <v>112.14285714285714</v>
      </c>
      <c r="R2929" s="2" t="s">
        <v>8305</v>
      </c>
      <c r="S2929" s="7" t="str">
        <f t="shared" si="274"/>
        <v>theater</v>
      </c>
      <c r="T2929" s="7" t="str">
        <f t="shared" si="275"/>
        <v>musical</v>
      </c>
    </row>
    <row r="2930" spans="1:20" ht="40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17">
        <f t="shared" si="270"/>
        <v>42403.998217592598</v>
      </c>
      <c r="L2930" s="17">
        <f t="shared" si="271"/>
        <v>42433.998217592598</v>
      </c>
      <c r="M2930" s="2" t="b">
        <v>0</v>
      </c>
      <c r="N2930" s="2">
        <v>24</v>
      </c>
      <c r="O2930" s="2" t="b">
        <v>1</v>
      </c>
      <c r="P2930" s="4">
        <f t="shared" si="272"/>
        <v>100</v>
      </c>
      <c r="Q2930" s="5">
        <f t="shared" si="273"/>
        <v>41.666666666666664</v>
      </c>
      <c r="R2930" s="2" t="s">
        <v>8305</v>
      </c>
      <c r="S2930" s="7" t="str">
        <f t="shared" si="274"/>
        <v>theater</v>
      </c>
      <c r="T2930" s="7" t="str">
        <f t="shared" si="275"/>
        <v>musical</v>
      </c>
    </row>
    <row r="2931" spans="1:20" ht="80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17">
        <f t="shared" si="270"/>
        <v>41754.564328703702</v>
      </c>
      <c r="L2931" s="17">
        <f t="shared" si="271"/>
        <v>41784.564328703702</v>
      </c>
      <c r="M2931" s="2" t="b">
        <v>0</v>
      </c>
      <c r="N2931" s="2">
        <v>32</v>
      </c>
      <c r="O2931" s="2" t="b">
        <v>1</v>
      </c>
      <c r="P2931" s="4">
        <f t="shared" si="272"/>
        <v>102.06937499999999</v>
      </c>
      <c r="Q2931" s="5">
        <f t="shared" si="273"/>
        <v>255.17343750000001</v>
      </c>
      <c r="R2931" s="2" t="s">
        <v>8305</v>
      </c>
      <c r="S2931" s="7" t="str">
        <f t="shared" si="274"/>
        <v>theater</v>
      </c>
      <c r="T2931" s="7" t="str">
        <f t="shared" si="275"/>
        <v>musical</v>
      </c>
    </row>
    <row r="2932" spans="1:20" ht="80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17">
        <f t="shared" si="270"/>
        <v>42101.584074074075</v>
      </c>
      <c r="L2932" s="17">
        <f t="shared" si="271"/>
        <v>42131.584074074075</v>
      </c>
      <c r="M2932" s="2" t="b">
        <v>0</v>
      </c>
      <c r="N2932" s="2">
        <v>62</v>
      </c>
      <c r="O2932" s="2" t="b">
        <v>1</v>
      </c>
      <c r="P2932" s="4">
        <f t="shared" si="272"/>
        <v>100.92000000000002</v>
      </c>
      <c r="Q2932" s="5">
        <f t="shared" si="273"/>
        <v>162.7741935483871</v>
      </c>
      <c r="R2932" s="2" t="s">
        <v>8305</v>
      </c>
      <c r="S2932" s="7" t="str">
        <f t="shared" si="274"/>
        <v>theater</v>
      </c>
      <c r="T2932" s="7" t="str">
        <f t="shared" si="275"/>
        <v>musical</v>
      </c>
    </row>
    <row r="2933" spans="1:20" ht="80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17">
        <f t="shared" si="270"/>
        <v>41872.291238425925</v>
      </c>
      <c r="L2933" s="17">
        <f t="shared" si="271"/>
        <v>41897.255555555559</v>
      </c>
      <c r="M2933" s="2" t="b">
        <v>0</v>
      </c>
      <c r="N2933" s="2">
        <v>9</v>
      </c>
      <c r="O2933" s="2" t="b">
        <v>1</v>
      </c>
      <c r="P2933" s="4">
        <f t="shared" si="272"/>
        <v>106</v>
      </c>
      <c r="Q2933" s="5">
        <f t="shared" si="273"/>
        <v>88.333333333333329</v>
      </c>
      <c r="R2933" s="2" t="s">
        <v>8305</v>
      </c>
      <c r="S2933" s="7" t="str">
        <f t="shared" si="274"/>
        <v>theater</v>
      </c>
      <c r="T2933" s="7" t="str">
        <f t="shared" si="275"/>
        <v>musical</v>
      </c>
    </row>
    <row r="2934" spans="1:20" ht="80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17">
        <f t="shared" si="270"/>
        <v>42025.164780092593</v>
      </c>
      <c r="L2934" s="17">
        <f t="shared" si="271"/>
        <v>42056.458333333328</v>
      </c>
      <c r="M2934" s="2" t="b">
        <v>0</v>
      </c>
      <c r="N2934" s="2">
        <v>38</v>
      </c>
      <c r="O2934" s="2" t="b">
        <v>1</v>
      </c>
      <c r="P2934" s="4">
        <f t="shared" si="272"/>
        <v>105.0967741935484</v>
      </c>
      <c r="Q2934" s="5">
        <f t="shared" si="273"/>
        <v>85.736842105263165</v>
      </c>
      <c r="R2934" s="2" t="s">
        <v>8305</v>
      </c>
      <c r="S2934" s="7" t="str">
        <f t="shared" si="274"/>
        <v>theater</v>
      </c>
      <c r="T2934" s="7" t="str">
        <f t="shared" si="275"/>
        <v>musical</v>
      </c>
    </row>
    <row r="2935" spans="1:20" ht="80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17">
        <f t="shared" si="270"/>
        <v>42495.956631944442</v>
      </c>
      <c r="L2935" s="17">
        <f t="shared" si="271"/>
        <v>42525.956631944442</v>
      </c>
      <c r="M2935" s="2" t="b">
        <v>0</v>
      </c>
      <c r="N2935" s="2">
        <v>54</v>
      </c>
      <c r="O2935" s="2" t="b">
        <v>1</v>
      </c>
      <c r="P2935" s="4">
        <f t="shared" si="272"/>
        <v>102.76</v>
      </c>
      <c r="Q2935" s="5">
        <f t="shared" si="273"/>
        <v>47.574074074074076</v>
      </c>
      <c r="R2935" s="2" t="s">
        <v>8305</v>
      </c>
      <c r="S2935" s="7" t="str">
        <f t="shared" si="274"/>
        <v>theater</v>
      </c>
      <c r="T2935" s="7" t="str">
        <f t="shared" si="275"/>
        <v>musical</v>
      </c>
    </row>
    <row r="2936" spans="1:20" ht="60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17">
        <f t="shared" si="270"/>
        <v>41775.636157407411</v>
      </c>
      <c r="L2936" s="17">
        <f t="shared" si="271"/>
        <v>41805.636157407411</v>
      </c>
      <c r="M2936" s="2" t="b">
        <v>0</v>
      </c>
      <c r="N2936" s="2">
        <v>37</v>
      </c>
      <c r="O2936" s="2" t="b">
        <v>1</v>
      </c>
      <c r="P2936" s="4">
        <f t="shared" si="272"/>
        <v>108</v>
      </c>
      <c r="Q2936" s="5">
        <f t="shared" si="273"/>
        <v>72.972972972972968</v>
      </c>
      <c r="R2936" s="2" t="s">
        <v>8305</v>
      </c>
      <c r="S2936" s="7" t="str">
        <f t="shared" si="274"/>
        <v>theater</v>
      </c>
      <c r="T2936" s="7" t="str">
        <f t="shared" si="275"/>
        <v>musical</v>
      </c>
    </row>
    <row r="2937" spans="1:20" ht="80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17">
        <f t="shared" si="270"/>
        <v>42553.583425925928</v>
      </c>
      <c r="L2937" s="17">
        <f t="shared" si="271"/>
        <v>42611.708333333328</v>
      </c>
      <c r="M2937" s="2" t="b">
        <v>0</v>
      </c>
      <c r="N2937" s="2">
        <v>39</v>
      </c>
      <c r="O2937" s="2" t="b">
        <v>1</v>
      </c>
      <c r="P2937" s="4">
        <f t="shared" si="272"/>
        <v>100.88571428571429</v>
      </c>
      <c r="Q2937" s="5">
        <f t="shared" si="273"/>
        <v>90.538461538461533</v>
      </c>
      <c r="R2937" s="2" t="s">
        <v>8305</v>
      </c>
      <c r="S2937" s="7" t="str">
        <f t="shared" si="274"/>
        <v>theater</v>
      </c>
      <c r="T2937" s="7" t="str">
        <f t="shared" si="275"/>
        <v>musical</v>
      </c>
    </row>
    <row r="2938" spans="1:20" ht="80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17">
        <f t="shared" si="270"/>
        <v>41912.650729166664</v>
      </c>
      <c r="L2938" s="17">
        <f t="shared" si="271"/>
        <v>41925.207638888889</v>
      </c>
      <c r="M2938" s="2" t="b">
        <v>0</v>
      </c>
      <c r="N2938" s="2">
        <v>34</v>
      </c>
      <c r="O2938" s="2" t="b">
        <v>1</v>
      </c>
      <c r="P2938" s="4">
        <f t="shared" si="272"/>
        <v>128</v>
      </c>
      <c r="Q2938" s="5">
        <f t="shared" si="273"/>
        <v>37.647058823529413</v>
      </c>
      <c r="R2938" s="2" t="s">
        <v>8305</v>
      </c>
      <c r="S2938" s="7" t="str">
        <f t="shared" si="274"/>
        <v>theater</v>
      </c>
      <c r="T2938" s="7" t="str">
        <f t="shared" si="275"/>
        <v>musical</v>
      </c>
    </row>
    <row r="2939" spans="1:20" ht="60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17">
        <f t="shared" si="270"/>
        <v>41803.457326388889</v>
      </c>
      <c r="L2939" s="17">
        <f t="shared" si="271"/>
        <v>41833.457326388889</v>
      </c>
      <c r="M2939" s="2" t="b">
        <v>0</v>
      </c>
      <c r="N2939" s="2">
        <v>55</v>
      </c>
      <c r="O2939" s="2" t="b">
        <v>1</v>
      </c>
      <c r="P2939" s="4">
        <f t="shared" si="272"/>
        <v>133.33333333333331</v>
      </c>
      <c r="Q2939" s="5">
        <f t="shared" si="273"/>
        <v>36.363636363636367</v>
      </c>
      <c r="R2939" s="2" t="s">
        <v>8305</v>
      </c>
      <c r="S2939" s="7" t="str">
        <f t="shared" si="274"/>
        <v>theater</v>
      </c>
      <c r="T2939" s="7" t="str">
        <f t="shared" si="275"/>
        <v>musical</v>
      </c>
    </row>
    <row r="2940" spans="1:20" ht="80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17">
        <f t="shared" si="270"/>
        <v>42004.703865740739</v>
      </c>
      <c r="L2940" s="17">
        <f t="shared" si="271"/>
        <v>42034.703865740739</v>
      </c>
      <c r="M2940" s="2" t="b">
        <v>0</v>
      </c>
      <c r="N2940" s="2">
        <v>32</v>
      </c>
      <c r="O2940" s="2" t="b">
        <v>1</v>
      </c>
      <c r="P2940" s="4">
        <f t="shared" si="272"/>
        <v>101.375</v>
      </c>
      <c r="Q2940" s="5">
        <f t="shared" si="273"/>
        <v>126.71875</v>
      </c>
      <c r="R2940" s="2" t="s">
        <v>8305</v>
      </c>
      <c r="S2940" s="7" t="str">
        <f t="shared" si="274"/>
        <v>theater</v>
      </c>
      <c r="T2940" s="7" t="str">
        <f t="shared" si="275"/>
        <v>musical</v>
      </c>
    </row>
    <row r="2941" spans="1:20" ht="80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17">
        <f t="shared" si="270"/>
        <v>41845.809166666666</v>
      </c>
      <c r="L2941" s="17">
        <f t="shared" si="271"/>
        <v>41879.041666666664</v>
      </c>
      <c r="M2941" s="2" t="b">
        <v>0</v>
      </c>
      <c r="N2941" s="2">
        <v>25</v>
      </c>
      <c r="O2941" s="2" t="b">
        <v>1</v>
      </c>
      <c r="P2941" s="4">
        <f t="shared" si="272"/>
        <v>102.875</v>
      </c>
      <c r="Q2941" s="5">
        <f t="shared" si="273"/>
        <v>329.2</v>
      </c>
      <c r="R2941" s="2" t="s">
        <v>8305</v>
      </c>
      <c r="S2941" s="7" t="str">
        <f t="shared" si="274"/>
        <v>theater</v>
      </c>
      <c r="T2941" s="7" t="str">
        <f t="shared" si="275"/>
        <v>musical</v>
      </c>
    </row>
    <row r="2942" spans="1:20" ht="80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17">
        <f t="shared" si="270"/>
        <v>41982.773356481484</v>
      </c>
      <c r="L2942" s="17">
        <f t="shared" si="271"/>
        <v>42022.773356481484</v>
      </c>
      <c r="M2942" s="2" t="b">
        <v>0</v>
      </c>
      <c r="N2942" s="2">
        <v>33</v>
      </c>
      <c r="O2942" s="2" t="b">
        <v>1</v>
      </c>
      <c r="P2942" s="4">
        <f t="shared" si="272"/>
        <v>107.24000000000001</v>
      </c>
      <c r="Q2942" s="5">
        <f t="shared" si="273"/>
        <v>81.242424242424249</v>
      </c>
      <c r="R2942" s="2" t="s">
        <v>8305</v>
      </c>
      <c r="S2942" s="7" t="str">
        <f t="shared" si="274"/>
        <v>theater</v>
      </c>
      <c r="T2942" s="7" t="str">
        <f t="shared" si="275"/>
        <v>musical</v>
      </c>
    </row>
    <row r="2943" spans="1:20" ht="80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17">
        <f t="shared" si="270"/>
        <v>42034.960127314815</v>
      </c>
      <c r="L2943" s="17">
        <f t="shared" si="271"/>
        <v>42064.960127314815</v>
      </c>
      <c r="M2943" s="2" t="b">
        <v>0</v>
      </c>
      <c r="N2943" s="2">
        <v>1</v>
      </c>
      <c r="O2943" s="2" t="b">
        <v>0</v>
      </c>
      <c r="P2943" s="4">
        <f t="shared" si="272"/>
        <v>4.0000000000000001E-3</v>
      </c>
      <c r="Q2943" s="5">
        <f t="shared" si="273"/>
        <v>1</v>
      </c>
      <c r="R2943" s="2" t="s">
        <v>8303</v>
      </c>
      <c r="S2943" s="7" t="str">
        <f t="shared" si="274"/>
        <v>theater</v>
      </c>
      <c r="T2943" s="7" t="str">
        <f t="shared" si="275"/>
        <v>spaces</v>
      </c>
    </row>
    <row r="2944" spans="1:20" ht="80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17">
        <f t="shared" si="270"/>
        <v>42334.803923611107</v>
      </c>
      <c r="L2944" s="17">
        <f t="shared" si="271"/>
        <v>42354.845833333333</v>
      </c>
      <c r="M2944" s="2" t="b">
        <v>0</v>
      </c>
      <c r="N2944" s="2">
        <v>202</v>
      </c>
      <c r="O2944" s="2" t="b">
        <v>0</v>
      </c>
      <c r="P2944" s="4">
        <f t="shared" si="272"/>
        <v>20.424999999999997</v>
      </c>
      <c r="Q2944" s="5">
        <f t="shared" si="273"/>
        <v>202.22772277227722</v>
      </c>
      <c r="R2944" s="2" t="s">
        <v>8303</v>
      </c>
      <c r="S2944" s="7" t="str">
        <f t="shared" si="274"/>
        <v>theater</v>
      </c>
      <c r="T2944" s="7" t="str">
        <f t="shared" si="275"/>
        <v>spaces</v>
      </c>
    </row>
    <row r="2945" spans="1:20" ht="80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17">
        <f t="shared" si="270"/>
        <v>42077.129398148143</v>
      </c>
      <c r="L2945" s="17">
        <f t="shared" si="271"/>
        <v>42107.129398148143</v>
      </c>
      <c r="M2945" s="2" t="b">
        <v>0</v>
      </c>
      <c r="N2945" s="2">
        <v>0</v>
      </c>
      <c r="O2945" s="2" t="b">
        <v>0</v>
      </c>
      <c r="P2945" s="4">
        <f t="shared" si="272"/>
        <v>0</v>
      </c>
      <c r="Q2945" s="5" t="e">
        <f t="shared" si="273"/>
        <v>#DIV/0!</v>
      </c>
      <c r="R2945" s="2" t="s">
        <v>8303</v>
      </c>
      <c r="S2945" s="7" t="str">
        <f t="shared" si="274"/>
        <v>theater</v>
      </c>
      <c r="T2945" s="7" t="str">
        <f t="shared" si="275"/>
        <v>spaces</v>
      </c>
    </row>
    <row r="2946" spans="1:20" ht="60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17">
        <f t="shared" si="270"/>
        <v>42132.9143287037</v>
      </c>
      <c r="L2946" s="17">
        <f t="shared" si="271"/>
        <v>42162.9143287037</v>
      </c>
      <c r="M2946" s="2" t="b">
        <v>0</v>
      </c>
      <c r="N2946" s="2">
        <v>1</v>
      </c>
      <c r="O2946" s="2" t="b">
        <v>0</v>
      </c>
      <c r="P2946" s="4">
        <f t="shared" si="272"/>
        <v>1</v>
      </c>
      <c r="Q2946" s="5">
        <f t="shared" si="273"/>
        <v>100</v>
      </c>
      <c r="R2946" s="2" t="s">
        <v>8303</v>
      </c>
      <c r="S2946" s="7" t="str">
        <f t="shared" si="274"/>
        <v>theater</v>
      </c>
      <c r="T2946" s="7" t="str">
        <f t="shared" si="275"/>
        <v>spaces</v>
      </c>
    </row>
    <row r="2947" spans="1:20" ht="80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17">
        <f t="shared" ref="K2947:K3010" si="276">(((J2947/60)/60)/24)+DATE(1970,1,1)</f>
        <v>42118.139583333337</v>
      </c>
      <c r="L2947" s="17">
        <f t="shared" ref="L2947:L3010" si="277">(((I2947/60)/60)/24)+DATE(1970,1,1)</f>
        <v>42148.139583333337</v>
      </c>
      <c r="M2947" s="2" t="b">
        <v>0</v>
      </c>
      <c r="N2947" s="2">
        <v>0</v>
      </c>
      <c r="O2947" s="2" t="b">
        <v>0</v>
      </c>
      <c r="P2947" s="4">
        <f t="shared" ref="P2947:P3010" si="278">E2947/D2947*100</f>
        <v>0</v>
      </c>
      <c r="Q2947" s="5" t="e">
        <f t="shared" ref="Q2947:Q3010" si="279">E2947/N2947</f>
        <v>#DIV/0!</v>
      </c>
      <c r="R2947" s="2" t="s">
        <v>8303</v>
      </c>
      <c r="S2947" s="7" t="str">
        <f t="shared" ref="S2947:S3010" si="280">LEFT(R2947, SEARCH("/",R2947, 1)-1)</f>
        <v>theater</v>
      </c>
      <c r="T2947" s="7" t="str">
        <f t="shared" ref="T2947:T3010" si="281">RIGHT(R2947,LEN(R2947)-SEARCH("/",R2947,1))</f>
        <v>spaces</v>
      </c>
    </row>
    <row r="2948" spans="1:20" ht="80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17">
        <f t="shared" si="276"/>
        <v>42567.531157407408</v>
      </c>
      <c r="L2948" s="17">
        <f t="shared" si="277"/>
        <v>42597.531157407408</v>
      </c>
      <c r="M2948" s="2" t="b">
        <v>0</v>
      </c>
      <c r="N2948" s="2">
        <v>2</v>
      </c>
      <c r="O2948" s="2" t="b">
        <v>0</v>
      </c>
      <c r="P2948" s="4">
        <f t="shared" si="278"/>
        <v>0.1</v>
      </c>
      <c r="Q2948" s="5">
        <f t="shared" si="279"/>
        <v>1</v>
      </c>
      <c r="R2948" s="2" t="s">
        <v>8303</v>
      </c>
      <c r="S2948" s="7" t="str">
        <f t="shared" si="280"/>
        <v>theater</v>
      </c>
      <c r="T2948" s="7" t="str">
        <f t="shared" si="281"/>
        <v>spaces</v>
      </c>
    </row>
    <row r="2949" spans="1:20" ht="80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17">
        <f t="shared" si="276"/>
        <v>42649.562118055561</v>
      </c>
      <c r="L2949" s="17">
        <f t="shared" si="277"/>
        <v>42698.715972222228</v>
      </c>
      <c r="M2949" s="2" t="b">
        <v>0</v>
      </c>
      <c r="N2949" s="2">
        <v>13</v>
      </c>
      <c r="O2949" s="2" t="b">
        <v>0</v>
      </c>
      <c r="P2949" s="4">
        <f t="shared" si="278"/>
        <v>4.2880000000000003</v>
      </c>
      <c r="Q2949" s="5">
        <f t="shared" si="279"/>
        <v>82.461538461538467</v>
      </c>
      <c r="R2949" s="2" t="s">
        <v>8303</v>
      </c>
      <c r="S2949" s="7" t="str">
        <f t="shared" si="280"/>
        <v>theater</v>
      </c>
      <c r="T2949" s="7" t="str">
        <f t="shared" si="281"/>
        <v>spaces</v>
      </c>
    </row>
    <row r="2950" spans="1:20" ht="80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17">
        <f t="shared" si="276"/>
        <v>42097.649224537032</v>
      </c>
      <c r="L2950" s="17">
        <f t="shared" si="277"/>
        <v>42157.649224537032</v>
      </c>
      <c r="M2950" s="2" t="b">
        <v>0</v>
      </c>
      <c r="N2950" s="2">
        <v>9</v>
      </c>
      <c r="O2950" s="2" t="b">
        <v>0</v>
      </c>
      <c r="P2950" s="4">
        <f t="shared" si="278"/>
        <v>4.8000000000000004E-3</v>
      </c>
      <c r="Q2950" s="5">
        <f t="shared" si="279"/>
        <v>2.6666666666666665</v>
      </c>
      <c r="R2950" s="2" t="s">
        <v>8303</v>
      </c>
      <c r="S2950" s="7" t="str">
        <f t="shared" si="280"/>
        <v>theater</v>
      </c>
      <c r="T2950" s="7" t="str">
        <f t="shared" si="281"/>
        <v>spaces</v>
      </c>
    </row>
    <row r="2951" spans="1:20" ht="80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17">
        <f t="shared" si="276"/>
        <v>42297.823113425926</v>
      </c>
      <c r="L2951" s="17">
        <f t="shared" si="277"/>
        <v>42327.864780092597</v>
      </c>
      <c r="M2951" s="2" t="b">
        <v>0</v>
      </c>
      <c r="N2951" s="2">
        <v>2</v>
      </c>
      <c r="O2951" s="2" t="b">
        <v>0</v>
      </c>
      <c r="P2951" s="4">
        <f t="shared" si="278"/>
        <v>2.5</v>
      </c>
      <c r="Q2951" s="5">
        <f t="shared" si="279"/>
        <v>12.5</v>
      </c>
      <c r="R2951" s="2" t="s">
        <v>8303</v>
      </c>
      <c r="S2951" s="7" t="str">
        <f t="shared" si="280"/>
        <v>theater</v>
      </c>
      <c r="T2951" s="7" t="str">
        <f t="shared" si="281"/>
        <v>spaces</v>
      </c>
    </row>
    <row r="2952" spans="1:20" ht="80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17">
        <f t="shared" si="276"/>
        <v>42362.36518518519</v>
      </c>
      <c r="L2952" s="17">
        <f t="shared" si="277"/>
        <v>42392.36518518519</v>
      </c>
      <c r="M2952" s="2" t="b">
        <v>0</v>
      </c>
      <c r="N2952" s="2">
        <v>0</v>
      </c>
      <c r="O2952" s="2" t="b">
        <v>0</v>
      </c>
      <c r="P2952" s="4">
        <f t="shared" si="278"/>
        <v>0</v>
      </c>
      <c r="Q2952" s="5" t="e">
        <f t="shared" si="279"/>
        <v>#DIV/0!</v>
      </c>
      <c r="R2952" s="2" t="s">
        <v>8303</v>
      </c>
      <c r="S2952" s="7" t="str">
        <f t="shared" si="280"/>
        <v>theater</v>
      </c>
      <c r="T2952" s="7" t="str">
        <f t="shared" si="281"/>
        <v>spaces</v>
      </c>
    </row>
    <row r="2953" spans="1:20" ht="100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17">
        <f t="shared" si="276"/>
        <v>41872.802928240737</v>
      </c>
      <c r="L2953" s="17">
        <f t="shared" si="277"/>
        <v>41917.802928240737</v>
      </c>
      <c r="M2953" s="2" t="b">
        <v>0</v>
      </c>
      <c r="N2953" s="2">
        <v>58</v>
      </c>
      <c r="O2953" s="2" t="b">
        <v>0</v>
      </c>
      <c r="P2953" s="4">
        <f t="shared" si="278"/>
        <v>2.1919999999999997</v>
      </c>
      <c r="Q2953" s="5">
        <f t="shared" si="279"/>
        <v>18.896551724137932</v>
      </c>
      <c r="R2953" s="2" t="s">
        <v>8303</v>
      </c>
      <c r="S2953" s="7" t="str">
        <f t="shared" si="280"/>
        <v>theater</v>
      </c>
      <c r="T2953" s="7" t="str">
        <f t="shared" si="281"/>
        <v>spaces</v>
      </c>
    </row>
    <row r="2954" spans="1:20" ht="80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17">
        <f t="shared" si="276"/>
        <v>42628.690266203703</v>
      </c>
      <c r="L2954" s="17">
        <f t="shared" si="277"/>
        <v>42660.166666666672</v>
      </c>
      <c r="M2954" s="2" t="b">
        <v>0</v>
      </c>
      <c r="N2954" s="2">
        <v>8</v>
      </c>
      <c r="O2954" s="2" t="b">
        <v>0</v>
      </c>
      <c r="P2954" s="4">
        <f t="shared" si="278"/>
        <v>8.0250000000000004</v>
      </c>
      <c r="Q2954" s="5">
        <f t="shared" si="279"/>
        <v>200.625</v>
      </c>
      <c r="R2954" s="2" t="s">
        <v>8303</v>
      </c>
      <c r="S2954" s="7" t="str">
        <f t="shared" si="280"/>
        <v>theater</v>
      </c>
      <c r="T2954" s="7" t="str">
        <f t="shared" si="281"/>
        <v>spaces</v>
      </c>
    </row>
    <row r="2955" spans="1:20" ht="80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17">
        <f t="shared" si="276"/>
        <v>42255.791909722218</v>
      </c>
      <c r="L2955" s="17">
        <f t="shared" si="277"/>
        <v>42285.791909722218</v>
      </c>
      <c r="M2955" s="2" t="b">
        <v>0</v>
      </c>
      <c r="N2955" s="2">
        <v>3</v>
      </c>
      <c r="O2955" s="2" t="b">
        <v>0</v>
      </c>
      <c r="P2955" s="4">
        <f t="shared" si="278"/>
        <v>0.15125</v>
      </c>
      <c r="Q2955" s="5">
        <f t="shared" si="279"/>
        <v>201.66666666666666</v>
      </c>
      <c r="R2955" s="2" t="s">
        <v>8303</v>
      </c>
      <c r="S2955" s="7" t="str">
        <f t="shared" si="280"/>
        <v>theater</v>
      </c>
      <c r="T2955" s="7" t="str">
        <f t="shared" si="281"/>
        <v>spaces</v>
      </c>
    </row>
    <row r="2956" spans="1:20" ht="80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17">
        <f t="shared" si="276"/>
        <v>42790.583368055552</v>
      </c>
      <c r="L2956" s="17">
        <f t="shared" si="277"/>
        <v>42810.541701388895</v>
      </c>
      <c r="M2956" s="2" t="b">
        <v>0</v>
      </c>
      <c r="N2956" s="2">
        <v>0</v>
      </c>
      <c r="O2956" s="2" t="b">
        <v>0</v>
      </c>
      <c r="P2956" s="4">
        <f t="shared" si="278"/>
        <v>0</v>
      </c>
      <c r="Q2956" s="5" t="e">
        <f t="shared" si="279"/>
        <v>#DIV/0!</v>
      </c>
      <c r="R2956" s="2" t="s">
        <v>8303</v>
      </c>
      <c r="S2956" s="7" t="str">
        <f t="shared" si="280"/>
        <v>theater</v>
      </c>
      <c r="T2956" s="7" t="str">
        <f t="shared" si="281"/>
        <v>spaces</v>
      </c>
    </row>
    <row r="2957" spans="1:20" ht="60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17">
        <f t="shared" si="276"/>
        <v>42141.741307870368</v>
      </c>
      <c r="L2957" s="17">
        <f t="shared" si="277"/>
        <v>42171.741307870368</v>
      </c>
      <c r="M2957" s="2" t="b">
        <v>0</v>
      </c>
      <c r="N2957" s="2">
        <v>11</v>
      </c>
      <c r="O2957" s="2" t="b">
        <v>0</v>
      </c>
      <c r="P2957" s="4">
        <f t="shared" si="278"/>
        <v>59.583333333333336</v>
      </c>
      <c r="Q2957" s="5">
        <f t="shared" si="279"/>
        <v>65</v>
      </c>
      <c r="R2957" s="2" t="s">
        <v>8303</v>
      </c>
      <c r="S2957" s="7" t="str">
        <f t="shared" si="280"/>
        <v>theater</v>
      </c>
      <c r="T2957" s="7" t="str">
        <f t="shared" si="281"/>
        <v>spaces</v>
      </c>
    </row>
    <row r="2958" spans="1:20" ht="80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17">
        <f t="shared" si="276"/>
        <v>42464.958912037036</v>
      </c>
      <c r="L2958" s="17">
        <f t="shared" si="277"/>
        <v>42494.958912037036</v>
      </c>
      <c r="M2958" s="2" t="b">
        <v>0</v>
      </c>
      <c r="N2958" s="2">
        <v>20</v>
      </c>
      <c r="O2958" s="2" t="b">
        <v>0</v>
      </c>
      <c r="P2958" s="4">
        <f t="shared" si="278"/>
        <v>16.734177215189874</v>
      </c>
      <c r="Q2958" s="5">
        <f t="shared" si="279"/>
        <v>66.099999999999994</v>
      </c>
      <c r="R2958" s="2" t="s">
        <v>8303</v>
      </c>
      <c r="S2958" s="7" t="str">
        <f t="shared" si="280"/>
        <v>theater</v>
      </c>
      <c r="T2958" s="7" t="str">
        <f t="shared" si="281"/>
        <v>spaces</v>
      </c>
    </row>
    <row r="2959" spans="1:20" ht="60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17">
        <f t="shared" si="276"/>
        <v>42031.011249999996</v>
      </c>
      <c r="L2959" s="17">
        <f t="shared" si="277"/>
        <v>42090.969583333332</v>
      </c>
      <c r="M2959" s="2" t="b">
        <v>0</v>
      </c>
      <c r="N2959" s="2">
        <v>3</v>
      </c>
      <c r="O2959" s="2" t="b">
        <v>0</v>
      </c>
      <c r="P2959" s="4">
        <f t="shared" si="278"/>
        <v>1.8666666666666669</v>
      </c>
      <c r="Q2959" s="5">
        <f t="shared" si="279"/>
        <v>93.333333333333329</v>
      </c>
      <c r="R2959" s="2" t="s">
        <v>8303</v>
      </c>
      <c r="S2959" s="7" t="str">
        <f t="shared" si="280"/>
        <v>theater</v>
      </c>
      <c r="T2959" s="7" t="str">
        <f t="shared" si="281"/>
        <v>spaces</v>
      </c>
    </row>
    <row r="2960" spans="1:20" ht="80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17">
        <f t="shared" si="276"/>
        <v>42438.779131944444</v>
      </c>
      <c r="L2960" s="17">
        <f t="shared" si="277"/>
        <v>42498.73746527778</v>
      </c>
      <c r="M2960" s="2" t="b">
        <v>0</v>
      </c>
      <c r="N2960" s="2">
        <v>0</v>
      </c>
      <c r="O2960" s="2" t="b">
        <v>0</v>
      </c>
      <c r="P2960" s="4">
        <f t="shared" si="278"/>
        <v>0</v>
      </c>
      <c r="Q2960" s="5" t="e">
        <f t="shared" si="279"/>
        <v>#DIV/0!</v>
      </c>
      <c r="R2960" s="2" t="s">
        <v>8303</v>
      </c>
      <c r="S2960" s="7" t="str">
        <f t="shared" si="280"/>
        <v>theater</v>
      </c>
      <c r="T2960" s="7" t="str">
        <f t="shared" si="281"/>
        <v>spaces</v>
      </c>
    </row>
    <row r="2961" spans="1:20" ht="80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17">
        <f t="shared" si="276"/>
        <v>42498.008391203708</v>
      </c>
      <c r="L2961" s="17">
        <f t="shared" si="277"/>
        <v>42528.008391203708</v>
      </c>
      <c r="M2961" s="2" t="b">
        <v>0</v>
      </c>
      <c r="N2961" s="2">
        <v>0</v>
      </c>
      <c r="O2961" s="2" t="b">
        <v>0</v>
      </c>
      <c r="P2961" s="4">
        <f t="shared" si="278"/>
        <v>0</v>
      </c>
      <c r="Q2961" s="5" t="e">
        <f t="shared" si="279"/>
        <v>#DIV/0!</v>
      </c>
      <c r="R2961" s="2" t="s">
        <v>8303</v>
      </c>
      <c r="S2961" s="7" t="str">
        <f t="shared" si="280"/>
        <v>theater</v>
      </c>
      <c r="T2961" s="7" t="str">
        <f t="shared" si="281"/>
        <v>spaces</v>
      </c>
    </row>
    <row r="2962" spans="1:20" ht="60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17">
        <f t="shared" si="276"/>
        <v>41863.757210648146</v>
      </c>
      <c r="L2962" s="17">
        <f t="shared" si="277"/>
        <v>41893.757210648146</v>
      </c>
      <c r="M2962" s="2" t="b">
        <v>0</v>
      </c>
      <c r="N2962" s="2">
        <v>0</v>
      </c>
      <c r="O2962" s="2" t="b">
        <v>0</v>
      </c>
      <c r="P2962" s="4">
        <f t="shared" si="278"/>
        <v>0</v>
      </c>
      <c r="Q2962" s="5" t="e">
        <f t="shared" si="279"/>
        <v>#DIV/0!</v>
      </c>
      <c r="R2962" s="2" t="s">
        <v>8303</v>
      </c>
      <c r="S2962" s="7" t="str">
        <f t="shared" si="280"/>
        <v>theater</v>
      </c>
      <c r="T2962" s="7" t="str">
        <f t="shared" si="281"/>
        <v>spaces</v>
      </c>
    </row>
    <row r="2963" spans="1:20" ht="80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17">
        <f t="shared" si="276"/>
        <v>42061.212488425925</v>
      </c>
      <c r="L2963" s="17">
        <f t="shared" si="277"/>
        <v>42089.166666666672</v>
      </c>
      <c r="M2963" s="2" t="b">
        <v>0</v>
      </c>
      <c r="N2963" s="2">
        <v>108</v>
      </c>
      <c r="O2963" s="2" t="b">
        <v>1</v>
      </c>
      <c r="P2963" s="4">
        <f t="shared" si="278"/>
        <v>109.62</v>
      </c>
      <c r="Q2963" s="5">
        <f t="shared" si="279"/>
        <v>50.75</v>
      </c>
      <c r="R2963" s="2" t="s">
        <v>8271</v>
      </c>
      <c r="S2963" s="7" t="str">
        <f t="shared" si="280"/>
        <v>theater</v>
      </c>
      <c r="T2963" s="7" t="str">
        <f t="shared" si="281"/>
        <v>plays</v>
      </c>
    </row>
    <row r="2964" spans="1:20" ht="80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17">
        <f t="shared" si="276"/>
        <v>42036.24428240741</v>
      </c>
      <c r="L2964" s="17">
        <f t="shared" si="277"/>
        <v>42064.290972222225</v>
      </c>
      <c r="M2964" s="2" t="b">
        <v>0</v>
      </c>
      <c r="N2964" s="2">
        <v>20</v>
      </c>
      <c r="O2964" s="2" t="b">
        <v>1</v>
      </c>
      <c r="P2964" s="4">
        <f t="shared" si="278"/>
        <v>121.8</v>
      </c>
      <c r="Q2964" s="5">
        <f t="shared" si="279"/>
        <v>60.9</v>
      </c>
      <c r="R2964" s="2" t="s">
        <v>8271</v>
      </c>
      <c r="S2964" s="7" t="str">
        <f t="shared" si="280"/>
        <v>theater</v>
      </c>
      <c r="T2964" s="7" t="str">
        <f t="shared" si="281"/>
        <v>plays</v>
      </c>
    </row>
    <row r="2965" spans="1:20" ht="80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17">
        <f t="shared" si="276"/>
        <v>42157.470185185186</v>
      </c>
      <c r="L2965" s="17">
        <f t="shared" si="277"/>
        <v>42187.470185185186</v>
      </c>
      <c r="M2965" s="2" t="b">
        <v>0</v>
      </c>
      <c r="N2965" s="2">
        <v>98</v>
      </c>
      <c r="O2965" s="2" t="b">
        <v>1</v>
      </c>
      <c r="P2965" s="4">
        <f t="shared" si="278"/>
        <v>106.85</v>
      </c>
      <c r="Q2965" s="5">
        <f t="shared" si="279"/>
        <v>109.03061224489795</v>
      </c>
      <c r="R2965" s="2" t="s">
        <v>8271</v>
      </c>
      <c r="S2965" s="7" t="str">
        <f t="shared" si="280"/>
        <v>theater</v>
      </c>
      <c r="T2965" s="7" t="str">
        <f t="shared" si="281"/>
        <v>plays</v>
      </c>
    </row>
    <row r="2966" spans="1:20" ht="80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17">
        <f t="shared" si="276"/>
        <v>41827.909942129627</v>
      </c>
      <c r="L2966" s="17">
        <f t="shared" si="277"/>
        <v>41857.897222222222</v>
      </c>
      <c r="M2966" s="2" t="b">
        <v>0</v>
      </c>
      <c r="N2966" s="2">
        <v>196</v>
      </c>
      <c r="O2966" s="2" t="b">
        <v>1</v>
      </c>
      <c r="P2966" s="4">
        <f t="shared" si="278"/>
        <v>100.71379999999999</v>
      </c>
      <c r="Q2966" s="5">
        <f t="shared" si="279"/>
        <v>25.692295918367346</v>
      </c>
      <c r="R2966" s="2" t="s">
        <v>8271</v>
      </c>
      <c r="S2966" s="7" t="str">
        <f t="shared" si="280"/>
        <v>theater</v>
      </c>
      <c r="T2966" s="7" t="str">
        <f t="shared" si="281"/>
        <v>plays</v>
      </c>
    </row>
    <row r="2967" spans="1:20" ht="80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17">
        <f t="shared" si="276"/>
        <v>42162.729548611111</v>
      </c>
      <c r="L2967" s="17">
        <f t="shared" si="277"/>
        <v>42192.729548611111</v>
      </c>
      <c r="M2967" s="2" t="b">
        <v>0</v>
      </c>
      <c r="N2967" s="2">
        <v>39</v>
      </c>
      <c r="O2967" s="2" t="b">
        <v>1</v>
      </c>
      <c r="P2967" s="4">
        <f t="shared" si="278"/>
        <v>109.00000000000001</v>
      </c>
      <c r="Q2967" s="5">
        <f t="shared" si="279"/>
        <v>41.92307692307692</v>
      </c>
      <c r="R2967" s="2" t="s">
        <v>8271</v>
      </c>
      <c r="S2967" s="7" t="str">
        <f t="shared" si="280"/>
        <v>theater</v>
      </c>
      <c r="T2967" s="7" t="str">
        <f t="shared" si="281"/>
        <v>plays</v>
      </c>
    </row>
    <row r="2968" spans="1:20" ht="80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17">
        <f t="shared" si="276"/>
        <v>42233.738564814819</v>
      </c>
      <c r="L2968" s="17">
        <f t="shared" si="277"/>
        <v>42263.738564814819</v>
      </c>
      <c r="M2968" s="2" t="b">
        <v>0</v>
      </c>
      <c r="N2968" s="2">
        <v>128</v>
      </c>
      <c r="O2968" s="2" t="b">
        <v>1</v>
      </c>
      <c r="P2968" s="4">
        <f t="shared" si="278"/>
        <v>113.63000000000001</v>
      </c>
      <c r="Q2968" s="5">
        <f t="shared" si="279"/>
        <v>88.7734375</v>
      </c>
      <c r="R2968" s="2" t="s">
        <v>8271</v>
      </c>
      <c r="S2968" s="7" t="str">
        <f t="shared" si="280"/>
        <v>theater</v>
      </c>
      <c r="T2968" s="7" t="str">
        <f t="shared" si="281"/>
        <v>plays</v>
      </c>
    </row>
    <row r="2969" spans="1:20" ht="60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17">
        <f t="shared" si="276"/>
        <v>42042.197824074072</v>
      </c>
      <c r="L2969" s="17">
        <f t="shared" si="277"/>
        <v>42072.156157407408</v>
      </c>
      <c r="M2969" s="2" t="b">
        <v>0</v>
      </c>
      <c r="N2969" s="2">
        <v>71</v>
      </c>
      <c r="O2969" s="2" t="b">
        <v>1</v>
      </c>
      <c r="P2969" s="4">
        <f t="shared" si="278"/>
        <v>113.92</v>
      </c>
      <c r="Q2969" s="5">
        <f t="shared" si="279"/>
        <v>80.225352112676063</v>
      </c>
      <c r="R2969" s="2" t="s">
        <v>8271</v>
      </c>
      <c r="S2969" s="7" t="str">
        <f t="shared" si="280"/>
        <v>theater</v>
      </c>
      <c r="T2969" s="7" t="str">
        <f t="shared" si="281"/>
        <v>plays</v>
      </c>
    </row>
    <row r="2970" spans="1:20" ht="60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17">
        <f t="shared" si="276"/>
        <v>42585.523842592593</v>
      </c>
      <c r="L2970" s="17">
        <f t="shared" si="277"/>
        <v>42599.165972222225</v>
      </c>
      <c r="M2970" s="2" t="b">
        <v>0</v>
      </c>
      <c r="N2970" s="2">
        <v>47</v>
      </c>
      <c r="O2970" s="2" t="b">
        <v>1</v>
      </c>
      <c r="P2970" s="4">
        <f t="shared" si="278"/>
        <v>106</v>
      </c>
      <c r="Q2970" s="5">
        <f t="shared" si="279"/>
        <v>78.936170212765958</v>
      </c>
      <c r="R2970" s="2" t="s">
        <v>8271</v>
      </c>
      <c r="S2970" s="7" t="str">
        <f t="shared" si="280"/>
        <v>theater</v>
      </c>
      <c r="T2970" s="7" t="str">
        <f t="shared" si="281"/>
        <v>plays</v>
      </c>
    </row>
    <row r="2971" spans="1:20" ht="80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17">
        <f t="shared" si="276"/>
        <v>42097.786493055552</v>
      </c>
      <c r="L2971" s="17">
        <f t="shared" si="277"/>
        <v>42127.952083333337</v>
      </c>
      <c r="M2971" s="2" t="b">
        <v>0</v>
      </c>
      <c r="N2971" s="2">
        <v>17</v>
      </c>
      <c r="O2971" s="2" t="b">
        <v>1</v>
      </c>
      <c r="P2971" s="4">
        <f t="shared" si="278"/>
        <v>162.5</v>
      </c>
      <c r="Q2971" s="5">
        <f t="shared" si="279"/>
        <v>95.588235294117652</v>
      </c>
      <c r="R2971" s="2" t="s">
        <v>8271</v>
      </c>
      <c r="S2971" s="7" t="str">
        <f t="shared" si="280"/>
        <v>theater</v>
      </c>
      <c r="T2971" s="7" t="str">
        <f t="shared" si="281"/>
        <v>plays</v>
      </c>
    </row>
    <row r="2972" spans="1:20" ht="60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17">
        <f t="shared" si="276"/>
        <v>41808.669571759259</v>
      </c>
      <c r="L2972" s="17">
        <f t="shared" si="277"/>
        <v>41838.669571759259</v>
      </c>
      <c r="M2972" s="2" t="b">
        <v>0</v>
      </c>
      <c r="N2972" s="2">
        <v>91</v>
      </c>
      <c r="O2972" s="2" t="b">
        <v>1</v>
      </c>
      <c r="P2972" s="4">
        <f t="shared" si="278"/>
        <v>106</v>
      </c>
      <c r="Q2972" s="5">
        <f t="shared" si="279"/>
        <v>69.890109890109883</v>
      </c>
      <c r="R2972" s="2" t="s">
        <v>8271</v>
      </c>
      <c r="S2972" s="7" t="str">
        <f t="shared" si="280"/>
        <v>theater</v>
      </c>
      <c r="T2972" s="7" t="str">
        <f t="shared" si="281"/>
        <v>plays</v>
      </c>
    </row>
    <row r="2973" spans="1:20" ht="80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17">
        <f t="shared" si="276"/>
        <v>41852.658310185187</v>
      </c>
      <c r="L2973" s="17">
        <f t="shared" si="277"/>
        <v>41882.658310185187</v>
      </c>
      <c r="M2973" s="2" t="b">
        <v>0</v>
      </c>
      <c r="N2973" s="2">
        <v>43</v>
      </c>
      <c r="O2973" s="2" t="b">
        <v>1</v>
      </c>
      <c r="P2973" s="4">
        <f t="shared" si="278"/>
        <v>100.15624999999999</v>
      </c>
      <c r="Q2973" s="5">
        <f t="shared" si="279"/>
        <v>74.534883720930239</v>
      </c>
      <c r="R2973" s="2" t="s">
        <v>8271</v>
      </c>
      <c r="S2973" s="7" t="str">
        <f t="shared" si="280"/>
        <v>theater</v>
      </c>
      <c r="T2973" s="7" t="str">
        <f t="shared" si="281"/>
        <v>plays</v>
      </c>
    </row>
    <row r="2974" spans="1:20" ht="60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17">
        <f t="shared" si="276"/>
        <v>42694.110185185185</v>
      </c>
      <c r="L2974" s="17">
        <f t="shared" si="277"/>
        <v>42709.041666666672</v>
      </c>
      <c r="M2974" s="2" t="b">
        <v>0</v>
      </c>
      <c r="N2974" s="2">
        <v>17</v>
      </c>
      <c r="O2974" s="2" t="b">
        <v>1</v>
      </c>
      <c r="P2974" s="4">
        <f t="shared" si="278"/>
        <v>105.35000000000001</v>
      </c>
      <c r="Q2974" s="5">
        <f t="shared" si="279"/>
        <v>123.94117647058823</v>
      </c>
      <c r="R2974" s="2" t="s">
        <v>8271</v>
      </c>
      <c r="S2974" s="7" t="str">
        <f t="shared" si="280"/>
        <v>theater</v>
      </c>
      <c r="T2974" s="7" t="str">
        <f t="shared" si="281"/>
        <v>plays</v>
      </c>
    </row>
    <row r="2975" spans="1:20" ht="80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17">
        <f t="shared" si="276"/>
        <v>42341.818379629629</v>
      </c>
      <c r="L2975" s="17">
        <f t="shared" si="277"/>
        <v>42370.166666666672</v>
      </c>
      <c r="M2975" s="2" t="b">
        <v>0</v>
      </c>
      <c r="N2975" s="2">
        <v>33</v>
      </c>
      <c r="O2975" s="2" t="b">
        <v>1</v>
      </c>
      <c r="P2975" s="4">
        <f t="shared" si="278"/>
        <v>174.8</v>
      </c>
      <c r="Q2975" s="5">
        <f t="shared" si="279"/>
        <v>264.84848484848487</v>
      </c>
      <c r="R2975" s="2" t="s">
        <v>8271</v>
      </c>
      <c r="S2975" s="7" t="str">
        <f t="shared" si="280"/>
        <v>theater</v>
      </c>
      <c r="T2975" s="7" t="str">
        <f t="shared" si="281"/>
        <v>plays</v>
      </c>
    </row>
    <row r="2976" spans="1:20" ht="80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17">
        <f t="shared" si="276"/>
        <v>41880.061006944445</v>
      </c>
      <c r="L2976" s="17">
        <f t="shared" si="277"/>
        <v>41908.065972222219</v>
      </c>
      <c r="M2976" s="2" t="b">
        <v>0</v>
      </c>
      <c r="N2976" s="2">
        <v>87</v>
      </c>
      <c r="O2976" s="2" t="b">
        <v>1</v>
      </c>
      <c r="P2976" s="4">
        <f t="shared" si="278"/>
        <v>102</v>
      </c>
      <c r="Q2976" s="5">
        <f t="shared" si="279"/>
        <v>58.620689655172413</v>
      </c>
      <c r="R2976" s="2" t="s">
        <v>8271</v>
      </c>
      <c r="S2976" s="7" t="str">
        <f t="shared" si="280"/>
        <v>theater</v>
      </c>
      <c r="T2976" s="7" t="str">
        <f t="shared" si="281"/>
        <v>plays</v>
      </c>
    </row>
    <row r="2977" spans="1:20" ht="80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17">
        <f t="shared" si="276"/>
        <v>41941.683865740742</v>
      </c>
      <c r="L2977" s="17">
        <f t="shared" si="277"/>
        <v>41970.125</v>
      </c>
      <c r="M2977" s="2" t="b">
        <v>0</v>
      </c>
      <c r="N2977" s="2">
        <v>113</v>
      </c>
      <c r="O2977" s="2" t="b">
        <v>1</v>
      </c>
      <c r="P2977" s="4">
        <f t="shared" si="278"/>
        <v>100.125</v>
      </c>
      <c r="Q2977" s="5">
        <f t="shared" si="279"/>
        <v>70.884955752212392</v>
      </c>
      <c r="R2977" s="2" t="s">
        <v>8271</v>
      </c>
      <c r="S2977" s="7" t="str">
        <f t="shared" si="280"/>
        <v>theater</v>
      </c>
      <c r="T2977" s="7" t="str">
        <f t="shared" si="281"/>
        <v>plays</v>
      </c>
    </row>
    <row r="2978" spans="1:20" ht="60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17">
        <f t="shared" si="276"/>
        <v>42425.730671296296</v>
      </c>
      <c r="L2978" s="17">
        <f t="shared" si="277"/>
        <v>42442.5</v>
      </c>
      <c r="M2978" s="2" t="b">
        <v>0</v>
      </c>
      <c r="N2978" s="2">
        <v>14</v>
      </c>
      <c r="O2978" s="2" t="b">
        <v>1</v>
      </c>
      <c r="P2978" s="4">
        <f t="shared" si="278"/>
        <v>171.42857142857142</v>
      </c>
      <c r="Q2978" s="5">
        <f t="shared" si="279"/>
        <v>8.5714285714285712</v>
      </c>
      <c r="R2978" s="2" t="s">
        <v>8271</v>
      </c>
      <c r="S2978" s="7" t="str">
        <f t="shared" si="280"/>
        <v>theater</v>
      </c>
      <c r="T2978" s="7" t="str">
        <f t="shared" si="281"/>
        <v>plays</v>
      </c>
    </row>
    <row r="2979" spans="1:20" ht="100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17">
        <f t="shared" si="276"/>
        <v>42026.88118055556</v>
      </c>
      <c r="L2979" s="17">
        <f t="shared" si="277"/>
        <v>42086.093055555553</v>
      </c>
      <c r="M2979" s="2" t="b">
        <v>0</v>
      </c>
      <c r="N2979" s="2">
        <v>30</v>
      </c>
      <c r="O2979" s="2" t="b">
        <v>1</v>
      </c>
      <c r="P2979" s="4">
        <f t="shared" si="278"/>
        <v>113.56666666666666</v>
      </c>
      <c r="Q2979" s="5">
        <f t="shared" si="279"/>
        <v>113.56666666666666</v>
      </c>
      <c r="R2979" s="2" t="s">
        <v>8271</v>
      </c>
      <c r="S2979" s="7" t="str">
        <f t="shared" si="280"/>
        <v>theater</v>
      </c>
      <c r="T2979" s="7" t="str">
        <f t="shared" si="281"/>
        <v>plays</v>
      </c>
    </row>
    <row r="2980" spans="1:20" ht="80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17">
        <f t="shared" si="276"/>
        <v>41922.640590277777</v>
      </c>
      <c r="L2980" s="17">
        <f t="shared" si="277"/>
        <v>41932.249305555553</v>
      </c>
      <c r="M2980" s="2" t="b">
        <v>0</v>
      </c>
      <c r="N2980" s="2">
        <v>16</v>
      </c>
      <c r="O2980" s="2" t="b">
        <v>1</v>
      </c>
      <c r="P2980" s="4">
        <f t="shared" si="278"/>
        <v>129.46666666666667</v>
      </c>
      <c r="Q2980" s="5">
        <f t="shared" si="279"/>
        <v>60.6875</v>
      </c>
      <c r="R2980" s="2" t="s">
        <v>8271</v>
      </c>
      <c r="S2980" s="7" t="str">
        <f t="shared" si="280"/>
        <v>theater</v>
      </c>
      <c r="T2980" s="7" t="str">
        <f t="shared" si="281"/>
        <v>plays</v>
      </c>
    </row>
    <row r="2981" spans="1:20" ht="80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17">
        <f t="shared" si="276"/>
        <v>41993.824340277773</v>
      </c>
      <c r="L2981" s="17">
        <f t="shared" si="277"/>
        <v>42010.25</v>
      </c>
      <c r="M2981" s="2" t="b">
        <v>0</v>
      </c>
      <c r="N2981" s="2">
        <v>46</v>
      </c>
      <c r="O2981" s="2" t="b">
        <v>1</v>
      </c>
      <c r="P2981" s="4">
        <f t="shared" si="278"/>
        <v>101.4</v>
      </c>
      <c r="Q2981" s="5">
        <f t="shared" si="279"/>
        <v>110.21739130434783</v>
      </c>
      <c r="R2981" s="2" t="s">
        <v>8271</v>
      </c>
      <c r="S2981" s="7" t="str">
        <f t="shared" si="280"/>
        <v>theater</v>
      </c>
      <c r="T2981" s="7" t="str">
        <f t="shared" si="281"/>
        <v>plays</v>
      </c>
    </row>
    <row r="2982" spans="1:20" ht="60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17">
        <f t="shared" si="276"/>
        <v>42219.915856481486</v>
      </c>
      <c r="L2982" s="17">
        <f t="shared" si="277"/>
        <v>42240.083333333328</v>
      </c>
      <c r="M2982" s="2" t="b">
        <v>0</v>
      </c>
      <c r="N2982" s="2">
        <v>24</v>
      </c>
      <c r="O2982" s="2" t="b">
        <v>1</v>
      </c>
      <c r="P2982" s="4">
        <f t="shared" si="278"/>
        <v>109.16666666666666</v>
      </c>
      <c r="Q2982" s="5">
        <f t="shared" si="279"/>
        <v>136.45833333333334</v>
      </c>
      <c r="R2982" s="2" t="s">
        <v>8271</v>
      </c>
      <c r="S2982" s="7" t="str">
        <f t="shared" si="280"/>
        <v>theater</v>
      </c>
      <c r="T2982" s="7" t="str">
        <f t="shared" si="281"/>
        <v>plays</v>
      </c>
    </row>
    <row r="2983" spans="1:20" ht="80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17">
        <f t="shared" si="276"/>
        <v>42225.559675925921</v>
      </c>
      <c r="L2983" s="17">
        <f t="shared" si="277"/>
        <v>42270.559675925921</v>
      </c>
      <c r="M2983" s="2" t="b">
        <v>1</v>
      </c>
      <c r="N2983" s="2">
        <v>97</v>
      </c>
      <c r="O2983" s="2" t="b">
        <v>1</v>
      </c>
      <c r="P2983" s="4">
        <f t="shared" si="278"/>
        <v>128.92500000000001</v>
      </c>
      <c r="Q2983" s="5">
        <f t="shared" si="279"/>
        <v>53.164948453608247</v>
      </c>
      <c r="R2983" s="2" t="s">
        <v>8303</v>
      </c>
      <c r="S2983" s="7" t="str">
        <f t="shared" si="280"/>
        <v>theater</v>
      </c>
      <c r="T2983" s="7" t="str">
        <f t="shared" si="281"/>
        <v>spaces</v>
      </c>
    </row>
    <row r="2984" spans="1:20" ht="60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17">
        <f t="shared" si="276"/>
        <v>42381.686840277776</v>
      </c>
      <c r="L2984" s="17">
        <f t="shared" si="277"/>
        <v>42411.686840277776</v>
      </c>
      <c r="M2984" s="2" t="b">
        <v>1</v>
      </c>
      <c r="N2984" s="2">
        <v>59</v>
      </c>
      <c r="O2984" s="2" t="b">
        <v>1</v>
      </c>
      <c r="P2984" s="4">
        <f t="shared" si="278"/>
        <v>102.06</v>
      </c>
      <c r="Q2984" s="5">
        <f t="shared" si="279"/>
        <v>86.491525423728817</v>
      </c>
      <c r="R2984" s="2" t="s">
        <v>8303</v>
      </c>
      <c r="S2984" s="7" t="str">
        <f t="shared" si="280"/>
        <v>theater</v>
      </c>
      <c r="T2984" s="7" t="str">
        <f t="shared" si="281"/>
        <v>spaces</v>
      </c>
    </row>
    <row r="2985" spans="1:20" ht="60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17">
        <f t="shared" si="276"/>
        <v>41894.632361111115</v>
      </c>
      <c r="L2985" s="17">
        <f t="shared" si="277"/>
        <v>41954.674027777779</v>
      </c>
      <c r="M2985" s="2" t="b">
        <v>1</v>
      </c>
      <c r="N2985" s="2">
        <v>1095</v>
      </c>
      <c r="O2985" s="2" t="b">
        <v>1</v>
      </c>
      <c r="P2985" s="4">
        <f t="shared" si="278"/>
        <v>146.53957758620692</v>
      </c>
      <c r="Q2985" s="5">
        <f t="shared" si="279"/>
        <v>155.23827397260274</v>
      </c>
      <c r="R2985" s="2" t="s">
        <v>8303</v>
      </c>
      <c r="S2985" s="7" t="str">
        <f t="shared" si="280"/>
        <v>theater</v>
      </c>
      <c r="T2985" s="7" t="str">
        <f t="shared" si="281"/>
        <v>spaces</v>
      </c>
    </row>
    <row r="2986" spans="1:20" ht="80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17">
        <f t="shared" si="276"/>
        <v>42576.278715277775</v>
      </c>
      <c r="L2986" s="17">
        <f t="shared" si="277"/>
        <v>42606.278715277775</v>
      </c>
      <c r="M2986" s="2" t="b">
        <v>1</v>
      </c>
      <c r="N2986" s="2">
        <v>218</v>
      </c>
      <c r="O2986" s="2" t="b">
        <v>1</v>
      </c>
      <c r="P2986" s="4">
        <f t="shared" si="278"/>
        <v>100.352</v>
      </c>
      <c r="Q2986" s="5">
        <f t="shared" si="279"/>
        <v>115.08256880733946</v>
      </c>
      <c r="R2986" s="2" t="s">
        <v>8303</v>
      </c>
      <c r="S2986" s="7" t="str">
        <f t="shared" si="280"/>
        <v>theater</v>
      </c>
      <c r="T2986" s="7" t="str">
        <f t="shared" si="281"/>
        <v>spaces</v>
      </c>
    </row>
    <row r="2987" spans="1:20" ht="80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17">
        <f t="shared" si="276"/>
        <v>42654.973703703698</v>
      </c>
      <c r="L2987" s="17">
        <f t="shared" si="277"/>
        <v>42674.166666666672</v>
      </c>
      <c r="M2987" s="2" t="b">
        <v>0</v>
      </c>
      <c r="N2987" s="2">
        <v>111</v>
      </c>
      <c r="O2987" s="2" t="b">
        <v>1</v>
      </c>
      <c r="P2987" s="4">
        <f t="shared" si="278"/>
        <v>121.64999999999999</v>
      </c>
      <c r="Q2987" s="5">
        <f t="shared" si="279"/>
        <v>109.5945945945946</v>
      </c>
      <c r="R2987" s="2" t="s">
        <v>8303</v>
      </c>
      <c r="S2987" s="7" t="str">
        <f t="shared" si="280"/>
        <v>theater</v>
      </c>
      <c r="T2987" s="7" t="str">
        <f t="shared" si="281"/>
        <v>spaces</v>
      </c>
    </row>
    <row r="2988" spans="1:20" ht="80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17">
        <f t="shared" si="276"/>
        <v>42431.500069444446</v>
      </c>
      <c r="L2988" s="17">
        <f t="shared" si="277"/>
        <v>42491.458402777775</v>
      </c>
      <c r="M2988" s="2" t="b">
        <v>0</v>
      </c>
      <c r="N2988" s="2">
        <v>56</v>
      </c>
      <c r="O2988" s="2" t="b">
        <v>1</v>
      </c>
      <c r="P2988" s="4">
        <f t="shared" si="278"/>
        <v>105.5</v>
      </c>
      <c r="Q2988" s="5">
        <f t="shared" si="279"/>
        <v>45.214285714285715</v>
      </c>
      <c r="R2988" s="2" t="s">
        <v>8303</v>
      </c>
      <c r="S2988" s="7" t="str">
        <f t="shared" si="280"/>
        <v>theater</v>
      </c>
      <c r="T2988" s="7" t="str">
        <f t="shared" si="281"/>
        <v>spaces</v>
      </c>
    </row>
    <row r="2989" spans="1:20" ht="80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17">
        <f t="shared" si="276"/>
        <v>42627.307303240741</v>
      </c>
      <c r="L2989" s="17">
        <f t="shared" si="277"/>
        <v>42656</v>
      </c>
      <c r="M2989" s="2" t="b">
        <v>0</v>
      </c>
      <c r="N2989" s="2">
        <v>265</v>
      </c>
      <c r="O2989" s="2" t="b">
        <v>1</v>
      </c>
      <c r="P2989" s="4">
        <f t="shared" si="278"/>
        <v>110.4008</v>
      </c>
      <c r="Q2989" s="5">
        <f t="shared" si="279"/>
        <v>104.15169811320754</v>
      </c>
      <c r="R2989" s="2" t="s">
        <v>8303</v>
      </c>
      <c r="S2989" s="7" t="str">
        <f t="shared" si="280"/>
        <v>theater</v>
      </c>
      <c r="T2989" s="7" t="str">
        <f t="shared" si="281"/>
        <v>spaces</v>
      </c>
    </row>
    <row r="2990" spans="1:20" ht="80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17">
        <f t="shared" si="276"/>
        <v>42511.362048611118</v>
      </c>
      <c r="L2990" s="17">
        <f t="shared" si="277"/>
        <v>42541.362048611118</v>
      </c>
      <c r="M2990" s="2" t="b">
        <v>0</v>
      </c>
      <c r="N2990" s="2">
        <v>28</v>
      </c>
      <c r="O2990" s="2" t="b">
        <v>1</v>
      </c>
      <c r="P2990" s="4">
        <f t="shared" si="278"/>
        <v>100</v>
      </c>
      <c r="Q2990" s="5">
        <f t="shared" si="279"/>
        <v>35.714285714285715</v>
      </c>
      <c r="R2990" s="2" t="s">
        <v>8303</v>
      </c>
      <c r="S2990" s="7" t="str">
        <f t="shared" si="280"/>
        <v>theater</v>
      </c>
      <c r="T2990" s="7" t="str">
        <f t="shared" si="281"/>
        <v>spaces</v>
      </c>
    </row>
    <row r="2991" spans="1:20" ht="20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17">
        <f t="shared" si="276"/>
        <v>42337.02039351852</v>
      </c>
      <c r="L2991" s="17">
        <f t="shared" si="277"/>
        <v>42359.207638888889</v>
      </c>
      <c r="M2991" s="2" t="b">
        <v>0</v>
      </c>
      <c r="N2991" s="2">
        <v>364</v>
      </c>
      <c r="O2991" s="2" t="b">
        <v>1</v>
      </c>
      <c r="P2991" s="4">
        <f t="shared" si="278"/>
        <v>176.535</v>
      </c>
      <c r="Q2991" s="5">
        <f t="shared" si="279"/>
        <v>96.997252747252745</v>
      </c>
      <c r="R2991" s="2" t="s">
        <v>8303</v>
      </c>
      <c r="S2991" s="7" t="str">
        <f t="shared" si="280"/>
        <v>theater</v>
      </c>
      <c r="T2991" s="7" t="str">
        <f t="shared" si="281"/>
        <v>spaces</v>
      </c>
    </row>
    <row r="2992" spans="1:20" ht="80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17">
        <f t="shared" si="276"/>
        <v>42341.57430555555</v>
      </c>
      <c r="L2992" s="17">
        <f t="shared" si="277"/>
        <v>42376.57430555555</v>
      </c>
      <c r="M2992" s="2" t="b">
        <v>0</v>
      </c>
      <c r="N2992" s="2">
        <v>27</v>
      </c>
      <c r="O2992" s="2" t="b">
        <v>1</v>
      </c>
      <c r="P2992" s="4">
        <f t="shared" si="278"/>
        <v>100</v>
      </c>
      <c r="Q2992" s="5">
        <f t="shared" si="279"/>
        <v>370.37037037037038</v>
      </c>
      <c r="R2992" s="2" t="s">
        <v>8303</v>
      </c>
      <c r="S2992" s="7" t="str">
        <f t="shared" si="280"/>
        <v>theater</v>
      </c>
      <c r="T2992" s="7" t="str">
        <f t="shared" si="281"/>
        <v>spaces</v>
      </c>
    </row>
    <row r="2993" spans="1:20" ht="80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17">
        <f t="shared" si="276"/>
        <v>42740.837152777778</v>
      </c>
      <c r="L2993" s="17">
        <f t="shared" si="277"/>
        <v>42762.837152777778</v>
      </c>
      <c r="M2993" s="2" t="b">
        <v>0</v>
      </c>
      <c r="N2993" s="2">
        <v>93</v>
      </c>
      <c r="O2993" s="2" t="b">
        <v>1</v>
      </c>
      <c r="P2993" s="4">
        <f t="shared" si="278"/>
        <v>103.29411764705883</v>
      </c>
      <c r="Q2993" s="5">
        <f t="shared" si="279"/>
        <v>94.408602150537632</v>
      </c>
      <c r="R2993" s="2" t="s">
        <v>8303</v>
      </c>
      <c r="S2993" s="7" t="str">
        <f t="shared" si="280"/>
        <v>theater</v>
      </c>
      <c r="T2993" s="7" t="str">
        <f t="shared" si="281"/>
        <v>spaces</v>
      </c>
    </row>
    <row r="2994" spans="1:20" ht="80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17">
        <f t="shared" si="276"/>
        <v>42622.767476851848</v>
      </c>
      <c r="L2994" s="17">
        <f t="shared" si="277"/>
        <v>42652.767476851848</v>
      </c>
      <c r="M2994" s="2" t="b">
        <v>0</v>
      </c>
      <c r="N2994" s="2">
        <v>64</v>
      </c>
      <c r="O2994" s="2" t="b">
        <v>1</v>
      </c>
      <c r="P2994" s="4">
        <f t="shared" si="278"/>
        <v>104.5</v>
      </c>
      <c r="Q2994" s="5">
        <f t="shared" si="279"/>
        <v>48.984375</v>
      </c>
      <c r="R2994" s="2" t="s">
        <v>8303</v>
      </c>
      <c r="S2994" s="7" t="str">
        <f t="shared" si="280"/>
        <v>theater</v>
      </c>
      <c r="T2994" s="7" t="str">
        <f t="shared" si="281"/>
        <v>spaces</v>
      </c>
    </row>
    <row r="2995" spans="1:20" ht="20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17">
        <f t="shared" si="276"/>
        <v>42390.838738425926</v>
      </c>
      <c r="L2995" s="17">
        <f t="shared" si="277"/>
        <v>42420.838738425926</v>
      </c>
      <c r="M2995" s="2" t="b">
        <v>0</v>
      </c>
      <c r="N2995" s="2">
        <v>22</v>
      </c>
      <c r="O2995" s="2" t="b">
        <v>1</v>
      </c>
      <c r="P2995" s="4">
        <f t="shared" si="278"/>
        <v>100.29999999999998</v>
      </c>
      <c r="Q2995" s="5">
        <f t="shared" si="279"/>
        <v>45.590909090909093</v>
      </c>
      <c r="R2995" s="2" t="s">
        <v>8303</v>
      </c>
      <c r="S2995" s="7" t="str">
        <f t="shared" si="280"/>
        <v>theater</v>
      </c>
      <c r="T2995" s="7" t="str">
        <f t="shared" si="281"/>
        <v>spaces</v>
      </c>
    </row>
    <row r="2996" spans="1:20" ht="80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17">
        <f t="shared" si="276"/>
        <v>41885.478842592594</v>
      </c>
      <c r="L2996" s="17">
        <f t="shared" si="277"/>
        <v>41915.478842592594</v>
      </c>
      <c r="M2996" s="2" t="b">
        <v>0</v>
      </c>
      <c r="N2996" s="2">
        <v>59</v>
      </c>
      <c r="O2996" s="2" t="b">
        <v>1</v>
      </c>
      <c r="P2996" s="4">
        <f t="shared" si="278"/>
        <v>457.74666666666673</v>
      </c>
      <c r="Q2996" s="5">
        <f t="shared" si="279"/>
        <v>23.275254237288134</v>
      </c>
      <c r="R2996" s="2" t="s">
        <v>8303</v>
      </c>
      <c r="S2996" s="7" t="str">
        <f t="shared" si="280"/>
        <v>theater</v>
      </c>
      <c r="T2996" s="7" t="str">
        <f t="shared" si="281"/>
        <v>spaces</v>
      </c>
    </row>
    <row r="2997" spans="1:20" ht="80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17">
        <f t="shared" si="276"/>
        <v>42724.665173611109</v>
      </c>
      <c r="L2997" s="17">
        <f t="shared" si="277"/>
        <v>42754.665173611109</v>
      </c>
      <c r="M2997" s="2" t="b">
        <v>0</v>
      </c>
      <c r="N2997" s="2">
        <v>249</v>
      </c>
      <c r="O2997" s="2" t="b">
        <v>1</v>
      </c>
      <c r="P2997" s="4">
        <f t="shared" si="278"/>
        <v>104.96000000000001</v>
      </c>
      <c r="Q2997" s="5">
        <f t="shared" si="279"/>
        <v>63.2289156626506</v>
      </c>
      <c r="R2997" s="2" t="s">
        <v>8303</v>
      </c>
      <c r="S2997" s="7" t="str">
        <f t="shared" si="280"/>
        <v>theater</v>
      </c>
      <c r="T2997" s="7" t="str">
        <f t="shared" si="281"/>
        <v>spaces</v>
      </c>
    </row>
    <row r="2998" spans="1:20" ht="60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17">
        <f t="shared" si="276"/>
        <v>42090.912500000006</v>
      </c>
      <c r="L2998" s="17">
        <f t="shared" si="277"/>
        <v>42150.912500000006</v>
      </c>
      <c r="M2998" s="2" t="b">
        <v>0</v>
      </c>
      <c r="N2998" s="2">
        <v>392</v>
      </c>
      <c r="O2998" s="2" t="b">
        <v>1</v>
      </c>
      <c r="P2998" s="4">
        <f t="shared" si="278"/>
        <v>171.94285714285715</v>
      </c>
      <c r="Q2998" s="5">
        <f t="shared" si="279"/>
        <v>153.5204081632653</v>
      </c>
      <c r="R2998" s="2" t="s">
        <v>8303</v>
      </c>
      <c r="S2998" s="7" t="str">
        <f t="shared" si="280"/>
        <v>theater</v>
      </c>
      <c r="T2998" s="7" t="str">
        <f t="shared" si="281"/>
        <v>spaces</v>
      </c>
    </row>
    <row r="2999" spans="1:20" ht="80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17">
        <f t="shared" si="276"/>
        <v>42775.733715277776</v>
      </c>
      <c r="L2999" s="17">
        <f t="shared" si="277"/>
        <v>42793.207638888889</v>
      </c>
      <c r="M2999" s="2" t="b">
        <v>0</v>
      </c>
      <c r="N2999" s="2">
        <v>115</v>
      </c>
      <c r="O2999" s="2" t="b">
        <v>1</v>
      </c>
      <c r="P2999" s="4">
        <f t="shared" si="278"/>
        <v>103.73000000000002</v>
      </c>
      <c r="Q2999" s="5">
        <f t="shared" si="279"/>
        <v>90.2</v>
      </c>
      <c r="R2999" s="2" t="s">
        <v>8303</v>
      </c>
      <c r="S2999" s="7" t="str">
        <f t="shared" si="280"/>
        <v>theater</v>
      </c>
      <c r="T2999" s="7" t="str">
        <f t="shared" si="281"/>
        <v>spaces</v>
      </c>
    </row>
    <row r="3000" spans="1:20" ht="80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17">
        <f t="shared" si="276"/>
        <v>41778.193622685183</v>
      </c>
      <c r="L3000" s="17">
        <f t="shared" si="277"/>
        <v>41806.184027777781</v>
      </c>
      <c r="M3000" s="2" t="b">
        <v>0</v>
      </c>
      <c r="N3000" s="2">
        <v>433</v>
      </c>
      <c r="O3000" s="2" t="b">
        <v>1</v>
      </c>
      <c r="P3000" s="4">
        <f t="shared" si="278"/>
        <v>103.029</v>
      </c>
      <c r="Q3000" s="5">
        <f t="shared" si="279"/>
        <v>118.97113163972287</v>
      </c>
      <c r="R3000" s="2" t="s">
        <v>8303</v>
      </c>
      <c r="S3000" s="7" t="str">
        <f t="shared" si="280"/>
        <v>theater</v>
      </c>
      <c r="T3000" s="7" t="str">
        <f t="shared" si="281"/>
        <v>spaces</v>
      </c>
    </row>
    <row r="3001" spans="1:20" ht="80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17">
        <f t="shared" si="276"/>
        <v>42780.740277777775</v>
      </c>
      <c r="L3001" s="17">
        <f t="shared" si="277"/>
        <v>42795.083333333328</v>
      </c>
      <c r="M3001" s="2" t="b">
        <v>0</v>
      </c>
      <c r="N3001" s="2">
        <v>20</v>
      </c>
      <c r="O3001" s="2" t="b">
        <v>1</v>
      </c>
      <c r="P3001" s="4">
        <f t="shared" si="278"/>
        <v>118.88888888888889</v>
      </c>
      <c r="Q3001" s="5">
        <f t="shared" si="279"/>
        <v>80.25</v>
      </c>
      <c r="R3001" s="2" t="s">
        <v>8303</v>
      </c>
      <c r="S3001" s="7" t="str">
        <f t="shared" si="280"/>
        <v>theater</v>
      </c>
      <c r="T3001" s="7" t="str">
        <f t="shared" si="281"/>
        <v>spaces</v>
      </c>
    </row>
    <row r="3002" spans="1:20" ht="80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17">
        <f t="shared" si="276"/>
        <v>42752.827199074076</v>
      </c>
      <c r="L3002" s="17">
        <f t="shared" si="277"/>
        <v>42766.75</v>
      </c>
      <c r="M3002" s="2" t="b">
        <v>0</v>
      </c>
      <c r="N3002" s="2">
        <v>8</v>
      </c>
      <c r="O3002" s="2" t="b">
        <v>1</v>
      </c>
      <c r="P3002" s="4">
        <f t="shared" si="278"/>
        <v>100</v>
      </c>
      <c r="Q3002" s="5">
        <f t="shared" si="279"/>
        <v>62.5</v>
      </c>
      <c r="R3002" s="2" t="s">
        <v>8303</v>
      </c>
      <c r="S3002" s="7" t="str">
        <f t="shared" si="280"/>
        <v>theater</v>
      </c>
      <c r="T3002" s="7" t="str">
        <f t="shared" si="281"/>
        <v>spaces</v>
      </c>
    </row>
    <row r="3003" spans="1:20" ht="80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17">
        <f t="shared" si="276"/>
        <v>42534.895625000005</v>
      </c>
      <c r="L3003" s="17">
        <f t="shared" si="277"/>
        <v>42564.895625000005</v>
      </c>
      <c r="M3003" s="2" t="b">
        <v>0</v>
      </c>
      <c r="N3003" s="2">
        <v>175</v>
      </c>
      <c r="O3003" s="2" t="b">
        <v>1</v>
      </c>
      <c r="P3003" s="4">
        <f t="shared" si="278"/>
        <v>318.69988910451895</v>
      </c>
      <c r="Q3003" s="5">
        <f t="shared" si="279"/>
        <v>131.37719999999999</v>
      </c>
      <c r="R3003" s="2" t="s">
        <v>8303</v>
      </c>
      <c r="S3003" s="7" t="str">
        <f t="shared" si="280"/>
        <v>theater</v>
      </c>
      <c r="T3003" s="7" t="str">
        <f t="shared" si="281"/>
        <v>spaces</v>
      </c>
    </row>
    <row r="3004" spans="1:20" ht="60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17">
        <f t="shared" si="276"/>
        <v>41239.83625</v>
      </c>
      <c r="L3004" s="17">
        <f t="shared" si="277"/>
        <v>41269.83625</v>
      </c>
      <c r="M3004" s="2" t="b">
        <v>0</v>
      </c>
      <c r="N3004" s="2">
        <v>104</v>
      </c>
      <c r="O3004" s="2" t="b">
        <v>1</v>
      </c>
      <c r="P3004" s="4">
        <f t="shared" si="278"/>
        <v>108.50614285714286</v>
      </c>
      <c r="Q3004" s="5">
        <f t="shared" si="279"/>
        <v>73.032980769230775</v>
      </c>
      <c r="R3004" s="2" t="s">
        <v>8303</v>
      </c>
      <c r="S3004" s="7" t="str">
        <f t="shared" si="280"/>
        <v>theater</v>
      </c>
      <c r="T3004" s="7" t="str">
        <f t="shared" si="281"/>
        <v>spaces</v>
      </c>
    </row>
    <row r="3005" spans="1:20" ht="80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17">
        <f t="shared" si="276"/>
        <v>42398.849259259259</v>
      </c>
      <c r="L3005" s="17">
        <f t="shared" si="277"/>
        <v>42430.249305555553</v>
      </c>
      <c r="M3005" s="2" t="b">
        <v>0</v>
      </c>
      <c r="N3005" s="2">
        <v>17</v>
      </c>
      <c r="O3005" s="2" t="b">
        <v>1</v>
      </c>
      <c r="P3005" s="4">
        <f t="shared" si="278"/>
        <v>101.16666666666667</v>
      </c>
      <c r="Q3005" s="5">
        <f t="shared" si="279"/>
        <v>178.52941176470588</v>
      </c>
      <c r="R3005" s="2" t="s">
        <v>8303</v>
      </c>
      <c r="S3005" s="7" t="str">
        <f t="shared" si="280"/>
        <v>theater</v>
      </c>
      <c r="T3005" s="7" t="str">
        <f t="shared" si="281"/>
        <v>spaces</v>
      </c>
    </row>
    <row r="3006" spans="1:20" ht="80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17">
        <f t="shared" si="276"/>
        <v>41928.881064814814</v>
      </c>
      <c r="L3006" s="17">
        <f t="shared" si="277"/>
        <v>41958.922731481478</v>
      </c>
      <c r="M3006" s="2" t="b">
        <v>0</v>
      </c>
      <c r="N3006" s="2">
        <v>277</v>
      </c>
      <c r="O3006" s="2" t="b">
        <v>1</v>
      </c>
      <c r="P3006" s="4">
        <f t="shared" si="278"/>
        <v>112.815</v>
      </c>
      <c r="Q3006" s="5">
        <f t="shared" si="279"/>
        <v>162.90974729241879</v>
      </c>
      <c r="R3006" s="2" t="s">
        <v>8303</v>
      </c>
      <c r="S3006" s="7" t="str">
        <f t="shared" si="280"/>
        <v>theater</v>
      </c>
      <c r="T3006" s="7" t="str">
        <f t="shared" si="281"/>
        <v>spaces</v>
      </c>
    </row>
    <row r="3007" spans="1:20" ht="80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17">
        <f t="shared" si="276"/>
        <v>41888.674826388888</v>
      </c>
      <c r="L3007" s="17">
        <f t="shared" si="277"/>
        <v>41918.674826388888</v>
      </c>
      <c r="M3007" s="2" t="b">
        <v>0</v>
      </c>
      <c r="N3007" s="2">
        <v>118</v>
      </c>
      <c r="O3007" s="2" t="b">
        <v>1</v>
      </c>
      <c r="P3007" s="4">
        <f t="shared" si="278"/>
        <v>120.49622641509434</v>
      </c>
      <c r="Q3007" s="5">
        <f t="shared" si="279"/>
        <v>108.24237288135593</v>
      </c>
      <c r="R3007" s="2" t="s">
        <v>8303</v>
      </c>
      <c r="S3007" s="7" t="str">
        <f t="shared" si="280"/>
        <v>theater</v>
      </c>
      <c r="T3007" s="7" t="str">
        <f t="shared" si="281"/>
        <v>spaces</v>
      </c>
    </row>
    <row r="3008" spans="1:20" ht="60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17">
        <f t="shared" si="276"/>
        <v>41957.756840277783</v>
      </c>
      <c r="L3008" s="17">
        <f t="shared" si="277"/>
        <v>41987.756840277783</v>
      </c>
      <c r="M3008" s="2" t="b">
        <v>0</v>
      </c>
      <c r="N3008" s="2">
        <v>97</v>
      </c>
      <c r="O3008" s="2" t="b">
        <v>1</v>
      </c>
      <c r="P3008" s="4">
        <f t="shared" si="278"/>
        <v>107.74999999999999</v>
      </c>
      <c r="Q3008" s="5">
        <f t="shared" si="279"/>
        <v>88.865979381443296</v>
      </c>
      <c r="R3008" s="2" t="s">
        <v>8303</v>
      </c>
      <c r="S3008" s="7" t="str">
        <f t="shared" si="280"/>
        <v>theater</v>
      </c>
      <c r="T3008" s="7" t="str">
        <f t="shared" si="281"/>
        <v>spaces</v>
      </c>
    </row>
    <row r="3009" spans="1:20" ht="40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17">
        <f t="shared" si="276"/>
        <v>42098.216238425928</v>
      </c>
      <c r="L3009" s="17">
        <f t="shared" si="277"/>
        <v>42119.216238425928</v>
      </c>
      <c r="M3009" s="2" t="b">
        <v>0</v>
      </c>
      <c r="N3009" s="2">
        <v>20</v>
      </c>
      <c r="O3009" s="2" t="b">
        <v>1</v>
      </c>
      <c r="P3009" s="4">
        <f t="shared" si="278"/>
        <v>180</v>
      </c>
      <c r="Q3009" s="5">
        <f t="shared" si="279"/>
        <v>54</v>
      </c>
      <c r="R3009" s="2" t="s">
        <v>8303</v>
      </c>
      <c r="S3009" s="7" t="str">
        <f t="shared" si="280"/>
        <v>theater</v>
      </c>
      <c r="T3009" s="7" t="str">
        <f t="shared" si="281"/>
        <v>spaces</v>
      </c>
    </row>
    <row r="3010" spans="1:20" ht="60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17">
        <f t="shared" si="276"/>
        <v>42360.212025462963</v>
      </c>
      <c r="L3010" s="17">
        <f t="shared" si="277"/>
        <v>42390.212025462963</v>
      </c>
      <c r="M3010" s="2" t="b">
        <v>0</v>
      </c>
      <c r="N3010" s="2">
        <v>26</v>
      </c>
      <c r="O3010" s="2" t="b">
        <v>1</v>
      </c>
      <c r="P3010" s="4">
        <f t="shared" si="278"/>
        <v>101.16666666666667</v>
      </c>
      <c r="Q3010" s="5">
        <f t="shared" si="279"/>
        <v>116.73076923076923</v>
      </c>
      <c r="R3010" s="2" t="s">
        <v>8303</v>
      </c>
      <c r="S3010" s="7" t="str">
        <f t="shared" si="280"/>
        <v>theater</v>
      </c>
      <c r="T3010" s="7" t="str">
        <f t="shared" si="281"/>
        <v>spaces</v>
      </c>
    </row>
    <row r="3011" spans="1:20" ht="80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17">
        <f t="shared" ref="K3011:K3074" si="282">(((J3011/60)/60)/24)+DATE(1970,1,1)</f>
        <v>41939.569907407407</v>
      </c>
      <c r="L3011" s="17">
        <f t="shared" ref="L3011:L3074" si="283">(((I3011/60)/60)/24)+DATE(1970,1,1)</f>
        <v>41969.611574074079</v>
      </c>
      <c r="M3011" s="2" t="b">
        <v>0</v>
      </c>
      <c r="N3011" s="2">
        <v>128</v>
      </c>
      <c r="O3011" s="2" t="b">
        <v>1</v>
      </c>
      <c r="P3011" s="4">
        <f t="shared" ref="P3011:P3074" si="284">E3011/D3011*100</f>
        <v>119.756</v>
      </c>
      <c r="Q3011" s="5">
        <f t="shared" ref="Q3011:Q3074" si="285">E3011/N3011</f>
        <v>233.8984375</v>
      </c>
      <c r="R3011" s="2" t="s">
        <v>8303</v>
      </c>
      <c r="S3011" s="7" t="str">
        <f t="shared" ref="S3011:S3074" si="286">LEFT(R3011, SEARCH("/",R3011, 1)-1)</f>
        <v>theater</v>
      </c>
      <c r="T3011" s="7" t="str">
        <f t="shared" ref="T3011:T3074" si="287">RIGHT(R3011,LEN(R3011)-SEARCH("/",R3011,1))</f>
        <v>spaces</v>
      </c>
    </row>
    <row r="3012" spans="1:20" ht="80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17">
        <f t="shared" si="282"/>
        <v>41996.832395833335</v>
      </c>
      <c r="L3012" s="17">
        <f t="shared" si="283"/>
        <v>42056.832395833335</v>
      </c>
      <c r="M3012" s="2" t="b">
        <v>0</v>
      </c>
      <c r="N3012" s="2">
        <v>15</v>
      </c>
      <c r="O3012" s="2" t="b">
        <v>1</v>
      </c>
      <c r="P3012" s="4">
        <f t="shared" si="284"/>
        <v>158</v>
      </c>
      <c r="Q3012" s="5">
        <f t="shared" si="285"/>
        <v>158</v>
      </c>
      <c r="R3012" s="2" t="s">
        <v>8303</v>
      </c>
      <c r="S3012" s="7" t="str">
        <f t="shared" si="286"/>
        <v>theater</v>
      </c>
      <c r="T3012" s="7" t="str">
        <f t="shared" si="287"/>
        <v>spaces</v>
      </c>
    </row>
    <row r="3013" spans="1:20" ht="80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17">
        <f t="shared" si="282"/>
        <v>42334.468935185185</v>
      </c>
      <c r="L3013" s="17">
        <f t="shared" si="283"/>
        <v>42361.957638888889</v>
      </c>
      <c r="M3013" s="2" t="b">
        <v>0</v>
      </c>
      <c r="N3013" s="2">
        <v>25</v>
      </c>
      <c r="O3013" s="2" t="b">
        <v>1</v>
      </c>
      <c r="P3013" s="4">
        <f t="shared" si="284"/>
        <v>123.66666666666666</v>
      </c>
      <c r="Q3013" s="5">
        <f t="shared" si="285"/>
        <v>14.84</v>
      </c>
      <c r="R3013" s="2" t="s">
        <v>8303</v>
      </c>
      <c r="S3013" s="7" t="str">
        <f t="shared" si="286"/>
        <v>theater</v>
      </c>
      <c r="T3013" s="7" t="str">
        <f t="shared" si="287"/>
        <v>spaces</v>
      </c>
    </row>
    <row r="3014" spans="1:20" ht="80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17">
        <f t="shared" si="282"/>
        <v>42024.702893518523</v>
      </c>
      <c r="L3014" s="17">
        <f t="shared" si="283"/>
        <v>42045.702893518523</v>
      </c>
      <c r="M3014" s="2" t="b">
        <v>0</v>
      </c>
      <c r="N3014" s="2">
        <v>55</v>
      </c>
      <c r="O3014" s="2" t="b">
        <v>1</v>
      </c>
      <c r="P3014" s="4">
        <f t="shared" si="284"/>
        <v>117.12499999999999</v>
      </c>
      <c r="Q3014" s="5">
        <f t="shared" si="285"/>
        <v>85.181818181818187</v>
      </c>
      <c r="R3014" s="2" t="s">
        <v>8303</v>
      </c>
      <c r="S3014" s="7" t="str">
        <f t="shared" si="286"/>
        <v>theater</v>
      </c>
      <c r="T3014" s="7" t="str">
        <f t="shared" si="287"/>
        <v>spaces</v>
      </c>
    </row>
    <row r="3015" spans="1:20" ht="80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17">
        <f t="shared" si="282"/>
        <v>42146.836215277777</v>
      </c>
      <c r="L3015" s="17">
        <f t="shared" si="283"/>
        <v>42176.836215277777</v>
      </c>
      <c r="M3015" s="2" t="b">
        <v>0</v>
      </c>
      <c r="N3015" s="2">
        <v>107</v>
      </c>
      <c r="O3015" s="2" t="b">
        <v>1</v>
      </c>
      <c r="P3015" s="4">
        <f t="shared" si="284"/>
        <v>156.96</v>
      </c>
      <c r="Q3015" s="5">
        <f t="shared" si="285"/>
        <v>146.69158878504672</v>
      </c>
      <c r="R3015" s="2" t="s">
        <v>8303</v>
      </c>
      <c r="S3015" s="7" t="str">
        <f t="shared" si="286"/>
        <v>theater</v>
      </c>
      <c r="T3015" s="7" t="str">
        <f t="shared" si="287"/>
        <v>spaces</v>
      </c>
    </row>
    <row r="3016" spans="1:20" ht="80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17">
        <f t="shared" si="282"/>
        <v>41920.123611111114</v>
      </c>
      <c r="L3016" s="17">
        <f t="shared" si="283"/>
        <v>41948.208333333336</v>
      </c>
      <c r="M3016" s="2" t="b">
        <v>0</v>
      </c>
      <c r="N3016" s="2">
        <v>557</v>
      </c>
      <c r="O3016" s="2" t="b">
        <v>1</v>
      </c>
      <c r="P3016" s="4">
        <f t="shared" si="284"/>
        <v>113.104</v>
      </c>
      <c r="Q3016" s="5">
        <f t="shared" si="285"/>
        <v>50.764811490125673</v>
      </c>
      <c r="R3016" s="2" t="s">
        <v>8303</v>
      </c>
      <c r="S3016" s="7" t="str">
        <f t="shared" si="286"/>
        <v>theater</v>
      </c>
      <c r="T3016" s="7" t="str">
        <f t="shared" si="287"/>
        <v>spaces</v>
      </c>
    </row>
    <row r="3017" spans="1:20" ht="60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17">
        <f t="shared" si="282"/>
        <v>41785.72729166667</v>
      </c>
      <c r="L3017" s="17">
        <f t="shared" si="283"/>
        <v>41801.166666666664</v>
      </c>
      <c r="M3017" s="2" t="b">
        <v>0</v>
      </c>
      <c r="N3017" s="2">
        <v>40</v>
      </c>
      <c r="O3017" s="2" t="b">
        <v>1</v>
      </c>
      <c r="P3017" s="4">
        <f t="shared" si="284"/>
        <v>103.17647058823529</v>
      </c>
      <c r="Q3017" s="5">
        <f t="shared" si="285"/>
        <v>87.7</v>
      </c>
      <c r="R3017" s="2" t="s">
        <v>8303</v>
      </c>
      <c r="S3017" s="7" t="str">
        <f t="shared" si="286"/>
        <v>theater</v>
      </c>
      <c r="T3017" s="7" t="str">
        <f t="shared" si="287"/>
        <v>spaces</v>
      </c>
    </row>
    <row r="3018" spans="1:20" ht="80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17">
        <f t="shared" si="282"/>
        <v>41778.548055555555</v>
      </c>
      <c r="L3018" s="17">
        <f t="shared" si="283"/>
        <v>41838.548055555555</v>
      </c>
      <c r="M3018" s="2" t="b">
        <v>0</v>
      </c>
      <c r="N3018" s="2">
        <v>36</v>
      </c>
      <c r="O3018" s="2" t="b">
        <v>1</v>
      </c>
      <c r="P3018" s="4">
        <f t="shared" si="284"/>
        <v>102.61176470588236</v>
      </c>
      <c r="Q3018" s="5">
        <f t="shared" si="285"/>
        <v>242.27777777777777</v>
      </c>
      <c r="R3018" s="2" t="s">
        <v>8303</v>
      </c>
      <c r="S3018" s="7" t="str">
        <f t="shared" si="286"/>
        <v>theater</v>
      </c>
      <c r="T3018" s="7" t="str">
        <f t="shared" si="287"/>
        <v>spaces</v>
      </c>
    </row>
    <row r="3019" spans="1:20" ht="80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17">
        <f t="shared" si="282"/>
        <v>41841.850034722222</v>
      </c>
      <c r="L3019" s="17">
        <f t="shared" si="283"/>
        <v>41871.850034722222</v>
      </c>
      <c r="M3019" s="2" t="b">
        <v>0</v>
      </c>
      <c r="N3019" s="2">
        <v>159</v>
      </c>
      <c r="O3019" s="2" t="b">
        <v>1</v>
      </c>
      <c r="P3019" s="4">
        <f t="shared" si="284"/>
        <v>105.84090909090908</v>
      </c>
      <c r="Q3019" s="5">
        <f t="shared" si="285"/>
        <v>146.44654088050314</v>
      </c>
      <c r="R3019" s="2" t="s">
        <v>8303</v>
      </c>
      <c r="S3019" s="7" t="str">
        <f t="shared" si="286"/>
        <v>theater</v>
      </c>
      <c r="T3019" s="7" t="str">
        <f t="shared" si="287"/>
        <v>spaces</v>
      </c>
    </row>
    <row r="3020" spans="1:20" ht="80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17">
        <f t="shared" si="282"/>
        <v>42163.29833333334</v>
      </c>
      <c r="L3020" s="17">
        <f t="shared" si="283"/>
        <v>42205.916666666672</v>
      </c>
      <c r="M3020" s="2" t="b">
        <v>0</v>
      </c>
      <c r="N3020" s="2">
        <v>41</v>
      </c>
      <c r="O3020" s="2" t="b">
        <v>1</v>
      </c>
      <c r="P3020" s="4">
        <f t="shared" si="284"/>
        <v>100.71428571428571</v>
      </c>
      <c r="Q3020" s="5">
        <f t="shared" si="285"/>
        <v>103.17073170731707</v>
      </c>
      <c r="R3020" s="2" t="s">
        <v>8303</v>
      </c>
      <c r="S3020" s="7" t="str">
        <f t="shared" si="286"/>
        <v>theater</v>
      </c>
      <c r="T3020" s="7" t="str">
        <f t="shared" si="287"/>
        <v>spaces</v>
      </c>
    </row>
    <row r="3021" spans="1:20" ht="80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17">
        <f t="shared" si="282"/>
        <v>41758.833564814813</v>
      </c>
      <c r="L3021" s="17">
        <f t="shared" si="283"/>
        <v>41786.125</v>
      </c>
      <c r="M3021" s="2" t="b">
        <v>0</v>
      </c>
      <c r="N3021" s="2">
        <v>226</v>
      </c>
      <c r="O3021" s="2" t="b">
        <v>1</v>
      </c>
      <c r="P3021" s="4">
        <f t="shared" si="284"/>
        <v>121.23333333333332</v>
      </c>
      <c r="Q3021" s="5">
        <f t="shared" si="285"/>
        <v>80.464601769911511</v>
      </c>
      <c r="R3021" s="2" t="s">
        <v>8303</v>
      </c>
      <c r="S3021" s="7" t="str">
        <f t="shared" si="286"/>
        <v>theater</v>
      </c>
      <c r="T3021" s="7" t="str">
        <f t="shared" si="287"/>
        <v>spaces</v>
      </c>
    </row>
    <row r="3022" spans="1:20" ht="80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17">
        <f t="shared" si="282"/>
        <v>42170.846446759257</v>
      </c>
      <c r="L3022" s="17">
        <f t="shared" si="283"/>
        <v>42230.846446759257</v>
      </c>
      <c r="M3022" s="2" t="b">
        <v>0</v>
      </c>
      <c r="N3022" s="2">
        <v>30</v>
      </c>
      <c r="O3022" s="2" t="b">
        <v>1</v>
      </c>
      <c r="P3022" s="4">
        <f t="shared" si="284"/>
        <v>100.57142857142858</v>
      </c>
      <c r="Q3022" s="5">
        <f t="shared" si="285"/>
        <v>234.66666666666666</v>
      </c>
      <c r="R3022" s="2" t="s">
        <v>8303</v>
      </c>
      <c r="S3022" s="7" t="str">
        <f t="shared" si="286"/>
        <v>theater</v>
      </c>
      <c r="T3022" s="7" t="str">
        <f t="shared" si="287"/>
        <v>spaces</v>
      </c>
    </row>
    <row r="3023" spans="1:20" ht="80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17">
        <f t="shared" si="282"/>
        <v>42660.618854166663</v>
      </c>
      <c r="L3023" s="17">
        <f t="shared" si="283"/>
        <v>42696.249305555553</v>
      </c>
      <c r="M3023" s="2" t="b">
        <v>0</v>
      </c>
      <c r="N3023" s="2">
        <v>103</v>
      </c>
      <c r="O3023" s="2" t="b">
        <v>1</v>
      </c>
      <c r="P3023" s="4">
        <f t="shared" si="284"/>
        <v>116.02222222222223</v>
      </c>
      <c r="Q3023" s="5">
        <f t="shared" si="285"/>
        <v>50.689320388349515</v>
      </c>
      <c r="R3023" s="2" t="s">
        <v>8303</v>
      </c>
      <c r="S3023" s="7" t="str">
        <f t="shared" si="286"/>
        <v>theater</v>
      </c>
      <c r="T3023" s="7" t="str">
        <f t="shared" si="287"/>
        <v>spaces</v>
      </c>
    </row>
    <row r="3024" spans="1:20" ht="80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17">
        <f t="shared" si="282"/>
        <v>42564.95380787037</v>
      </c>
      <c r="L3024" s="17">
        <f t="shared" si="283"/>
        <v>42609.95380787037</v>
      </c>
      <c r="M3024" s="2" t="b">
        <v>0</v>
      </c>
      <c r="N3024" s="2">
        <v>62</v>
      </c>
      <c r="O3024" s="2" t="b">
        <v>1</v>
      </c>
      <c r="P3024" s="4">
        <f t="shared" si="284"/>
        <v>100.88</v>
      </c>
      <c r="Q3024" s="5">
        <f t="shared" si="285"/>
        <v>162.70967741935485</v>
      </c>
      <c r="R3024" s="2" t="s">
        <v>8303</v>
      </c>
      <c r="S3024" s="7" t="str">
        <f t="shared" si="286"/>
        <v>theater</v>
      </c>
      <c r="T3024" s="7" t="str">
        <f t="shared" si="287"/>
        <v>spaces</v>
      </c>
    </row>
    <row r="3025" spans="1:20" ht="100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17">
        <f t="shared" si="282"/>
        <v>42121.675763888896</v>
      </c>
      <c r="L3025" s="17">
        <f t="shared" si="283"/>
        <v>42166.675763888896</v>
      </c>
      <c r="M3025" s="2" t="b">
        <v>0</v>
      </c>
      <c r="N3025" s="2">
        <v>6</v>
      </c>
      <c r="O3025" s="2" t="b">
        <v>1</v>
      </c>
      <c r="P3025" s="4">
        <f t="shared" si="284"/>
        <v>103</v>
      </c>
      <c r="Q3025" s="5">
        <f t="shared" si="285"/>
        <v>120.16666666666667</v>
      </c>
      <c r="R3025" s="2" t="s">
        <v>8303</v>
      </c>
      <c r="S3025" s="7" t="str">
        <f t="shared" si="286"/>
        <v>theater</v>
      </c>
      <c r="T3025" s="7" t="str">
        <f t="shared" si="287"/>
        <v>spaces</v>
      </c>
    </row>
    <row r="3026" spans="1:20" ht="80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17">
        <f t="shared" si="282"/>
        <v>41158.993923611109</v>
      </c>
      <c r="L3026" s="17">
        <f t="shared" si="283"/>
        <v>41188.993923611109</v>
      </c>
      <c r="M3026" s="2" t="b">
        <v>0</v>
      </c>
      <c r="N3026" s="2">
        <v>182</v>
      </c>
      <c r="O3026" s="2" t="b">
        <v>1</v>
      </c>
      <c r="P3026" s="4">
        <f t="shared" si="284"/>
        <v>246.42</v>
      </c>
      <c r="Q3026" s="5">
        <f t="shared" si="285"/>
        <v>67.697802197802204</v>
      </c>
      <c r="R3026" s="2" t="s">
        <v>8303</v>
      </c>
      <c r="S3026" s="7" t="str">
        <f t="shared" si="286"/>
        <v>theater</v>
      </c>
      <c r="T3026" s="7" t="str">
        <f t="shared" si="287"/>
        <v>spaces</v>
      </c>
    </row>
    <row r="3027" spans="1:20" ht="60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17">
        <f t="shared" si="282"/>
        <v>41761.509409722225</v>
      </c>
      <c r="L3027" s="17">
        <f t="shared" si="283"/>
        <v>41789.666666666664</v>
      </c>
      <c r="M3027" s="2" t="b">
        <v>0</v>
      </c>
      <c r="N3027" s="2">
        <v>145</v>
      </c>
      <c r="O3027" s="2" t="b">
        <v>1</v>
      </c>
      <c r="P3027" s="4">
        <f t="shared" si="284"/>
        <v>302.2</v>
      </c>
      <c r="Q3027" s="5">
        <f t="shared" si="285"/>
        <v>52.103448275862071</v>
      </c>
      <c r="R3027" s="2" t="s">
        <v>8303</v>
      </c>
      <c r="S3027" s="7" t="str">
        <f t="shared" si="286"/>
        <v>theater</v>
      </c>
      <c r="T3027" s="7" t="str">
        <f t="shared" si="287"/>
        <v>spaces</v>
      </c>
    </row>
    <row r="3028" spans="1:20" ht="80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17">
        <f t="shared" si="282"/>
        <v>42783.459398148145</v>
      </c>
      <c r="L3028" s="17">
        <f t="shared" si="283"/>
        <v>42797.459398148145</v>
      </c>
      <c r="M3028" s="2" t="b">
        <v>0</v>
      </c>
      <c r="N3028" s="2">
        <v>25</v>
      </c>
      <c r="O3028" s="2" t="b">
        <v>1</v>
      </c>
      <c r="P3028" s="4">
        <f t="shared" si="284"/>
        <v>143.33333333333334</v>
      </c>
      <c r="Q3028" s="5">
        <f t="shared" si="285"/>
        <v>51.6</v>
      </c>
      <c r="R3028" s="2" t="s">
        <v>8303</v>
      </c>
      <c r="S3028" s="7" t="str">
        <f t="shared" si="286"/>
        <v>theater</v>
      </c>
      <c r="T3028" s="7" t="str">
        <f t="shared" si="287"/>
        <v>spaces</v>
      </c>
    </row>
    <row r="3029" spans="1:20" ht="60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17">
        <f t="shared" si="282"/>
        <v>42053.704293981486</v>
      </c>
      <c r="L3029" s="17">
        <f t="shared" si="283"/>
        <v>42083.662627314814</v>
      </c>
      <c r="M3029" s="2" t="b">
        <v>0</v>
      </c>
      <c r="N3029" s="2">
        <v>320</v>
      </c>
      <c r="O3029" s="2" t="b">
        <v>1</v>
      </c>
      <c r="P3029" s="4">
        <f t="shared" si="284"/>
        <v>131.44</v>
      </c>
      <c r="Q3029" s="5">
        <f t="shared" si="285"/>
        <v>164.3</v>
      </c>
      <c r="R3029" s="2" t="s">
        <v>8303</v>
      </c>
      <c r="S3029" s="7" t="str">
        <f t="shared" si="286"/>
        <v>theater</v>
      </c>
      <c r="T3029" s="7" t="str">
        <f t="shared" si="287"/>
        <v>spaces</v>
      </c>
    </row>
    <row r="3030" spans="1:20" ht="60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17">
        <f t="shared" si="282"/>
        <v>42567.264178240745</v>
      </c>
      <c r="L3030" s="17">
        <f t="shared" si="283"/>
        <v>42597.264178240745</v>
      </c>
      <c r="M3030" s="2" t="b">
        <v>0</v>
      </c>
      <c r="N3030" s="2">
        <v>99</v>
      </c>
      <c r="O3030" s="2" t="b">
        <v>1</v>
      </c>
      <c r="P3030" s="4">
        <f t="shared" si="284"/>
        <v>168.01999999999998</v>
      </c>
      <c r="Q3030" s="5">
        <f t="shared" si="285"/>
        <v>84.858585858585855</v>
      </c>
      <c r="R3030" s="2" t="s">
        <v>8303</v>
      </c>
      <c r="S3030" s="7" t="str">
        <f t="shared" si="286"/>
        <v>theater</v>
      </c>
      <c r="T3030" s="7" t="str">
        <f t="shared" si="287"/>
        <v>spaces</v>
      </c>
    </row>
    <row r="3031" spans="1:20" ht="80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17">
        <f t="shared" si="282"/>
        <v>41932.708877314813</v>
      </c>
      <c r="L3031" s="17">
        <f t="shared" si="283"/>
        <v>41961.190972222219</v>
      </c>
      <c r="M3031" s="2" t="b">
        <v>0</v>
      </c>
      <c r="N3031" s="2">
        <v>348</v>
      </c>
      <c r="O3031" s="2" t="b">
        <v>1</v>
      </c>
      <c r="P3031" s="4">
        <f t="shared" si="284"/>
        <v>109.67666666666666</v>
      </c>
      <c r="Q3031" s="5">
        <f t="shared" si="285"/>
        <v>94.548850574712645</v>
      </c>
      <c r="R3031" s="2" t="s">
        <v>8303</v>
      </c>
      <c r="S3031" s="7" t="str">
        <f t="shared" si="286"/>
        <v>theater</v>
      </c>
      <c r="T3031" s="7" t="str">
        <f t="shared" si="287"/>
        <v>spaces</v>
      </c>
    </row>
    <row r="3032" spans="1:20" ht="80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17">
        <f t="shared" si="282"/>
        <v>42233.747349537036</v>
      </c>
      <c r="L3032" s="17">
        <f t="shared" si="283"/>
        <v>42263.747349537036</v>
      </c>
      <c r="M3032" s="2" t="b">
        <v>0</v>
      </c>
      <c r="N3032" s="2">
        <v>41</v>
      </c>
      <c r="O3032" s="2" t="b">
        <v>1</v>
      </c>
      <c r="P3032" s="4">
        <f t="shared" si="284"/>
        <v>106.6857142857143</v>
      </c>
      <c r="Q3032" s="5">
        <f t="shared" si="285"/>
        <v>45.536585365853661</v>
      </c>
      <c r="R3032" s="2" t="s">
        <v>8303</v>
      </c>
      <c r="S3032" s="7" t="str">
        <f t="shared" si="286"/>
        <v>theater</v>
      </c>
      <c r="T3032" s="7" t="str">
        <f t="shared" si="287"/>
        <v>spaces</v>
      </c>
    </row>
    <row r="3033" spans="1:20" ht="100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17">
        <f t="shared" si="282"/>
        <v>42597.882488425923</v>
      </c>
      <c r="L3033" s="17">
        <f t="shared" si="283"/>
        <v>42657.882488425923</v>
      </c>
      <c r="M3033" s="2" t="b">
        <v>0</v>
      </c>
      <c r="N3033" s="2">
        <v>29</v>
      </c>
      <c r="O3033" s="2" t="b">
        <v>1</v>
      </c>
      <c r="P3033" s="4">
        <f t="shared" si="284"/>
        <v>100</v>
      </c>
      <c r="Q3033" s="5">
        <f t="shared" si="285"/>
        <v>51.724137931034484</v>
      </c>
      <c r="R3033" s="2" t="s">
        <v>8303</v>
      </c>
      <c r="S3033" s="7" t="str">
        <f t="shared" si="286"/>
        <v>theater</v>
      </c>
      <c r="T3033" s="7" t="str">
        <f t="shared" si="287"/>
        <v>spaces</v>
      </c>
    </row>
    <row r="3034" spans="1:20" ht="80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17">
        <f t="shared" si="282"/>
        <v>42228.044664351852</v>
      </c>
      <c r="L3034" s="17">
        <f t="shared" si="283"/>
        <v>42258.044664351852</v>
      </c>
      <c r="M3034" s="2" t="b">
        <v>0</v>
      </c>
      <c r="N3034" s="2">
        <v>25</v>
      </c>
      <c r="O3034" s="2" t="b">
        <v>1</v>
      </c>
      <c r="P3034" s="4">
        <f t="shared" si="284"/>
        <v>127.2</v>
      </c>
      <c r="Q3034" s="5">
        <f t="shared" si="285"/>
        <v>50.88</v>
      </c>
      <c r="R3034" s="2" t="s">
        <v>8303</v>
      </c>
      <c r="S3034" s="7" t="str">
        <f t="shared" si="286"/>
        <v>theater</v>
      </c>
      <c r="T3034" s="7" t="str">
        <f t="shared" si="287"/>
        <v>spaces</v>
      </c>
    </row>
    <row r="3035" spans="1:20" ht="60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17">
        <f t="shared" si="282"/>
        <v>42570.110243055555</v>
      </c>
      <c r="L3035" s="17">
        <f t="shared" si="283"/>
        <v>42600.110243055555</v>
      </c>
      <c r="M3035" s="2" t="b">
        <v>0</v>
      </c>
      <c r="N3035" s="2">
        <v>23</v>
      </c>
      <c r="O3035" s="2" t="b">
        <v>1</v>
      </c>
      <c r="P3035" s="4">
        <f t="shared" si="284"/>
        <v>146.53333333333333</v>
      </c>
      <c r="Q3035" s="5">
        <f t="shared" si="285"/>
        <v>191.13043478260869</v>
      </c>
      <c r="R3035" s="2" t="s">
        <v>8303</v>
      </c>
      <c r="S3035" s="7" t="str">
        <f t="shared" si="286"/>
        <v>theater</v>
      </c>
      <c r="T3035" s="7" t="str">
        <f t="shared" si="287"/>
        <v>spaces</v>
      </c>
    </row>
    <row r="3036" spans="1:20" ht="120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17">
        <f t="shared" si="282"/>
        <v>42644.535358796296</v>
      </c>
      <c r="L3036" s="17">
        <f t="shared" si="283"/>
        <v>42675.165972222225</v>
      </c>
      <c r="M3036" s="2" t="b">
        <v>0</v>
      </c>
      <c r="N3036" s="2">
        <v>1260</v>
      </c>
      <c r="O3036" s="2" t="b">
        <v>1</v>
      </c>
      <c r="P3036" s="4">
        <f t="shared" si="284"/>
        <v>112.53599999999999</v>
      </c>
      <c r="Q3036" s="5">
        <f t="shared" si="285"/>
        <v>89.314285714285717</v>
      </c>
      <c r="R3036" s="2" t="s">
        <v>8303</v>
      </c>
      <c r="S3036" s="7" t="str">
        <f t="shared" si="286"/>
        <v>theater</v>
      </c>
      <c r="T3036" s="7" t="str">
        <f t="shared" si="287"/>
        <v>spaces</v>
      </c>
    </row>
    <row r="3037" spans="1:20" ht="60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17">
        <f t="shared" si="282"/>
        <v>41368.560289351852</v>
      </c>
      <c r="L3037" s="17">
        <f t="shared" si="283"/>
        <v>41398.560289351852</v>
      </c>
      <c r="M3037" s="2" t="b">
        <v>0</v>
      </c>
      <c r="N3037" s="2">
        <v>307</v>
      </c>
      <c r="O3037" s="2" t="b">
        <v>1</v>
      </c>
      <c r="P3037" s="4">
        <f t="shared" si="284"/>
        <v>108.78684000000001</v>
      </c>
      <c r="Q3037" s="5">
        <f t="shared" si="285"/>
        <v>88.588631921824103</v>
      </c>
      <c r="R3037" s="2" t="s">
        <v>8303</v>
      </c>
      <c r="S3037" s="7" t="str">
        <f t="shared" si="286"/>
        <v>theater</v>
      </c>
      <c r="T3037" s="7" t="str">
        <f t="shared" si="287"/>
        <v>spaces</v>
      </c>
    </row>
    <row r="3038" spans="1:20" ht="80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17">
        <f t="shared" si="282"/>
        <v>41466.785231481481</v>
      </c>
      <c r="L3038" s="17">
        <f t="shared" si="283"/>
        <v>41502.499305555553</v>
      </c>
      <c r="M3038" s="2" t="b">
        <v>0</v>
      </c>
      <c r="N3038" s="2">
        <v>329</v>
      </c>
      <c r="O3038" s="2" t="b">
        <v>1</v>
      </c>
      <c r="P3038" s="4">
        <f t="shared" si="284"/>
        <v>126.732</v>
      </c>
      <c r="Q3038" s="5">
        <f t="shared" si="285"/>
        <v>96.300911854103347</v>
      </c>
      <c r="R3038" s="2" t="s">
        <v>8303</v>
      </c>
      <c r="S3038" s="7" t="str">
        <f t="shared" si="286"/>
        <v>theater</v>
      </c>
      <c r="T3038" s="7" t="str">
        <f t="shared" si="287"/>
        <v>spaces</v>
      </c>
    </row>
    <row r="3039" spans="1:20" ht="100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17">
        <f t="shared" si="282"/>
        <v>40378.893206018518</v>
      </c>
      <c r="L3039" s="17">
        <f t="shared" si="283"/>
        <v>40453.207638888889</v>
      </c>
      <c r="M3039" s="2" t="b">
        <v>0</v>
      </c>
      <c r="N3039" s="2">
        <v>32</v>
      </c>
      <c r="O3039" s="2" t="b">
        <v>1</v>
      </c>
      <c r="P3039" s="4">
        <f t="shared" si="284"/>
        <v>213.20000000000002</v>
      </c>
      <c r="Q3039" s="5">
        <f t="shared" si="285"/>
        <v>33.3125</v>
      </c>
      <c r="R3039" s="2" t="s">
        <v>8303</v>
      </c>
      <c r="S3039" s="7" t="str">
        <f t="shared" si="286"/>
        <v>theater</v>
      </c>
      <c r="T3039" s="7" t="str">
        <f t="shared" si="287"/>
        <v>spaces</v>
      </c>
    </row>
    <row r="3040" spans="1:20" ht="80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17">
        <f t="shared" si="282"/>
        <v>42373.252280092594</v>
      </c>
      <c r="L3040" s="17">
        <f t="shared" si="283"/>
        <v>42433.252280092594</v>
      </c>
      <c r="M3040" s="2" t="b">
        <v>0</v>
      </c>
      <c r="N3040" s="2">
        <v>27</v>
      </c>
      <c r="O3040" s="2" t="b">
        <v>1</v>
      </c>
      <c r="P3040" s="4">
        <f t="shared" si="284"/>
        <v>100.49999999999999</v>
      </c>
      <c r="Q3040" s="5">
        <f t="shared" si="285"/>
        <v>37.222222222222221</v>
      </c>
      <c r="R3040" s="2" t="s">
        <v>8303</v>
      </c>
      <c r="S3040" s="7" t="str">
        <f t="shared" si="286"/>
        <v>theater</v>
      </c>
      <c r="T3040" s="7" t="str">
        <f t="shared" si="287"/>
        <v>spaces</v>
      </c>
    </row>
    <row r="3041" spans="1:20" ht="80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17">
        <f t="shared" si="282"/>
        <v>41610.794421296298</v>
      </c>
      <c r="L3041" s="17">
        <f t="shared" si="283"/>
        <v>41637.332638888889</v>
      </c>
      <c r="M3041" s="2" t="b">
        <v>0</v>
      </c>
      <c r="N3041" s="2">
        <v>236</v>
      </c>
      <c r="O3041" s="2" t="b">
        <v>1</v>
      </c>
      <c r="P3041" s="4">
        <f t="shared" si="284"/>
        <v>108.71389999999998</v>
      </c>
      <c r="Q3041" s="5">
        <f t="shared" si="285"/>
        <v>92.130423728813554</v>
      </c>
      <c r="R3041" s="2" t="s">
        <v>8303</v>
      </c>
      <c r="S3041" s="7" t="str">
        <f t="shared" si="286"/>
        <v>theater</v>
      </c>
      <c r="T3041" s="7" t="str">
        <f t="shared" si="287"/>
        <v>spaces</v>
      </c>
    </row>
    <row r="3042" spans="1:20" ht="60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17">
        <f t="shared" si="282"/>
        <v>42177.791909722218</v>
      </c>
      <c r="L3042" s="17">
        <f t="shared" si="283"/>
        <v>42181.958333333328</v>
      </c>
      <c r="M3042" s="2" t="b">
        <v>0</v>
      </c>
      <c r="N3042" s="2">
        <v>42</v>
      </c>
      <c r="O3042" s="2" t="b">
        <v>1</v>
      </c>
      <c r="P3042" s="4">
        <f t="shared" si="284"/>
        <v>107.5</v>
      </c>
      <c r="Q3042" s="5">
        <f t="shared" si="285"/>
        <v>76.785714285714292</v>
      </c>
      <c r="R3042" s="2" t="s">
        <v>8303</v>
      </c>
      <c r="S3042" s="7" t="str">
        <f t="shared" si="286"/>
        <v>theater</v>
      </c>
      <c r="T3042" s="7" t="str">
        <f t="shared" si="287"/>
        <v>spaces</v>
      </c>
    </row>
    <row r="3043" spans="1:20" ht="60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17">
        <f t="shared" si="282"/>
        <v>42359.868611111116</v>
      </c>
      <c r="L3043" s="17">
        <f t="shared" si="283"/>
        <v>42389.868611111116</v>
      </c>
      <c r="M3043" s="2" t="b">
        <v>0</v>
      </c>
      <c r="N3043" s="2">
        <v>95</v>
      </c>
      <c r="O3043" s="2" t="b">
        <v>1</v>
      </c>
      <c r="P3043" s="4">
        <f t="shared" si="284"/>
        <v>110.48192771084338</v>
      </c>
      <c r="Q3043" s="5">
        <f t="shared" si="285"/>
        <v>96.526315789473685</v>
      </c>
      <c r="R3043" s="2" t="s">
        <v>8303</v>
      </c>
      <c r="S3043" s="7" t="str">
        <f t="shared" si="286"/>
        <v>theater</v>
      </c>
      <c r="T3043" s="7" t="str">
        <f t="shared" si="287"/>
        <v>spaces</v>
      </c>
    </row>
    <row r="3044" spans="1:20" ht="80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17">
        <f t="shared" si="282"/>
        <v>42253.688043981485</v>
      </c>
      <c r="L3044" s="17">
        <f t="shared" si="283"/>
        <v>42283.688043981485</v>
      </c>
      <c r="M3044" s="2" t="b">
        <v>0</v>
      </c>
      <c r="N3044" s="2">
        <v>37</v>
      </c>
      <c r="O3044" s="2" t="b">
        <v>1</v>
      </c>
      <c r="P3044" s="4">
        <f t="shared" si="284"/>
        <v>128</v>
      </c>
      <c r="Q3044" s="5">
        <f t="shared" si="285"/>
        <v>51.891891891891895</v>
      </c>
      <c r="R3044" s="2" t="s">
        <v>8303</v>
      </c>
      <c r="S3044" s="7" t="str">
        <f t="shared" si="286"/>
        <v>theater</v>
      </c>
      <c r="T3044" s="7" t="str">
        <f t="shared" si="287"/>
        <v>spaces</v>
      </c>
    </row>
    <row r="3045" spans="1:20" ht="80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17">
        <f t="shared" si="282"/>
        <v>42083.070590277777</v>
      </c>
      <c r="L3045" s="17">
        <f t="shared" si="283"/>
        <v>42110.118055555555</v>
      </c>
      <c r="M3045" s="2" t="b">
        <v>0</v>
      </c>
      <c r="N3045" s="2">
        <v>128</v>
      </c>
      <c r="O3045" s="2" t="b">
        <v>1</v>
      </c>
      <c r="P3045" s="4">
        <f t="shared" si="284"/>
        <v>110.00666666666667</v>
      </c>
      <c r="Q3045" s="5">
        <f t="shared" si="285"/>
        <v>128.9140625</v>
      </c>
      <c r="R3045" s="2" t="s">
        <v>8303</v>
      </c>
      <c r="S3045" s="7" t="str">
        <f t="shared" si="286"/>
        <v>theater</v>
      </c>
      <c r="T3045" s="7" t="str">
        <f t="shared" si="287"/>
        <v>spaces</v>
      </c>
    </row>
    <row r="3046" spans="1:20" ht="80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17">
        <f t="shared" si="282"/>
        <v>42387.7268287037</v>
      </c>
      <c r="L3046" s="17">
        <f t="shared" si="283"/>
        <v>42402.7268287037</v>
      </c>
      <c r="M3046" s="2" t="b">
        <v>0</v>
      </c>
      <c r="N3046" s="2">
        <v>156</v>
      </c>
      <c r="O3046" s="2" t="b">
        <v>1</v>
      </c>
      <c r="P3046" s="4">
        <f t="shared" si="284"/>
        <v>109.34166666666667</v>
      </c>
      <c r="Q3046" s="5">
        <f t="shared" si="285"/>
        <v>84.108974358974365</v>
      </c>
      <c r="R3046" s="2" t="s">
        <v>8303</v>
      </c>
      <c r="S3046" s="7" t="str">
        <f t="shared" si="286"/>
        <v>theater</v>
      </c>
      <c r="T3046" s="7" t="str">
        <f t="shared" si="287"/>
        <v>spaces</v>
      </c>
    </row>
    <row r="3047" spans="1:20" ht="80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17">
        <f t="shared" si="282"/>
        <v>41843.155729166669</v>
      </c>
      <c r="L3047" s="17">
        <f t="shared" si="283"/>
        <v>41873.155729166669</v>
      </c>
      <c r="M3047" s="2" t="b">
        <v>0</v>
      </c>
      <c r="N3047" s="2">
        <v>64</v>
      </c>
      <c r="O3047" s="2" t="b">
        <v>1</v>
      </c>
      <c r="P3047" s="4">
        <f t="shared" si="284"/>
        <v>132.70650000000001</v>
      </c>
      <c r="Q3047" s="5">
        <f t="shared" si="285"/>
        <v>82.941562500000003</v>
      </c>
      <c r="R3047" s="2" t="s">
        <v>8303</v>
      </c>
      <c r="S3047" s="7" t="str">
        <f t="shared" si="286"/>
        <v>theater</v>
      </c>
      <c r="T3047" s="7" t="str">
        <f t="shared" si="287"/>
        <v>spaces</v>
      </c>
    </row>
    <row r="3048" spans="1:20" ht="80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17">
        <f t="shared" si="282"/>
        <v>41862.803078703706</v>
      </c>
      <c r="L3048" s="17">
        <f t="shared" si="283"/>
        <v>41892.202777777777</v>
      </c>
      <c r="M3048" s="2" t="b">
        <v>0</v>
      </c>
      <c r="N3048" s="2">
        <v>58</v>
      </c>
      <c r="O3048" s="2" t="b">
        <v>1</v>
      </c>
      <c r="P3048" s="4">
        <f t="shared" si="284"/>
        <v>190.84810126582278</v>
      </c>
      <c r="Q3048" s="5">
        <f t="shared" si="285"/>
        <v>259.94827586206895</v>
      </c>
      <c r="R3048" s="2" t="s">
        <v>8303</v>
      </c>
      <c r="S3048" s="7" t="str">
        <f t="shared" si="286"/>
        <v>theater</v>
      </c>
      <c r="T3048" s="7" t="str">
        <f t="shared" si="287"/>
        <v>spaces</v>
      </c>
    </row>
    <row r="3049" spans="1:20" ht="60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17">
        <f t="shared" si="282"/>
        <v>42443.989050925928</v>
      </c>
      <c r="L3049" s="17">
        <f t="shared" si="283"/>
        <v>42487.552777777775</v>
      </c>
      <c r="M3049" s="2" t="b">
        <v>0</v>
      </c>
      <c r="N3049" s="2">
        <v>20</v>
      </c>
      <c r="O3049" s="2" t="b">
        <v>1</v>
      </c>
      <c r="P3049" s="4">
        <f t="shared" si="284"/>
        <v>149</v>
      </c>
      <c r="Q3049" s="5">
        <f t="shared" si="285"/>
        <v>37.25</v>
      </c>
      <c r="R3049" s="2" t="s">
        <v>8303</v>
      </c>
      <c r="S3049" s="7" t="str">
        <f t="shared" si="286"/>
        <v>theater</v>
      </c>
      <c r="T3049" s="7" t="str">
        <f t="shared" si="287"/>
        <v>spaces</v>
      </c>
    </row>
    <row r="3050" spans="1:20" ht="80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17">
        <f t="shared" si="282"/>
        <v>41975.901180555549</v>
      </c>
      <c r="L3050" s="17">
        <f t="shared" si="283"/>
        <v>42004.890277777777</v>
      </c>
      <c r="M3050" s="2" t="b">
        <v>0</v>
      </c>
      <c r="N3050" s="2">
        <v>47</v>
      </c>
      <c r="O3050" s="2" t="b">
        <v>1</v>
      </c>
      <c r="P3050" s="4">
        <f t="shared" si="284"/>
        <v>166.4</v>
      </c>
      <c r="Q3050" s="5">
        <f t="shared" si="285"/>
        <v>177.02127659574469</v>
      </c>
      <c r="R3050" s="2" t="s">
        <v>8303</v>
      </c>
      <c r="S3050" s="7" t="str">
        <f t="shared" si="286"/>
        <v>theater</v>
      </c>
      <c r="T3050" s="7" t="str">
        <f t="shared" si="287"/>
        <v>spaces</v>
      </c>
    </row>
    <row r="3051" spans="1:20" ht="80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17">
        <f t="shared" si="282"/>
        <v>42139.014525462961</v>
      </c>
      <c r="L3051" s="17">
        <f t="shared" si="283"/>
        <v>42169.014525462961</v>
      </c>
      <c r="M3051" s="2" t="b">
        <v>0</v>
      </c>
      <c r="N3051" s="2">
        <v>54</v>
      </c>
      <c r="O3051" s="2" t="b">
        <v>1</v>
      </c>
      <c r="P3051" s="4">
        <f t="shared" si="284"/>
        <v>106.66666666666667</v>
      </c>
      <c r="Q3051" s="5">
        <f t="shared" si="285"/>
        <v>74.074074074074076</v>
      </c>
      <c r="R3051" s="2" t="s">
        <v>8303</v>
      </c>
      <c r="S3051" s="7" t="str">
        <f t="shared" si="286"/>
        <v>theater</v>
      </c>
      <c r="T3051" s="7" t="str">
        <f t="shared" si="287"/>
        <v>spaces</v>
      </c>
    </row>
    <row r="3052" spans="1:20" ht="40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17">
        <f t="shared" si="282"/>
        <v>42465.16851851852</v>
      </c>
      <c r="L3052" s="17">
        <f t="shared" si="283"/>
        <v>42495.16851851852</v>
      </c>
      <c r="M3052" s="2" t="b">
        <v>0</v>
      </c>
      <c r="N3052" s="2">
        <v>9</v>
      </c>
      <c r="O3052" s="2" t="b">
        <v>1</v>
      </c>
      <c r="P3052" s="4">
        <f t="shared" si="284"/>
        <v>106</v>
      </c>
      <c r="Q3052" s="5">
        <f t="shared" si="285"/>
        <v>70.666666666666671</v>
      </c>
      <c r="R3052" s="2" t="s">
        <v>8303</v>
      </c>
      <c r="S3052" s="7" t="str">
        <f t="shared" si="286"/>
        <v>theater</v>
      </c>
      <c r="T3052" s="7" t="str">
        <f t="shared" si="287"/>
        <v>spaces</v>
      </c>
    </row>
    <row r="3053" spans="1:20" ht="80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17">
        <f t="shared" si="282"/>
        <v>42744.416030092587</v>
      </c>
      <c r="L3053" s="17">
        <f t="shared" si="283"/>
        <v>42774.416030092587</v>
      </c>
      <c r="M3053" s="2" t="b">
        <v>1</v>
      </c>
      <c r="N3053" s="2">
        <v>35</v>
      </c>
      <c r="O3053" s="2" t="b">
        <v>0</v>
      </c>
      <c r="P3053" s="4">
        <f t="shared" si="284"/>
        <v>23.62857142857143</v>
      </c>
      <c r="Q3053" s="5">
        <f t="shared" si="285"/>
        <v>23.62857142857143</v>
      </c>
      <c r="R3053" s="2" t="s">
        <v>8303</v>
      </c>
      <c r="S3053" s="7" t="str">
        <f t="shared" si="286"/>
        <v>theater</v>
      </c>
      <c r="T3053" s="7" t="str">
        <f t="shared" si="287"/>
        <v>spaces</v>
      </c>
    </row>
    <row r="3054" spans="1:20" ht="60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17">
        <f t="shared" si="282"/>
        <v>42122.670069444444</v>
      </c>
      <c r="L3054" s="17">
        <f t="shared" si="283"/>
        <v>42152.665972222225</v>
      </c>
      <c r="M3054" s="2" t="b">
        <v>0</v>
      </c>
      <c r="N3054" s="2">
        <v>2</v>
      </c>
      <c r="O3054" s="2" t="b">
        <v>0</v>
      </c>
      <c r="P3054" s="4">
        <f t="shared" si="284"/>
        <v>0.15</v>
      </c>
      <c r="Q3054" s="5">
        <f t="shared" si="285"/>
        <v>37.5</v>
      </c>
      <c r="R3054" s="2" t="s">
        <v>8303</v>
      </c>
      <c r="S3054" s="7" t="str">
        <f t="shared" si="286"/>
        <v>theater</v>
      </c>
      <c r="T3054" s="7" t="str">
        <f t="shared" si="287"/>
        <v>spaces</v>
      </c>
    </row>
    <row r="3055" spans="1:20" ht="80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17">
        <f t="shared" si="282"/>
        <v>41862.761724537035</v>
      </c>
      <c r="L3055" s="17">
        <f t="shared" si="283"/>
        <v>41914.165972222225</v>
      </c>
      <c r="M3055" s="2" t="b">
        <v>0</v>
      </c>
      <c r="N3055" s="2">
        <v>3</v>
      </c>
      <c r="O3055" s="2" t="b">
        <v>0</v>
      </c>
      <c r="P3055" s="4">
        <f t="shared" si="284"/>
        <v>0.4</v>
      </c>
      <c r="Q3055" s="5">
        <f t="shared" si="285"/>
        <v>13.333333333333334</v>
      </c>
      <c r="R3055" s="2" t="s">
        <v>8303</v>
      </c>
      <c r="S3055" s="7" t="str">
        <f t="shared" si="286"/>
        <v>theater</v>
      </c>
      <c r="T3055" s="7" t="str">
        <f t="shared" si="287"/>
        <v>spaces</v>
      </c>
    </row>
    <row r="3056" spans="1:20" ht="80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17">
        <f t="shared" si="282"/>
        <v>42027.832800925928</v>
      </c>
      <c r="L3056" s="17">
        <f t="shared" si="283"/>
        <v>42065.044444444444</v>
      </c>
      <c r="M3056" s="2" t="b">
        <v>0</v>
      </c>
      <c r="N3056" s="2">
        <v>0</v>
      </c>
      <c r="O3056" s="2" t="b">
        <v>0</v>
      </c>
      <c r="P3056" s="4">
        <f t="shared" si="284"/>
        <v>0</v>
      </c>
      <c r="Q3056" s="5" t="e">
        <f t="shared" si="285"/>
        <v>#DIV/0!</v>
      </c>
      <c r="R3056" s="2" t="s">
        <v>8303</v>
      </c>
      <c r="S3056" s="7" t="str">
        <f t="shared" si="286"/>
        <v>theater</v>
      </c>
      <c r="T3056" s="7" t="str">
        <f t="shared" si="287"/>
        <v>spaces</v>
      </c>
    </row>
    <row r="3057" spans="1:20" ht="80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17">
        <f t="shared" si="282"/>
        <v>41953.95821759259</v>
      </c>
      <c r="L3057" s="17">
        <f t="shared" si="283"/>
        <v>42013.95821759259</v>
      </c>
      <c r="M3057" s="2" t="b">
        <v>0</v>
      </c>
      <c r="N3057" s="2">
        <v>1</v>
      </c>
      <c r="O3057" s="2" t="b">
        <v>0</v>
      </c>
      <c r="P3057" s="4">
        <f t="shared" si="284"/>
        <v>5.0000000000000001E-3</v>
      </c>
      <c r="Q3057" s="5">
        <f t="shared" si="285"/>
        <v>1</v>
      </c>
      <c r="R3057" s="2" t="s">
        <v>8303</v>
      </c>
      <c r="S3057" s="7" t="str">
        <f t="shared" si="286"/>
        <v>theater</v>
      </c>
      <c r="T3057" s="7" t="str">
        <f t="shared" si="287"/>
        <v>spaces</v>
      </c>
    </row>
    <row r="3058" spans="1:20" ht="80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17">
        <f t="shared" si="282"/>
        <v>41851.636388888888</v>
      </c>
      <c r="L3058" s="17">
        <f t="shared" si="283"/>
        <v>41911.636388888888</v>
      </c>
      <c r="M3058" s="2" t="b">
        <v>0</v>
      </c>
      <c r="N3058" s="2">
        <v>0</v>
      </c>
      <c r="O3058" s="2" t="b">
        <v>0</v>
      </c>
      <c r="P3058" s="4">
        <f t="shared" si="284"/>
        <v>0</v>
      </c>
      <c r="Q3058" s="5" t="e">
        <f t="shared" si="285"/>
        <v>#DIV/0!</v>
      </c>
      <c r="R3058" s="2" t="s">
        <v>8303</v>
      </c>
      <c r="S3058" s="7" t="str">
        <f t="shared" si="286"/>
        <v>theater</v>
      </c>
      <c r="T3058" s="7" t="str">
        <f t="shared" si="287"/>
        <v>spaces</v>
      </c>
    </row>
    <row r="3059" spans="1:20" ht="60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17">
        <f t="shared" si="282"/>
        <v>42433.650590277779</v>
      </c>
      <c r="L3059" s="17">
        <f t="shared" si="283"/>
        <v>42463.608923611115</v>
      </c>
      <c r="M3059" s="2" t="b">
        <v>0</v>
      </c>
      <c r="N3059" s="2">
        <v>0</v>
      </c>
      <c r="O3059" s="2" t="b">
        <v>0</v>
      </c>
      <c r="P3059" s="4">
        <f t="shared" si="284"/>
        <v>0</v>
      </c>
      <c r="Q3059" s="5" t="e">
        <f t="shared" si="285"/>
        <v>#DIV/0!</v>
      </c>
      <c r="R3059" s="2" t="s">
        <v>8303</v>
      </c>
      <c r="S3059" s="7" t="str">
        <f t="shared" si="286"/>
        <v>theater</v>
      </c>
      <c r="T3059" s="7" t="str">
        <f t="shared" si="287"/>
        <v>spaces</v>
      </c>
    </row>
    <row r="3060" spans="1:20" ht="80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17">
        <f t="shared" si="282"/>
        <v>42460.374305555553</v>
      </c>
      <c r="L3060" s="17">
        <f t="shared" si="283"/>
        <v>42510.374305555553</v>
      </c>
      <c r="M3060" s="2" t="b">
        <v>0</v>
      </c>
      <c r="N3060" s="2">
        <v>3</v>
      </c>
      <c r="O3060" s="2" t="b">
        <v>0</v>
      </c>
      <c r="P3060" s="4">
        <f t="shared" si="284"/>
        <v>1.6666666666666666E-2</v>
      </c>
      <c r="Q3060" s="5">
        <f t="shared" si="285"/>
        <v>1</v>
      </c>
      <c r="R3060" s="2" t="s">
        <v>8303</v>
      </c>
      <c r="S3060" s="7" t="str">
        <f t="shared" si="286"/>
        <v>theater</v>
      </c>
      <c r="T3060" s="7" t="str">
        <f t="shared" si="287"/>
        <v>spaces</v>
      </c>
    </row>
    <row r="3061" spans="1:20" ht="80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17">
        <f t="shared" si="282"/>
        <v>41829.935717592591</v>
      </c>
      <c r="L3061" s="17">
        <f t="shared" si="283"/>
        <v>41859.935717592591</v>
      </c>
      <c r="M3061" s="2" t="b">
        <v>0</v>
      </c>
      <c r="N3061" s="2">
        <v>11</v>
      </c>
      <c r="O3061" s="2" t="b">
        <v>0</v>
      </c>
      <c r="P3061" s="4">
        <f t="shared" si="284"/>
        <v>3.0066666666666664</v>
      </c>
      <c r="Q3061" s="5">
        <f t="shared" si="285"/>
        <v>41</v>
      </c>
      <c r="R3061" s="2" t="s">
        <v>8303</v>
      </c>
      <c r="S3061" s="7" t="str">
        <f t="shared" si="286"/>
        <v>theater</v>
      </c>
      <c r="T3061" s="7" t="str">
        <f t="shared" si="287"/>
        <v>spaces</v>
      </c>
    </row>
    <row r="3062" spans="1:20" ht="60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17">
        <f t="shared" si="282"/>
        <v>42245.274699074071</v>
      </c>
      <c r="L3062" s="17">
        <f t="shared" si="283"/>
        <v>42275.274699074071</v>
      </c>
      <c r="M3062" s="2" t="b">
        <v>0</v>
      </c>
      <c r="N3062" s="2">
        <v>6</v>
      </c>
      <c r="O3062" s="2" t="b">
        <v>0</v>
      </c>
      <c r="P3062" s="4">
        <f t="shared" si="284"/>
        <v>0.15227272727272728</v>
      </c>
      <c r="Q3062" s="5">
        <f t="shared" si="285"/>
        <v>55.833333333333336</v>
      </c>
      <c r="R3062" s="2" t="s">
        <v>8303</v>
      </c>
      <c r="S3062" s="7" t="str">
        <f t="shared" si="286"/>
        <v>theater</v>
      </c>
      <c r="T3062" s="7" t="str">
        <f t="shared" si="287"/>
        <v>spaces</v>
      </c>
    </row>
    <row r="3063" spans="1:20" ht="20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17">
        <f t="shared" si="282"/>
        <v>41834.784120370372</v>
      </c>
      <c r="L3063" s="17">
        <f t="shared" si="283"/>
        <v>41864.784120370372</v>
      </c>
      <c r="M3063" s="2" t="b">
        <v>0</v>
      </c>
      <c r="N3063" s="2">
        <v>0</v>
      </c>
      <c r="O3063" s="2" t="b">
        <v>0</v>
      </c>
      <c r="P3063" s="4">
        <f t="shared" si="284"/>
        <v>0</v>
      </c>
      <c r="Q3063" s="5" t="e">
        <f t="shared" si="285"/>
        <v>#DIV/0!</v>
      </c>
      <c r="R3063" s="2" t="s">
        <v>8303</v>
      </c>
      <c r="S3063" s="7" t="str">
        <f t="shared" si="286"/>
        <v>theater</v>
      </c>
      <c r="T3063" s="7" t="str">
        <f t="shared" si="287"/>
        <v>spaces</v>
      </c>
    </row>
    <row r="3064" spans="1:20" ht="80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17">
        <f t="shared" si="282"/>
        <v>42248.535787037035</v>
      </c>
      <c r="L3064" s="17">
        <f t="shared" si="283"/>
        <v>42277.75</v>
      </c>
      <c r="M3064" s="2" t="b">
        <v>0</v>
      </c>
      <c r="N3064" s="2">
        <v>67</v>
      </c>
      <c r="O3064" s="2" t="b">
        <v>0</v>
      </c>
      <c r="P3064" s="4">
        <f t="shared" si="284"/>
        <v>66.84</v>
      </c>
      <c r="Q3064" s="5">
        <f t="shared" si="285"/>
        <v>99.761194029850742</v>
      </c>
      <c r="R3064" s="2" t="s">
        <v>8303</v>
      </c>
      <c r="S3064" s="7" t="str">
        <f t="shared" si="286"/>
        <v>theater</v>
      </c>
      <c r="T3064" s="7" t="str">
        <f t="shared" si="287"/>
        <v>spaces</v>
      </c>
    </row>
    <row r="3065" spans="1:20" ht="60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17">
        <f t="shared" si="282"/>
        <v>42630.922893518517</v>
      </c>
      <c r="L3065" s="17">
        <f t="shared" si="283"/>
        <v>42665.922893518517</v>
      </c>
      <c r="M3065" s="2" t="b">
        <v>0</v>
      </c>
      <c r="N3065" s="2">
        <v>23</v>
      </c>
      <c r="O3065" s="2" t="b">
        <v>0</v>
      </c>
      <c r="P3065" s="4">
        <f t="shared" si="284"/>
        <v>19.566666666666666</v>
      </c>
      <c r="Q3065" s="5">
        <f t="shared" si="285"/>
        <v>25.521739130434781</v>
      </c>
      <c r="R3065" s="2" t="s">
        <v>8303</v>
      </c>
      <c r="S3065" s="7" t="str">
        <f t="shared" si="286"/>
        <v>theater</v>
      </c>
      <c r="T3065" s="7" t="str">
        <f t="shared" si="287"/>
        <v>spaces</v>
      </c>
    </row>
    <row r="3066" spans="1:20" ht="40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17">
        <f t="shared" si="282"/>
        <v>42299.130162037036</v>
      </c>
      <c r="L3066" s="17">
        <f t="shared" si="283"/>
        <v>42330.290972222225</v>
      </c>
      <c r="M3066" s="2" t="b">
        <v>0</v>
      </c>
      <c r="N3066" s="2">
        <v>72</v>
      </c>
      <c r="O3066" s="2" t="b">
        <v>0</v>
      </c>
      <c r="P3066" s="4">
        <f t="shared" si="284"/>
        <v>11.294666666666666</v>
      </c>
      <c r="Q3066" s="5">
        <f t="shared" si="285"/>
        <v>117.65277777777777</v>
      </c>
      <c r="R3066" s="2" t="s">
        <v>8303</v>
      </c>
      <c r="S3066" s="7" t="str">
        <f t="shared" si="286"/>
        <v>theater</v>
      </c>
      <c r="T3066" s="7" t="str">
        <f t="shared" si="287"/>
        <v>spaces</v>
      </c>
    </row>
    <row r="3067" spans="1:20" ht="80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17">
        <f t="shared" si="282"/>
        <v>41825.055231481485</v>
      </c>
      <c r="L3067" s="17">
        <f t="shared" si="283"/>
        <v>41850.055231481485</v>
      </c>
      <c r="M3067" s="2" t="b">
        <v>0</v>
      </c>
      <c r="N3067" s="2">
        <v>2</v>
      </c>
      <c r="O3067" s="2" t="b">
        <v>0</v>
      </c>
      <c r="P3067" s="4">
        <f t="shared" si="284"/>
        <v>0.04</v>
      </c>
      <c r="Q3067" s="5">
        <f t="shared" si="285"/>
        <v>5</v>
      </c>
      <c r="R3067" s="2" t="s">
        <v>8303</v>
      </c>
      <c r="S3067" s="7" t="str">
        <f t="shared" si="286"/>
        <v>theater</v>
      </c>
      <c r="T3067" s="7" t="str">
        <f t="shared" si="287"/>
        <v>spaces</v>
      </c>
    </row>
    <row r="3068" spans="1:20" ht="80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17">
        <f t="shared" si="282"/>
        <v>42531.228437500002</v>
      </c>
      <c r="L3068" s="17">
        <f t="shared" si="283"/>
        <v>42561.228437500002</v>
      </c>
      <c r="M3068" s="2" t="b">
        <v>0</v>
      </c>
      <c r="N3068" s="2">
        <v>15</v>
      </c>
      <c r="O3068" s="2" t="b">
        <v>0</v>
      </c>
      <c r="P3068" s="4">
        <f t="shared" si="284"/>
        <v>11.985714285714286</v>
      </c>
      <c r="Q3068" s="5">
        <f t="shared" si="285"/>
        <v>2796.6666666666665</v>
      </c>
      <c r="R3068" s="2" t="s">
        <v>8303</v>
      </c>
      <c r="S3068" s="7" t="str">
        <f t="shared" si="286"/>
        <v>theater</v>
      </c>
      <c r="T3068" s="7" t="str">
        <f t="shared" si="287"/>
        <v>spaces</v>
      </c>
    </row>
    <row r="3069" spans="1:20" ht="80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17">
        <f t="shared" si="282"/>
        <v>42226.938414351855</v>
      </c>
      <c r="L3069" s="17">
        <f t="shared" si="283"/>
        <v>42256.938414351855</v>
      </c>
      <c r="M3069" s="2" t="b">
        <v>0</v>
      </c>
      <c r="N3069" s="2">
        <v>1</v>
      </c>
      <c r="O3069" s="2" t="b">
        <v>0</v>
      </c>
      <c r="P3069" s="4">
        <f t="shared" si="284"/>
        <v>2.5</v>
      </c>
      <c r="Q3069" s="5">
        <f t="shared" si="285"/>
        <v>200</v>
      </c>
      <c r="R3069" s="2" t="s">
        <v>8303</v>
      </c>
      <c r="S3069" s="7" t="str">
        <f t="shared" si="286"/>
        <v>theater</v>
      </c>
      <c r="T3069" s="7" t="str">
        <f t="shared" si="287"/>
        <v>spaces</v>
      </c>
    </row>
    <row r="3070" spans="1:20" ht="80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17">
        <f t="shared" si="282"/>
        <v>42263.691574074073</v>
      </c>
      <c r="L3070" s="17">
        <f t="shared" si="283"/>
        <v>42293.691574074073</v>
      </c>
      <c r="M3070" s="2" t="b">
        <v>0</v>
      </c>
      <c r="N3070" s="2">
        <v>2</v>
      </c>
      <c r="O3070" s="2" t="b">
        <v>0</v>
      </c>
      <c r="P3070" s="4">
        <f t="shared" si="284"/>
        <v>6.9999999999999993E-2</v>
      </c>
      <c r="Q3070" s="5">
        <f t="shared" si="285"/>
        <v>87.5</v>
      </c>
      <c r="R3070" s="2" t="s">
        <v>8303</v>
      </c>
      <c r="S3070" s="7" t="str">
        <f t="shared" si="286"/>
        <v>theater</v>
      </c>
      <c r="T3070" s="7" t="str">
        <f t="shared" si="287"/>
        <v>spaces</v>
      </c>
    </row>
    <row r="3071" spans="1:20" ht="80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17">
        <f t="shared" si="282"/>
        <v>41957.833726851852</v>
      </c>
      <c r="L3071" s="17">
        <f t="shared" si="283"/>
        <v>41987.833726851852</v>
      </c>
      <c r="M3071" s="2" t="b">
        <v>0</v>
      </c>
      <c r="N3071" s="2">
        <v>7</v>
      </c>
      <c r="O3071" s="2" t="b">
        <v>0</v>
      </c>
      <c r="P3071" s="4">
        <f t="shared" si="284"/>
        <v>14.099999999999998</v>
      </c>
      <c r="Q3071" s="5">
        <f t="shared" si="285"/>
        <v>20.142857142857142</v>
      </c>
      <c r="R3071" s="2" t="s">
        <v>8303</v>
      </c>
      <c r="S3071" s="7" t="str">
        <f t="shared" si="286"/>
        <v>theater</v>
      </c>
      <c r="T3071" s="7" t="str">
        <f t="shared" si="287"/>
        <v>spaces</v>
      </c>
    </row>
    <row r="3072" spans="1:20" ht="60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17">
        <f t="shared" si="282"/>
        <v>42690.733437499999</v>
      </c>
      <c r="L3072" s="17">
        <f t="shared" si="283"/>
        <v>42711.733437499999</v>
      </c>
      <c r="M3072" s="2" t="b">
        <v>0</v>
      </c>
      <c r="N3072" s="2">
        <v>16</v>
      </c>
      <c r="O3072" s="2" t="b">
        <v>0</v>
      </c>
      <c r="P3072" s="4">
        <f t="shared" si="284"/>
        <v>3.34</v>
      </c>
      <c r="Q3072" s="5">
        <f t="shared" si="285"/>
        <v>20.875</v>
      </c>
      <c r="R3072" s="2" t="s">
        <v>8303</v>
      </c>
      <c r="S3072" s="7" t="str">
        <f t="shared" si="286"/>
        <v>theater</v>
      </c>
      <c r="T3072" s="7" t="str">
        <f t="shared" si="287"/>
        <v>spaces</v>
      </c>
    </row>
    <row r="3073" spans="1:20" ht="80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17">
        <f t="shared" si="282"/>
        <v>42097.732418981483</v>
      </c>
      <c r="L3073" s="17">
        <f t="shared" si="283"/>
        <v>42115.249305555553</v>
      </c>
      <c r="M3073" s="2" t="b">
        <v>0</v>
      </c>
      <c r="N3073" s="2">
        <v>117</v>
      </c>
      <c r="O3073" s="2" t="b">
        <v>0</v>
      </c>
      <c r="P3073" s="4">
        <f t="shared" si="284"/>
        <v>59.774999999999999</v>
      </c>
      <c r="Q3073" s="5">
        <f t="shared" si="285"/>
        <v>61.307692307692307</v>
      </c>
      <c r="R3073" s="2" t="s">
        <v>8303</v>
      </c>
      <c r="S3073" s="7" t="str">
        <f t="shared" si="286"/>
        <v>theater</v>
      </c>
      <c r="T3073" s="7" t="str">
        <f t="shared" si="287"/>
        <v>spaces</v>
      </c>
    </row>
    <row r="3074" spans="1:20" ht="80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17">
        <f t="shared" si="282"/>
        <v>42658.690532407403</v>
      </c>
      <c r="L3074" s="17">
        <f t="shared" si="283"/>
        <v>42673.073611111111</v>
      </c>
      <c r="M3074" s="2" t="b">
        <v>0</v>
      </c>
      <c r="N3074" s="2">
        <v>2</v>
      </c>
      <c r="O3074" s="2" t="b">
        <v>0</v>
      </c>
      <c r="P3074" s="4">
        <f t="shared" si="284"/>
        <v>1.6666666666666666E-2</v>
      </c>
      <c r="Q3074" s="5">
        <f t="shared" si="285"/>
        <v>1</v>
      </c>
      <c r="R3074" s="2" t="s">
        <v>8303</v>
      </c>
      <c r="S3074" s="7" t="str">
        <f t="shared" si="286"/>
        <v>theater</v>
      </c>
      <c r="T3074" s="7" t="str">
        <f t="shared" si="287"/>
        <v>spaces</v>
      </c>
    </row>
    <row r="3075" spans="1:20" ht="80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17">
        <f t="shared" ref="K3075:K3138" si="288">(((J3075/60)/60)/24)+DATE(1970,1,1)</f>
        <v>42111.684027777781</v>
      </c>
      <c r="L3075" s="17">
        <f t="shared" ref="L3075:L3138" si="289">(((I3075/60)/60)/24)+DATE(1970,1,1)</f>
        <v>42169.804861111115</v>
      </c>
      <c r="M3075" s="2" t="b">
        <v>0</v>
      </c>
      <c r="N3075" s="2">
        <v>7</v>
      </c>
      <c r="O3075" s="2" t="b">
        <v>0</v>
      </c>
      <c r="P3075" s="4">
        <f t="shared" ref="P3075:P3138" si="290">E3075/D3075*100</f>
        <v>2.3035714285714284E-2</v>
      </c>
      <c r="Q3075" s="5">
        <f t="shared" ref="Q3075:Q3138" si="291">E3075/N3075</f>
        <v>92.142857142857139</v>
      </c>
      <c r="R3075" s="2" t="s">
        <v>8303</v>
      </c>
      <c r="S3075" s="7" t="str">
        <f t="shared" ref="S3075:S3138" si="292">LEFT(R3075, SEARCH("/",R3075, 1)-1)</f>
        <v>theater</v>
      </c>
      <c r="T3075" s="7" t="str">
        <f t="shared" ref="T3075:T3138" si="293">RIGHT(R3075,LEN(R3075)-SEARCH("/",R3075,1))</f>
        <v>spaces</v>
      </c>
    </row>
    <row r="3076" spans="1:20" ht="100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17">
        <f t="shared" si="288"/>
        <v>42409.571284722217</v>
      </c>
      <c r="L3076" s="17">
        <f t="shared" si="289"/>
        <v>42439.571284722217</v>
      </c>
      <c r="M3076" s="2" t="b">
        <v>0</v>
      </c>
      <c r="N3076" s="2">
        <v>3</v>
      </c>
      <c r="O3076" s="2" t="b">
        <v>0</v>
      </c>
      <c r="P3076" s="4">
        <f t="shared" si="290"/>
        <v>8.8000000000000009E-2</v>
      </c>
      <c r="Q3076" s="5">
        <f t="shared" si="291"/>
        <v>7.333333333333333</v>
      </c>
      <c r="R3076" s="2" t="s">
        <v>8303</v>
      </c>
      <c r="S3076" s="7" t="str">
        <f t="shared" si="292"/>
        <v>theater</v>
      </c>
      <c r="T3076" s="7" t="str">
        <f t="shared" si="293"/>
        <v>spaces</v>
      </c>
    </row>
    <row r="3077" spans="1:20" ht="60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17">
        <f t="shared" si="288"/>
        <v>42551.102314814809</v>
      </c>
      <c r="L3077" s="17">
        <f t="shared" si="289"/>
        <v>42601.102314814809</v>
      </c>
      <c r="M3077" s="2" t="b">
        <v>0</v>
      </c>
      <c r="N3077" s="2">
        <v>20</v>
      </c>
      <c r="O3077" s="2" t="b">
        <v>0</v>
      </c>
      <c r="P3077" s="4">
        <f t="shared" si="290"/>
        <v>8.64</v>
      </c>
      <c r="Q3077" s="5">
        <f t="shared" si="291"/>
        <v>64.8</v>
      </c>
      <c r="R3077" s="2" t="s">
        <v>8303</v>
      </c>
      <c r="S3077" s="7" t="str">
        <f t="shared" si="292"/>
        <v>theater</v>
      </c>
      <c r="T3077" s="7" t="str">
        <f t="shared" si="293"/>
        <v>spaces</v>
      </c>
    </row>
    <row r="3078" spans="1:20" ht="40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17">
        <f t="shared" si="288"/>
        <v>42226.651886574073</v>
      </c>
      <c r="L3078" s="17">
        <f t="shared" si="289"/>
        <v>42286.651886574073</v>
      </c>
      <c r="M3078" s="2" t="b">
        <v>0</v>
      </c>
      <c r="N3078" s="2">
        <v>50</v>
      </c>
      <c r="O3078" s="2" t="b">
        <v>0</v>
      </c>
      <c r="P3078" s="4">
        <f t="shared" si="290"/>
        <v>15.06</v>
      </c>
      <c r="Q3078" s="5">
        <f t="shared" si="291"/>
        <v>30.12</v>
      </c>
      <c r="R3078" s="2" t="s">
        <v>8303</v>
      </c>
      <c r="S3078" s="7" t="str">
        <f t="shared" si="292"/>
        <v>theater</v>
      </c>
      <c r="T3078" s="7" t="str">
        <f t="shared" si="293"/>
        <v>spaces</v>
      </c>
    </row>
    <row r="3079" spans="1:20" ht="80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17">
        <f t="shared" si="288"/>
        <v>42766.956921296296</v>
      </c>
      <c r="L3079" s="17">
        <f t="shared" si="289"/>
        <v>42796.956921296296</v>
      </c>
      <c r="M3079" s="2" t="b">
        <v>0</v>
      </c>
      <c r="N3079" s="2">
        <v>2</v>
      </c>
      <c r="O3079" s="2" t="b">
        <v>0</v>
      </c>
      <c r="P3079" s="4">
        <f t="shared" si="290"/>
        <v>0.47727272727272729</v>
      </c>
      <c r="Q3079" s="5">
        <f t="shared" si="291"/>
        <v>52.5</v>
      </c>
      <c r="R3079" s="2" t="s">
        <v>8303</v>
      </c>
      <c r="S3079" s="7" t="str">
        <f t="shared" si="292"/>
        <v>theater</v>
      </c>
      <c r="T3079" s="7" t="str">
        <f t="shared" si="293"/>
        <v>spaces</v>
      </c>
    </row>
    <row r="3080" spans="1:20" ht="80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17">
        <f t="shared" si="288"/>
        <v>42031.138831018514</v>
      </c>
      <c r="L3080" s="17">
        <f t="shared" si="289"/>
        <v>42061.138831018514</v>
      </c>
      <c r="M3080" s="2" t="b">
        <v>0</v>
      </c>
      <c r="N3080" s="2">
        <v>3</v>
      </c>
      <c r="O3080" s="2" t="b">
        <v>0</v>
      </c>
      <c r="P3080" s="4">
        <f t="shared" si="290"/>
        <v>0.11833333333333333</v>
      </c>
      <c r="Q3080" s="5">
        <f t="shared" si="291"/>
        <v>23.666666666666668</v>
      </c>
      <c r="R3080" s="2" t="s">
        <v>8303</v>
      </c>
      <c r="S3080" s="7" t="str">
        <f t="shared" si="292"/>
        <v>theater</v>
      </c>
      <c r="T3080" s="7" t="str">
        <f t="shared" si="293"/>
        <v>spaces</v>
      </c>
    </row>
    <row r="3081" spans="1:20" ht="80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17">
        <f t="shared" si="288"/>
        <v>42055.713368055556</v>
      </c>
      <c r="L3081" s="17">
        <f t="shared" si="289"/>
        <v>42085.671701388885</v>
      </c>
      <c r="M3081" s="2" t="b">
        <v>0</v>
      </c>
      <c r="N3081" s="2">
        <v>27</v>
      </c>
      <c r="O3081" s="2" t="b">
        <v>0</v>
      </c>
      <c r="P3081" s="4">
        <f t="shared" si="290"/>
        <v>0.8417399858735245</v>
      </c>
      <c r="Q3081" s="5">
        <f t="shared" si="291"/>
        <v>415.77777777777777</v>
      </c>
      <c r="R3081" s="2" t="s">
        <v>8303</v>
      </c>
      <c r="S3081" s="7" t="str">
        <f t="shared" si="292"/>
        <v>theater</v>
      </c>
      <c r="T3081" s="7" t="str">
        <f t="shared" si="293"/>
        <v>spaces</v>
      </c>
    </row>
    <row r="3082" spans="1:20" ht="80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17">
        <f t="shared" si="288"/>
        <v>41940.028287037036</v>
      </c>
      <c r="L3082" s="17">
        <f t="shared" si="289"/>
        <v>42000.0699537037</v>
      </c>
      <c r="M3082" s="2" t="b">
        <v>0</v>
      </c>
      <c r="N3082" s="2">
        <v>7</v>
      </c>
      <c r="O3082" s="2" t="b">
        <v>0</v>
      </c>
      <c r="P3082" s="4">
        <f t="shared" si="290"/>
        <v>1.8799999999999997E-2</v>
      </c>
      <c r="Q3082" s="5">
        <f t="shared" si="291"/>
        <v>53.714285714285715</v>
      </c>
      <c r="R3082" s="2" t="s">
        <v>8303</v>
      </c>
      <c r="S3082" s="7" t="str">
        <f t="shared" si="292"/>
        <v>theater</v>
      </c>
      <c r="T3082" s="7" t="str">
        <f t="shared" si="293"/>
        <v>spaces</v>
      </c>
    </row>
    <row r="3083" spans="1:20" ht="80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17">
        <f t="shared" si="288"/>
        <v>42237.181608796294</v>
      </c>
      <c r="L3083" s="17">
        <f t="shared" si="289"/>
        <v>42267.181608796294</v>
      </c>
      <c r="M3083" s="2" t="b">
        <v>0</v>
      </c>
      <c r="N3083" s="2">
        <v>5</v>
      </c>
      <c r="O3083" s="2" t="b">
        <v>0</v>
      </c>
      <c r="P3083" s="4">
        <f t="shared" si="290"/>
        <v>0.21029999999999999</v>
      </c>
      <c r="Q3083" s="5">
        <f t="shared" si="291"/>
        <v>420.6</v>
      </c>
      <c r="R3083" s="2" t="s">
        <v>8303</v>
      </c>
      <c r="S3083" s="7" t="str">
        <f t="shared" si="292"/>
        <v>theater</v>
      </c>
      <c r="T3083" s="7" t="str">
        <f t="shared" si="293"/>
        <v>spaces</v>
      </c>
    </row>
    <row r="3084" spans="1:20" ht="80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17">
        <f t="shared" si="288"/>
        <v>42293.922986111109</v>
      </c>
      <c r="L3084" s="17">
        <f t="shared" si="289"/>
        <v>42323.96465277778</v>
      </c>
      <c r="M3084" s="2" t="b">
        <v>0</v>
      </c>
      <c r="N3084" s="2">
        <v>0</v>
      </c>
      <c r="O3084" s="2" t="b">
        <v>0</v>
      </c>
      <c r="P3084" s="4">
        <f t="shared" si="290"/>
        <v>0</v>
      </c>
      <c r="Q3084" s="5" t="e">
        <f t="shared" si="291"/>
        <v>#DIV/0!</v>
      </c>
      <c r="R3084" s="2" t="s">
        <v>8303</v>
      </c>
      <c r="S3084" s="7" t="str">
        <f t="shared" si="292"/>
        <v>theater</v>
      </c>
      <c r="T3084" s="7" t="str">
        <f t="shared" si="293"/>
        <v>spaces</v>
      </c>
    </row>
    <row r="3085" spans="1:20" ht="100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17">
        <f t="shared" si="288"/>
        <v>41853.563402777778</v>
      </c>
      <c r="L3085" s="17">
        <f t="shared" si="289"/>
        <v>41883.208333333336</v>
      </c>
      <c r="M3085" s="2" t="b">
        <v>0</v>
      </c>
      <c r="N3085" s="2">
        <v>3</v>
      </c>
      <c r="O3085" s="2" t="b">
        <v>0</v>
      </c>
      <c r="P3085" s="4">
        <f t="shared" si="290"/>
        <v>0.27999999999999997</v>
      </c>
      <c r="Q3085" s="5">
        <f t="shared" si="291"/>
        <v>18.666666666666668</v>
      </c>
      <c r="R3085" s="2" t="s">
        <v>8303</v>
      </c>
      <c r="S3085" s="7" t="str">
        <f t="shared" si="292"/>
        <v>theater</v>
      </c>
      <c r="T3085" s="7" t="str">
        <f t="shared" si="293"/>
        <v>spaces</v>
      </c>
    </row>
    <row r="3086" spans="1:20" ht="80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17">
        <f t="shared" si="288"/>
        <v>42100.723738425921</v>
      </c>
      <c r="L3086" s="17">
        <f t="shared" si="289"/>
        <v>42129.783333333333</v>
      </c>
      <c r="M3086" s="2" t="b">
        <v>0</v>
      </c>
      <c r="N3086" s="2">
        <v>6</v>
      </c>
      <c r="O3086" s="2" t="b">
        <v>0</v>
      </c>
      <c r="P3086" s="4">
        <f t="shared" si="290"/>
        <v>11.57920670115792</v>
      </c>
      <c r="Q3086" s="5">
        <f t="shared" si="291"/>
        <v>78.333333333333329</v>
      </c>
      <c r="R3086" s="2" t="s">
        <v>8303</v>
      </c>
      <c r="S3086" s="7" t="str">
        <f t="shared" si="292"/>
        <v>theater</v>
      </c>
      <c r="T3086" s="7" t="str">
        <f t="shared" si="293"/>
        <v>spaces</v>
      </c>
    </row>
    <row r="3087" spans="1:20" ht="80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17">
        <f t="shared" si="288"/>
        <v>42246.883784722217</v>
      </c>
      <c r="L3087" s="17">
        <f t="shared" si="289"/>
        <v>42276.883784722217</v>
      </c>
      <c r="M3087" s="2" t="b">
        <v>0</v>
      </c>
      <c r="N3087" s="2">
        <v>9</v>
      </c>
      <c r="O3087" s="2" t="b">
        <v>0</v>
      </c>
      <c r="P3087" s="4">
        <f t="shared" si="290"/>
        <v>2.44</v>
      </c>
      <c r="Q3087" s="5">
        <f t="shared" si="291"/>
        <v>67.777777777777771</v>
      </c>
      <c r="R3087" s="2" t="s">
        <v>8303</v>
      </c>
      <c r="S3087" s="7" t="str">
        <f t="shared" si="292"/>
        <v>theater</v>
      </c>
      <c r="T3087" s="7" t="str">
        <f t="shared" si="293"/>
        <v>spaces</v>
      </c>
    </row>
    <row r="3088" spans="1:20" ht="80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17">
        <f t="shared" si="288"/>
        <v>42173.67082175926</v>
      </c>
      <c r="L3088" s="17">
        <f t="shared" si="289"/>
        <v>42233.67082175926</v>
      </c>
      <c r="M3088" s="2" t="b">
        <v>0</v>
      </c>
      <c r="N3088" s="2">
        <v>3</v>
      </c>
      <c r="O3088" s="2" t="b">
        <v>0</v>
      </c>
      <c r="P3088" s="4">
        <f t="shared" si="290"/>
        <v>0.25</v>
      </c>
      <c r="Q3088" s="5">
        <f t="shared" si="291"/>
        <v>16.666666666666668</v>
      </c>
      <c r="R3088" s="2" t="s">
        <v>8303</v>
      </c>
      <c r="S3088" s="7" t="str">
        <f t="shared" si="292"/>
        <v>theater</v>
      </c>
      <c r="T3088" s="7" t="str">
        <f t="shared" si="293"/>
        <v>spaces</v>
      </c>
    </row>
    <row r="3089" spans="1:20" ht="80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17">
        <f t="shared" si="288"/>
        <v>42665.150347222225</v>
      </c>
      <c r="L3089" s="17">
        <f t="shared" si="289"/>
        <v>42725.192013888889</v>
      </c>
      <c r="M3089" s="2" t="b">
        <v>0</v>
      </c>
      <c r="N3089" s="2">
        <v>2</v>
      </c>
      <c r="O3089" s="2" t="b">
        <v>0</v>
      </c>
      <c r="P3089" s="4">
        <f t="shared" si="290"/>
        <v>0.625</v>
      </c>
      <c r="Q3089" s="5">
        <f t="shared" si="291"/>
        <v>62.5</v>
      </c>
      <c r="R3089" s="2" t="s">
        <v>8303</v>
      </c>
      <c r="S3089" s="7" t="str">
        <f t="shared" si="292"/>
        <v>theater</v>
      </c>
      <c r="T3089" s="7" t="str">
        <f t="shared" si="293"/>
        <v>spaces</v>
      </c>
    </row>
    <row r="3090" spans="1:20" ht="60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17">
        <f t="shared" si="288"/>
        <v>41981.57230324074</v>
      </c>
      <c r="L3090" s="17">
        <f t="shared" si="289"/>
        <v>42012.570138888885</v>
      </c>
      <c r="M3090" s="2" t="b">
        <v>0</v>
      </c>
      <c r="N3090" s="2">
        <v>3</v>
      </c>
      <c r="O3090" s="2" t="b">
        <v>0</v>
      </c>
      <c r="P3090" s="4">
        <f t="shared" si="290"/>
        <v>0.19384615384615383</v>
      </c>
      <c r="Q3090" s="5">
        <f t="shared" si="291"/>
        <v>42</v>
      </c>
      <c r="R3090" s="2" t="s">
        <v>8303</v>
      </c>
      <c r="S3090" s="7" t="str">
        <f t="shared" si="292"/>
        <v>theater</v>
      </c>
      <c r="T3090" s="7" t="str">
        <f t="shared" si="293"/>
        <v>spaces</v>
      </c>
    </row>
    <row r="3091" spans="1:20" ht="60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17">
        <f t="shared" si="288"/>
        <v>42528.542627314819</v>
      </c>
      <c r="L3091" s="17">
        <f t="shared" si="289"/>
        <v>42560.082638888889</v>
      </c>
      <c r="M3091" s="2" t="b">
        <v>0</v>
      </c>
      <c r="N3091" s="2">
        <v>45</v>
      </c>
      <c r="O3091" s="2" t="b">
        <v>0</v>
      </c>
      <c r="P3091" s="4">
        <f t="shared" si="290"/>
        <v>23.416</v>
      </c>
      <c r="Q3091" s="5">
        <f t="shared" si="291"/>
        <v>130.0888888888889</v>
      </c>
      <c r="R3091" s="2" t="s">
        <v>8303</v>
      </c>
      <c r="S3091" s="7" t="str">
        <f t="shared" si="292"/>
        <v>theater</v>
      </c>
      <c r="T3091" s="7" t="str">
        <f t="shared" si="293"/>
        <v>spaces</v>
      </c>
    </row>
    <row r="3092" spans="1:20" ht="80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17">
        <f t="shared" si="288"/>
        <v>42065.818807870368</v>
      </c>
      <c r="L3092" s="17">
        <f t="shared" si="289"/>
        <v>42125.777141203704</v>
      </c>
      <c r="M3092" s="2" t="b">
        <v>0</v>
      </c>
      <c r="N3092" s="2">
        <v>9</v>
      </c>
      <c r="O3092" s="2" t="b">
        <v>0</v>
      </c>
      <c r="P3092" s="4">
        <f t="shared" si="290"/>
        <v>5.0808888888888886</v>
      </c>
      <c r="Q3092" s="5">
        <f t="shared" si="291"/>
        <v>1270.2222222222222</v>
      </c>
      <c r="R3092" s="2" t="s">
        <v>8303</v>
      </c>
      <c r="S3092" s="7" t="str">
        <f t="shared" si="292"/>
        <v>theater</v>
      </c>
      <c r="T3092" s="7" t="str">
        <f t="shared" si="293"/>
        <v>spaces</v>
      </c>
    </row>
    <row r="3093" spans="1:20" ht="80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17">
        <f t="shared" si="288"/>
        <v>42566.948414351849</v>
      </c>
      <c r="L3093" s="17">
        <f t="shared" si="289"/>
        <v>42596.948414351849</v>
      </c>
      <c r="M3093" s="2" t="b">
        <v>0</v>
      </c>
      <c r="N3093" s="2">
        <v>9</v>
      </c>
      <c r="O3093" s="2" t="b">
        <v>0</v>
      </c>
      <c r="P3093" s="4">
        <f t="shared" si="290"/>
        <v>15.920000000000002</v>
      </c>
      <c r="Q3093" s="5">
        <f t="shared" si="291"/>
        <v>88.444444444444443</v>
      </c>
      <c r="R3093" s="2" t="s">
        <v>8303</v>
      </c>
      <c r="S3093" s="7" t="str">
        <f t="shared" si="292"/>
        <v>theater</v>
      </c>
      <c r="T3093" s="7" t="str">
        <f t="shared" si="293"/>
        <v>spaces</v>
      </c>
    </row>
    <row r="3094" spans="1:20" ht="80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17">
        <f t="shared" si="288"/>
        <v>42255.619351851856</v>
      </c>
      <c r="L3094" s="17">
        <f t="shared" si="289"/>
        <v>42292.916666666672</v>
      </c>
      <c r="M3094" s="2" t="b">
        <v>0</v>
      </c>
      <c r="N3094" s="2">
        <v>21</v>
      </c>
      <c r="O3094" s="2" t="b">
        <v>0</v>
      </c>
      <c r="P3094" s="4">
        <f t="shared" si="290"/>
        <v>1.1831900000000002</v>
      </c>
      <c r="Q3094" s="5">
        <f t="shared" si="291"/>
        <v>56.342380952380957</v>
      </c>
      <c r="R3094" s="2" t="s">
        <v>8303</v>
      </c>
      <c r="S3094" s="7" t="str">
        <f t="shared" si="292"/>
        <v>theater</v>
      </c>
      <c r="T3094" s="7" t="str">
        <f t="shared" si="293"/>
        <v>spaces</v>
      </c>
    </row>
    <row r="3095" spans="1:20" ht="80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17">
        <f t="shared" si="288"/>
        <v>41760.909039351849</v>
      </c>
      <c r="L3095" s="17">
        <f t="shared" si="289"/>
        <v>41791.165972222225</v>
      </c>
      <c r="M3095" s="2" t="b">
        <v>0</v>
      </c>
      <c r="N3095" s="2">
        <v>17</v>
      </c>
      <c r="O3095" s="2" t="b">
        <v>0</v>
      </c>
      <c r="P3095" s="4">
        <f t="shared" si="290"/>
        <v>22.75</v>
      </c>
      <c r="Q3095" s="5">
        <f t="shared" si="291"/>
        <v>53.529411764705884</v>
      </c>
      <c r="R3095" s="2" t="s">
        <v>8303</v>
      </c>
      <c r="S3095" s="7" t="str">
        <f t="shared" si="292"/>
        <v>theater</v>
      </c>
      <c r="T3095" s="7" t="str">
        <f t="shared" si="293"/>
        <v>spaces</v>
      </c>
    </row>
    <row r="3096" spans="1:20" ht="60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17">
        <f t="shared" si="288"/>
        <v>42207.795787037037</v>
      </c>
      <c r="L3096" s="17">
        <f t="shared" si="289"/>
        <v>42267.795787037037</v>
      </c>
      <c r="M3096" s="2" t="b">
        <v>0</v>
      </c>
      <c r="N3096" s="2">
        <v>1</v>
      </c>
      <c r="O3096" s="2" t="b">
        <v>0</v>
      </c>
      <c r="P3096" s="4">
        <f t="shared" si="290"/>
        <v>2.5000000000000001E-2</v>
      </c>
      <c r="Q3096" s="5">
        <f t="shared" si="291"/>
        <v>25</v>
      </c>
      <c r="R3096" s="2" t="s">
        <v>8303</v>
      </c>
      <c r="S3096" s="7" t="str">
        <f t="shared" si="292"/>
        <v>theater</v>
      </c>
      <c r="T3096" s="7" t="str">
        <f t="shared" si="293"/>
        <v>spaces</v>
      </c>
    </row>
    <row r="3097" spans="1:20" ht="80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17">
        <f t="shared" si="288"/>
        <v>42523.025231481486</v>
      </c>
      <c r="L3097" s="17">
        <f t="shared" si="289"/>
        <v>42583.025231481486</v>
      </c>
      <c r="M3097" s="2" t="b">
        <v>0</v>
      </c>
      <c r="N3097" s="2">
        <v>1</v>
      </c>
      <c r="O3097" s="2" t="b">
        <v>0</v>
      </c>
      <c r="P3097" s="4">
        <f t="shared" si="290"/>
        <v>0.33512064343163539</v>
      </c>
      <c r="Q3097" s="5">
        <f t="shared" si="291"/>
        <v>50</v>
      </c>
      <c r="R3097" s="2" t="s">
        <v>8303</v>
      </c>
      <c r="S3097" s="7" t="str">
        <f t="shared" si="292"/>
        <v>theater</v>
      </c>
      <c r="T3097" s="7" t="str">
        <f t="shared" si="293"/>
        <v>spaces</v>
      </c>
    </row>
    <row r="3098" spans="1:20" ht="80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17">
        <f t="shared" si="288"/>
        <v>42114.825532407413</v>
      </c>
      <c r="L3098" s="17">
        <f t="shared" si="289"/>
        <v>42144.825532407413</v>
      </c>
      <c r="M3098" s="2" t="b">
        <v>0</v>
      </c>
      <c r="N3098" s="2">
        <v>14</v>
      </c>
      <c r="O3098" s="2" t="b">
        <v>0</v>
      </c>
      <c r="P3098" s="4">
        <f t="shared" si="290"/>
        <v>3.9750000000000001</v>
      </c>
      <c r="Q3098" s="5">
        <f t="shared" si="291"/>
        <v>56.785714285714285</v>
      </c>
      <c r="R3098" s="2" t="s">
        <v>8303</v>
      </c>
      <c r="S3098" s="7" t="str">
        <f t="shared" si="292"/>
        <v>theater</v>
      </c>
      <c r="T3098" s="7" t="str">
        <f t="shared" si="293"/>
        <v>spaces</v>
      </c>
    </row>
    <row r="3099" spans="1:20" ht="80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17">
        <f t="shared" si="288"/>
        <v>42629.503483796296</v>
      </c>
      <c r="L3099" s="17">
        <f t="shared" si="289"/>
        <v>42650.583333333328</v>
      </c>
      <c r="M3099" s="2" t="b">
        <v>0</v>
      </c>
      <c r="N3099" s="2">
        <v>42</v>
      </c>
      <c r="O3099" s="2" t="b">
        <v>0</v>
      </c>
      <c r="P3099" s="4">
        <f t="shared" si="290"/>
        <v>17.150000000000002</v>
      </c>
      <c r="Q3099" s="5">
        <f t="shared" si="291"/>
        <v>40.833333333333336</v>
      </c>
      <c r="R3099" s="2" t="s">
        <v>8303</v>
      </c>
      <c r="S3099" s="7" t="str">
        <f t="shared" si="292"/>
        <v>theater</v>
      </c>
      <c r="T3099" s="7" t="str">
        <f t="shared" si="293"/>
        <v>spaces</v>
      </c>
    </row>
    <row r="3100" spans="1:20" ht="80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17">
        <f t="shared" si="288"/>
        <v>42359.792233796295</v>
      </c>
      <c r="L3100" s="17">
        <f t="shared" si="289"/>
        <v>42408.01180555555</v>
      </c>
      <c r="M3100" s="2" t="b">
        <v>0</v>
      </c>
      <c r="N3100" s="2">
        <v>27</v>
      </c>
      <c r="O3100" s="2" t="b">
        <v>0</v>
      </c>
      <c r="P3100" s="4">
        <f t="shared" si="290"/>
        <v>3.6080041046690612</v>
      </c>
      <c r="Q3100" s="5">
        <f t="shared" si="291"/>
        <v>65.111111111111114</v>
      </c>
      <c r="R3100" s="2" t="s">
        <v>8303</v>
      </c>
      <c r="S3100" s="7" t="str">
        <f t="shared" si="292"/>
        <v>theater</v>
      </c>
      <c r="T3100" s="7" t="str">
        <f t="shared" si="293"/>
        <v>spaces</v>
      </c>
    </row>
    <row r="3101" spans="1:20" ht="80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17">
        <f t="shared" si="288"/>
        <v>42382.189710648148</v>
      </c>
      <c r="L3101" s="17">
        <f t="shared" si="289"/>
        <v>42412.189710648148</v>
      </c>
      <c r="M3101" s="2" t="b">
        <v>0</v>
      </c>
      <c r="N3101" s="2">
        <v>5</v>
      </c>
      <c r="O3101" s="2" t="b">
        <v>0</v>
      </c>
      <c r="P3101" s="4">
        <f t="shared" si="290"/>
        <v>13.900000000000002</v>
      </c>
      <c r="Q3101" s="5">
        <f t="shared" si="291"/>
        <v>55.6</v>
      </c>
      <c r="R3101" s="2" t="s">
        <v>8303</v>
      </c>
      <c r="S3101" s="7" t="str">
        <f t="shared" si="292"/>
        <v>theater</v>
      </c>
      <c r="T3101" s="7" t="str">
        <f t="shared" si="293"/>
        <v>spaces</v>
      </c>
    </row>
    <row r="3102" spans="1:20" ht="80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17">
        <f t="shared" si="288"/>
        <v>41902.622395833336</v>
      </c>
      <c r="L3102" s="17">
        <f t="shared" si="289"/>
        <v>41932.622395833336</v>
      </c>
      <c r="M3102" s="2" t="b">
        <v>0</v>
      </c>
      <c r="N3102" s="2">
        <v>13</v>
      </c>
      <c r="O3102" s="2" t="b">
        <v>0</v>
      </c>
      <c r="P3102" s="4">
        <f t="shared" si="290"/>
        <v>15.225</v>
      </c>
      <c r="Q3102" s="5">
        <f t="shared" si="291"/>
        <v>140.53846153846155</v>
      </c>
      <c r="R3102" s="2" t="s">
        <v>8303</v>
      </c>
      <c r="S3102" s="7" t="str">
        <f t="shared" si="292"/>
        <v>theater</v>
      </c>
      <c r="T3102" s="7" t="str">
        <f t="shared" si="293"/>
        <v>spaces</v>
      </c>
    </row>
    <row r="3103" spans="1:20" ht="80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17">
        <f t="shared" si="288"/>
        <v>42171.383530092593</v>
      </c>
      <c r="L3103" s="17">
        <f t="shared" si="289"/>
        <v>42201.330555555556</v>
      </c>
      <c r="M3103" s="2" t="b">
        <v>0</v>
      </c>
      <c r="N3103" s="2">
        <v>12</v>
      </c>
      <c r="O3103" s="2" t="b">
        <v>0</v>
      </c>
      <c r="P3103" s="4">
        <f t="shared" si="290"/>
        <v>12</v>
      </c>
      <c r="Q3103" s="5">
        <f t="shared" si="291"/>
        <v>25</v>
      </c>
      <c r="R3103" s="2" t="s">
        <v>8303</v>
      </c>
      <c r="S3103" s="7" t="str">
        <f t="shared" si="292"/>
        <v>theater</v>
      </c>
      <c r="T3103" s="7" t="str">
        <f t="shared" si="293"/>
        <v>spaces</v>
      </c>
    </row>
    <row r="3104" spans="1:20" ht="100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17">
        <f t="shared" si="288"/>
        <v>42555.340486111112</v>
      </c>
      <c r="L3104" s="17">
        <f t="shared" si="289"/>
        <v>42605.340486111112</v>
      </c>
      <c r="M3104" s="2" t="b">
        <v>0</v>
      </c>
      <c r="N3104" s="2">
        <v>90</v>
      </c>
      <c r="O3104" s="2" t="b">
        <v>0</v>
      </c>
      <c r="P3104" s="4">
        <f t="shared" si="290"/>
        <v>39.112499999999997</v>
      </c>
      <c r="Q3104" s="5">
        <f t="shared" si="291"/>
        <v>69.533333333333331</v>
      </c>
      <c r="R3104" s="2" t="s">
        <v>8303</v>
      </c>
      <c r="S3104" s="7" t="str">
        <f t="shared" si="292"/>
        <v>theater</v>
      </c>
      <c r="T3104" s="7" t="str">
        <f t="shared" si="293"/>
        <v>spaces</v>
      </c>
    </row>
    <row r="3105" spans="1:20" ht="60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17">
        <f t="shared" si="288"/>
        <v>42107.156319444446</v>
      </c>
      <c r="L3105" s="17">
        <f t="shared" si="289"/>
        <v>42167.156319444446</v>
      </c>
      <c r="M3105" s="2" t="b">
        <v>0</v>
      </c>
      <c r="N3105" s="2">
        <v>2</v>
      </c>
      <c r="O3105" s="2" t="b">
        <v>0</v>
      </c>
      <c r="P3105" s="4">
        <f t="shared" si="290"/>
        <v>0.26829268292682928</v>
      </c>
      <c r="Q3105" s="5">
        <f t="shared" si="291"/>
        <v>5.5</v>
      </c>
      <c r="R3105" s="2" t="s">
        <v>8303</v>
      </c>
      <c r="S3105" s="7" t="str">
        <f t="shared" si="292"/>
        <v>theater</v>
      </c>
      <c r="T3105" s="7" t="str">
        <f t="shared" si="293"/>
        <v>spaces</v>
      </c>
    </row>
    <row r="3106" spans="1:20" ht="80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17">
        <f t="shared" si="288"/>
        <v>42006.908692129626</v>
      </c>
      <c r="L3106" s="17">
        <f t="shared" si="289"/>
        <v>42038.083333333328</v>
      </c>
      <c r="M3106" s="2" t="b">
        <v>0</v>
      </c>
      <c r="N3106" s="2">
        <v>5</v>
      </c>
      <c r="O3106" s="2" t="b">
        <v>0</v>
      </c>
      <c r="P3106" s="4">
        <f t="shared" si="290"/>
        <v>29.625</v>
      </c>
      <c r="Q3106" s="5">
        <f t="shared" si="291"/>
        <v>237</v>
      </c>
      <c r="R3106" s="2" t="s">
        <v>8303</v>
      </c>
      <c r="S3106" s="7" t="str">
        <f t="shared" si="292"/>
        <v>theater</v>
      </c>
      <c r="T3106" s="7" t="str">
        <f t="shared" si="293"/>
        <v>spaces</v>
      </c>
    </row>
    <row r="3107" spans="1:20" ht="80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17">
        <f t="shared" si="288"/>
        <v>41876.718935185185</v>
      </c>
      <c r="L3107" s="17">
        <f t="shared" si="289"/>
        <v>41931.208333333336</v>
      </c>
      <c r="M3107" s="2" t="b">
        <v>0</v>
      </c>
      <c r="N3107" s="2">
        <v>31</v>
      </c>
      <c r="O3107" s="2" t="b">
        <v>0</v>
      </c>
      <c r="P3107" s="4">
        <f t="shared" si="290"/>
        <v>42.360992301112063</v>
      </c>
      <c r="Q3107" s="5">
        <f t="shared" si="291"/>
        <v>79.870967741935488</v>
      </c>
      <c r="R3107" s="2" t="s">
        <v>8303</v>
      </c>
      <c r="S3107" s="7" t="str">
        <f t="shared" si="292"/>
        <v>theater</v>
      </c>
      <c r="T3107" s="7" t="str">
        <f t="shared" si="293"/>
        <v>spaces</v>
      </c>
    </row>
    <row r="3108" spans="1:20" ht="80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17">
        <f t="shared" si="288"/>
        <v>42241.429120370376</v>
      </c>
      <c r="L3108" s="17">
        <f t="shared" si="289"/>
        <v>42263.916666666672</v>
      </c>
      <c r="M3108" s="2" t="b">
        <v>0</v>
      </c>
      <c r="N3108" s="2">
        <v>4</v>
      </c>
      <c r="O3108" s="2" t="b">
        <v>0</v>
      </c>
      <c r="P3108" s="4">
        <f t="shared" si="290"/>
        <v>4.1000000000000005</v>
      </c>
      <c r="Q3108" s="5">
        <f t="shared" si="291"/>
        <v>10.25</v>
      </c>
      <c r="R3108" s="2" t="s">
        <v>8303</v>
      </c>
      <c r="S3108" s="7" t="str">
        <f t="shared" si="292"/>
        <v>theater</v>
      </c>
      <c r="T3108" s="7" t="str">
        <f t="shared" si="293"/>
        <v>spaces</v>
      </c>
    </row>
    <row r="3109" spans="1:20" ht="80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17">
        <f t="shared" si="288"/>
        <v>42128.814247685179</v>
      </c>
      <c r="L3109" s="17">
        <f t="shared" si="289"/>
        <v>42135.814247685179</v>
      </c>
      <c r="M3109" s="2" t="b">
        <v>0</v>
      </c>
      <c r="N3109" s="2">
        <v>29</v>
      </c>
      <c r="O3109" s="2" t="b">
        <v>0</v>
      </c>
      <c r="P3109" s="4">
        <f t="shared" si="290"/>
        <v>19.762499999999999</v>
      </c>
      <c r="Q3109" s="5">
        <f t="shared" si="291"/>
        <v>272.58620689655174</v>
      </c>
      <c r="R3109" s="2" t="s">
        <v>8303</v>
      </c>
      <c r="S3109" s="7" t="str">
        <f t="shared" si="292"/>
        <v>theater</v>
      </c>
      <c r="T3109" s="7" t="str">
        <f t="shared" si="293"/>
        <v>spaces</v>
      </c>
    </row>
    <row r="3110" spans="1:20" ht="40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17">
        <f t="shared" si="288"/>
        <v>42062.680486111116</v>
      </c>
      <c r="L3110" s="17">
        <f t="shared" si="289"/>
        <v>42122.638819444444</v>
      </c>
      <c r="M3110" s="2" t="b">
        <v>0</v>
      </c>
      <c r="N3110" s="2">
        <v>2</v>
      </c>
      <c r="O3110" s="2" t="b">
        <v>0</v>
      </c>
      <c r="P3110" s="4">
        <f t="shared" si="290"/>
        <v>5.1999999999999998E-2</v>
      </c>
      <c r="Q3110" s="5">
        <f t="shared" si="291"/>
        <v>13</v>
      </c>
      <c r="R3110" s="2" t="s">
        <v>8303</v>
      </c>
      <c r="S3110" s="7" t="str">
        <f t="shared" si="292"/>
        <v>theater</v>
      </c>
      <c r="T3110" s="7" t="str">
        <f t="shared" si="293"/>
        <v>spaces</v>
      </c>
    </row>
    <row r="3111" spans="1:20" ht="80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17">
        <f t="shared" si="288"/>
        <v>41844.125115740739</v>
      </c>
      <c r="L3111" s="17">
        <f t="shared" si="289"/>
        <v>41879.125115740739</v>
      </c>
      <c r="M3111" s="2" t="b">
        <v>0</v>
      </c>
      <c r="N3111" s="2">
        <v>114</v>
      </c>
      <c r="O3111" s="2" t="b">
        <v>0</v>
      </c>
      <c r="P3111" s="4">
        <f t="shared" si="290"/>
        <v>25.030188679245285</v>
      </c>
      <c r="Q3111" s="5">
        <f t="shared" si="291"/>
        <v>58.184210526315788</v>
      </c>
      <c r="R3111" s="2" t="s">
        <v>8303</v>
      </c>
      <c r="S3111" s="7" t="str">
        <f t="shared" si="292"/>
        <v>theater</v>
      </c>
      <c r="T3111" s="7" t="str">
        <f t="shared" si="293"/>
        <v>spaces</v>
      </c>
    </row>
    <row r="3112" spans="1:20" ht="60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17">
        <f t="shared" si="288"/>
        <v>42745.031469907408</v>
      </c>
      <c r="L3112" s="17">
        <f t="shared" si="289"/>
        <v>42785.031469907408</v>
      </c>
      <c r="M3112" s="2" t="b">
        <v>0</v>
      </c>
      <c r="N3112" s="2">
        <v>1</v>
      </c>
      <c r="O3112" s="2" t="b">
        <v>0</v>
      </c>
      <c r="P3112" s="4">
        <f t="shared" si="290"/>
        <v>0.04</v>
      </c>
      <c r="Q3112" s="5">
        <f t="shared" si="291"/>
        <v>10</v>
      </c>
      <c r="R3112" s="2" t="s">
        <v>8303</v>
      </c>
      <c r="S3112" s="7" t="str">
        <f t="shared" si="292"/>
        <v>theater</v>
      </c>
      <c r="T3112" s="7" t="str">
        <f t="shared" si="293"/>
        <v>spaces</v>
      </c>
    </row>
    <row r="3113" spans="1:20" ht="60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17">
        <f t="shared" si="288"/>
        <v>41885.595138888886</v>
      </c>
      <c r="L3113" s="17">
        <f t="shared" si="289"/>
        <v>41916.595138888886</v>
      </c>
      <c r="M3113" s="2" t="b">
        <v>0</v>
      </c>
      <c r="N3113" s="2">
        <v>76</v>
      </c>
      <c r="O3113" s="2" t="b">
        <v>0</v>
      </c>
      <c r="P3113" s="4">
        <f t="shared" si="290"/>
        <v>26.640000000000004</v>
      </c>
      <c r="Q3113" s="5">
        <f t="shared" si="291"/>
        <v>70.10526315789474</v>
      </c>
      <c r="R3113" s="2" t="s">
        <v>8303</v>
      </c>
      <c r="S3113" s="7" t="str">
        <f t="shared" si="292"/>
        <v>theater</v>
      </c>
      <c r="T3113" s="7" t="str">
        <f t="shared" si="293"/>
        <v>spaces</v>
      </c>
    </row>
    <row r="3114" spans="1:20" ht="80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17">
        <f t="shared" si="288"/>
        <v>42615.121921296297</v>
      </c>
      <c r="L3114" s="17">
        <f t="shared" si="289"/>
        <v>42675.121921296297</v>
      </c>
      <c r="M3114" s="2" t="b">
        <v>0</v>
      </c>
      <c r="N3114" s="2">
        <v>9</v>
      </c>
      <c r="O3114" s="2" t="b">
        <v>0</v>
      </c>
      <c r="P3114" s="4">
        <f t="shared" si="290"/>
        <v>4.7363636363636363</v>
      </c>
      <c r="Q3114" s="5">
        <f t="shared" si="291"/>
        <v>57.888888888888886</v>
      </c>
      <c r="R3114" s="2" t="s">
        <v>8303</v>
      </c>
      <c r="S3114" s="7" t="str">
        <f t="shared" si="292"/>
        <v>theater</v>
      </c>
      <c r="T3114" s="7" t="str">
        <f t="shared" si="293"/>
        <v>spaces</v>
      </c>
    </row>
    <row r="3115" spans="1:20" ht="80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17">
        <f t="shared" si="288"/>
        <v>42081.731273148151</v>
      </c>
      <c r="L3115" s="17">
        <f t="shared" si="289"/>
        <v>42111.731273148151</v>
      </c>
      <c r="M3115" s="2" t="b">
        <v>0</v>
      </c>
      <c r="N3115" s="2">
        <v>37</v>
      </c>
      <c r="O3115" s="2" t="b">
        <v>0</v>
      </c>
      <c r="P3115" s="4">
        <f t="shared" si="290"/>
        <v>4.2435339894712749</v>
      </c>
      <c r="Q3115" s="5">
        <f t="shared" si="291"/>
        <v>125.27027027027027</v>
      </c>
      <c r="R3115" s="2" t="s">
        <v>8303</v>
      </c>
      <c r="S3115" s="7" t="str">
        <f t="shared" si="292"/>
        <v>theater</v>
      </c>
      <c r="T3115" s="7" t="str">
        <f t="shared" si="293"/>
        <v>spaces</v>
      </c>
    </row>
    <row r="3116" spans="1:20" ht="80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17">
        <f t="shared" si="288"/>
        <v>41843.632523148146</v>
      </c>
      <c r="L3116" s="17">
        <f t="shared" si="289"/>
        <v>41903.632523148146</v>
      </c>
      <c r="M3116" s="2" t="b">
        <v>0</v>
      </c>
      <c r="N3116" s="2">
        <v>0</v>
      </c>
      <c r="O3116" s="2" t="b">
        <v>0</v>
      </c>
      <c r="P3116" s="4">
        <f t="shared" si="290"/>
        <v>0</v>
      </c>
      <c r="Q3116" s="5" t="e">
        <f t="shared" si="291"/>
        <v>#DIV/0!</v>
      </c>
      <c r="R3116" s="2" t="s">
        <v>8303</v>
      </c>
      <c r="S3116" s="7" t="str">
        <f t="shared" si="292"/>
        <v>theater</v>
      </c>
      <c r="T3116" s="7" t="str">
        <f t="shared" si="293"/>
        <v>spaces</v>
      </c>
    </row>
    <row r="3117" spans="1:20" ht="80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17">
        <f t="shared" si="288"/>
        <v>42496.447071759263</v>
      </c>
      <c r="L3117" s="17">
        <f t="shared" si="289"/>
        <v>42526.447071759263</v>
      </c>
      <c r="M3117" s="2" t="b">
        <v>0</v>
      </c>
      <c r="N3117" s="2">
        <v>1</v>
      </c>
      <c r="O3117" s="2" t="b">
        <v>0</v>
      </c>
      <c r="P3117" s="4">
        <f t="shared" si="290"/>
        <v>3</v>
      </c>
      <c r="Q3117" s="5">
        <f t="shared" si="291"/>
        <v>300</v>
      </c>
      <c r="R3117" s="2" t="s">
        <v>8303</v>
      </c>
      <c r="S3117" s="7" t="str">
        <f t="shared" si="292"/>
        <v>theater</v>
      </c>
      <c r="T3117" s="7" t="str">
        <f t="shared" si="293"/>
        <v>spaces</v>
      </c>
    </row>
    <row r="3118" spans="1:20" ht="60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17">
        <f t="shared" si="288"/>
        <v>42081.515335648146</v>
      </c>
      <c r="L3118" s="17">
        <f t="shared" si="289"/>
        <v>42095.515335648146</v>
      </c>
      <c r="M3118" s="2" t="b">
        <v>0</v>
      </c>
      <c r="N3118" s="2">
        <v>10</v>
      </c>
      <c r="O3118" s="2" t="b">
        <v>0</v>
      </c>
      <c r="P3118" s="4">
        <f t="shared" si="290"/>
        <v>57.333333333333336</v>
      </c>
      <c r="Q3118" s="5">
        <f t="shared" si="291"/>
        <v>43</v>
      </c>
      <c r="R3118" s="2" t="s">
        <v>8303</v>
      </c>
      <c r="S3118" s="7" t="str">
        <f t="shared" si="292"/>
        <v>theater</v>
      </c>
      <c r="T3118" s="7" t="str">
        <f t="shared" si="293"/>
        <v>spaces</v>
      </c>
    </row>
    <row r="3119" spans="1:20" ht="60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17">
        <f t="shared" si="288"/>
        <v>42509.374537037031</v>
      </c>
      <c r="L3119" s="17">
        <f t="shared" si="289"/>
        <v>42517.55</v>
      </c>
      <c r="M3119" s="2" t="b">
        <v>0</v>
      </c>
      <c r="N3119" s="2">
        <v>1</v>
      </c>
      <c r="O3119" s="2" t="b">
        <v>0</v>
      </c>
      <c r="P3119" s="4">
        <f t="shared" si="290"/>
        <v>0.1</v>
      </c>
      <c r="Q3119" s="5">
        <f t="shared" si="291"/>
        <v>1</v>
      </c>
      <c r="R3119" s="2" t="s">
        <v>8303</v>
      </c>
      <c r="S3119" s="7" t="str">
        <f t="shared" si="292"/>
        <v>theater</v>
      </c>
      <c r="T3119" s="7" t="str">
        <f t="shared" si="293"/>
        <v>spaces</v>
      </c>
    </row>
    <row r="3120" spans="1:20" ht="40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17">
        <f t="shared" si="288"/>
        <v>42534.649571759262</v>
      </c>
      <c r="L3120" s="17">
        <f t="shared" si="289"/>
        <v>42553.649571759262</v>
      </c>
      <c r="M3120" s="2" t="b">
        <v>0</v>
      </c>
      <c r="N3120" s="2">
        <v>2</v>
      </c>
      <c r="O3120" s="2" t="b">
        <v>0</v>
      </c>
      <c r="P3120" s="4">
        <f t="shared" si="290"/>
        <v>0.31</v>
      </c>
      <c r="Q3120" s="5">
        <f t="shared" si="291"/>
        <v>775</v>
      </c>
      <c r="R3120" s="2" t="s">
        <v>8303</v>
      </c>
      <c r="S3120" s="7" t="str">
        <f t="shared" si="292"/>
        <v>theater</v>
      </c>
      <c r="T3120" s="7" t="str">
        <f t="shared" si="293"/>
        <v>spaces</v>
      </c>
    </row>
    <row r="3121" spans="1:20" ht="80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17">
        <f t="shared" si="288"/>
        <v>42060.04550925926</v>
      </c>
      <c r="L3121" s="17">
        <f t="shared" si="289"/>
        <v>42090.003842592589</v>
      </c>
      <c r="M3121" s="2" t="b">
        <v>0</v>
      </c>
      <c r="N3121" s="2">
        <v>1</v>
      </c>
      <c r="O3121" s="2" t="b">
        <v>0</v>
      </c>
      <c r="P3121" s="4">
        <f t="shared" si="290"/>
        <v>0.05</v>
      </c>
      <c r="Q3121" s="5">
        <f t="shared" si="291"/>
        <v>5</v>
      </c>
      <c r="R3121" s="2" t="s">
        <v>8303</v>
      </c>
      <c r="S3121" s="7" t="str">
        <f t="shared" si="292"/>
        <v>theater</v>
      </c>
      <c r="T3121" s="7" t="str">
        <f t="shared" si="293"/>
        <v>spaces</v>
      </c>
    </row>
    <row r="3122" spans="1:20" ht="60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17">
        <f t="shared" si="288"/>
        <v>42435.942083333335</v>
      </c>
      <c r="L3122" s="17">
        <f t="shared" si="289"/>
        <v>42495.900416666671</v>
      </c>
      <c r="M3122" s="2" t="b">
        <v>0</v>
      </c>
      <c r="N3122" s="2">
        <v>10</v>
      </c>
      <c r="O3122" s="2" t="b">
        <v>0</v>
      </c>
      <c r="P3122" s="4">
        <f t="shared" si="290"/>
        <v>9.8461538461538465E-3</v>
      </c>
      <c r="Q3122" s="5">
        <f t="shared" si="291"/>
        <v>12.8</v>
      </c>
      <c r="R3122" s="2" t="s">
        <v>8303</v>
      </c>
      <c r="S3122" s="7" t="str">
        <f t="shared" si="292"/>
        <v>theater</v>
      </c>
      <c r="T3122" s="7" t="str">
        <f t="shared" si="293"/>
        <v>spaces</v>
      </c>
    </row>
    <row r="3123" spans="1:20" ht="60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17">
        <f t="shared" si="288"/>
        <v>41848.679803240739</v>
      </c>
      <c r="L3123" s="17">
        <f t="shared" si="289"/>
        <v>41908.679803240739</v>
      </c>
      <c r="M3123" s="2" t="b">
        <v>0</v>
      </c>
      <c r="N3123" s="2">
        <v>1</v>
      </c>
      <c r="O3123" s="2" t="b">
        <v>0</v>
      </c>
      <c r="P3123" s="4">
        <f t="shared" si="290"/>
        <v>0.66666666666666674</v>
      </c>
      <c r="Q3123" s="5">
        <f t="shared" si="291"/>
        <v>10</v>
      </c>
      <c r="R3123" s="2" t="s">
        <v>8303</v>
      </c>
      <c r="S3123" s="7" t="str">
        <f t="shared" si="292"/>
        <v>theater</v>
      </c>
      <c r="T3123" s="7" t="str">
        <f t="shared" si="293"/>
        <v>spaces</v>
      </c>
    </row>
    <row r="3124" spans="1:20" ht="20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17">
        <f t="shared" si="288"/>
        <v>42678.932083333333</v>
      </c>
      <c r="L3124" s="17">
        <f t="shared" si="289"/>
        <v>42683.973750000005</v>
      </c>
      <c r="M3124" s="2" t="b">
        <v>0</v>
      </c>
      <c r="N3124" s="2">
        <v>2</v>
      </c>
      <c r="O3124" s="2" t="b">
        <v>0</v>
      </c>
      <c r="P3124" s="4">
        <f t="shared" si="290"/>
        <v>58.291457286432156</v>
      </c>
      <c r="Q3124" s="5">
        <f t="shared" si="291"/>
        <v>58</v>
      </c>
      <c r="R3124" s="2" t="s">
        <v>8303</v>
      </c>
      <c r="S3124" s="7" t="str">
        <f t="shared" si="292"/>
        <v>theater</v>
      </c>
      <c r="T3124" s="7" t="str">
        <f t="shared" si="293"/>
        <v>spaces</v>
      </c>
    </row>
    <row r="3125" spans="1:20" ht="80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17">
        <f t="shared" si="288"/>
        <v>42530.993032407408</v>
      </c>
      <c r="L3125" s="17">
        <f t="shared" si="289"/>
        <v>42560.993032407408</v>
      </c>
      <c r="M3125" s="2" t="b">
        <v>0</v>
      </c>
      <c r="N3125" s="2">
        <v>348</v>
      </c>
      <c r="O3125" s="2" t="b">
        <v>0</v>
      </c>
      <c r="P3125" s="4">
        <f t="shared" si="290"/>
        <v>68.153599999999997</v>
      </c>
      <c r="Q3125" s="5">
        <f t="shared" si="291"/>
        <v>244.80459770114942</v>
      </c>
      <c r="R3125" s="2" t="s">
        <v>8303</v>
      </c>
      <c r="S3125" s="7" t="str">
        <f t="shared" si="292"/>
        <v>theater</v>
      </c>
      <c r="T3125" s="7" t="str">
        <f t="shared" si="293"/>
        <v>spaces</v>
      </c>
    </row>
    <row r="3126" spans="1:20" ht="60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17">
        <f t="shared" si="288"/>
        <v>41977.780104166668</v>
      </c>
      <c r="L3126" s="17">
        <f t="shared" si="289"/>
        <v>42037.780104166668</v>
      </c>
      <c r="M3126" s="2" t="b">
        <v>0</v>
      </c>
      <c r="N3126" s="2">
        <v>4</v>
      </c>
      <c r="O3126" s="2" t="b">
        <v>0</v>
      </c>
      <c r="P3126" s="4">
        <f t="shared" si="290"/>
        <v>3.2499999999999999E-3</v>
      </c>
      <c r="Q3126" s="5">
        <f t="shared" si="291"/>
        <v>6.5</v>
      </c>
      <c r="R3126" s="2" t="s">
        <v>8303</v>
      </c>
      <c r="S3126" s="7" t="str">
        <f t="shared" si="292"/>
        <v>theater</v>
      </c>
      <c r="T3126" s="7" t="str">
        <f t="shared" si="293"/>
        <v>spaces</v>
      </c>
    </row>
    <row r="3127" spans="1:20" ht="20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17">
        <f t="shared" si="288"/>
        <v>42346.20685185185</v>
      </c>
      <c r="L3127" s="17">
        <f t="shared" si="289"/>
        <v>42376.20685185185</v>
      </c>
      <c r="M3127" s="2" t="b">
        <v>0</v>
      </c>
      <c r="N3127" s="2">
        <v>0</v>
      </c>
      <c r="O3127" s="2" t="b">
        <v>0</v>
      </c>
      <c r="P3127" s="4">
        <f t="shared" si="290"/>
        <v>0</v>
      </c>
      <c r="Q3127" s="5" t="e">
        <f t="shared" si="291"/>
        <v>#DIV/0!</v>
      </c>
      <c r="R3127" s="2" t="s">
        <v>8303</v>
      </c>
      <c r="S3127" s="7" t="str">
        <f t="shared" si="292"/>
        <v>theater</v>
      </c>
      <c r="T3127" s="7" t="str">
        <f t="shared" si="293"/>
        <v>spaces</v>
      </c>
    </row>
    <row r="3128" spans="1:20" ht="120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17">
        <f t="shared" si="288"/>
        <v>42427.01807870371</v>
      </c>
      <c r="L3128" s="17">
        <f t="shared" si="289"/>
        <v>42456.976412037038</v>
      </c>
      <c r="M3128" s="2" t="b">
        <v>0</v>
      </c>
      <c r="N3128" s="2">
        <v>17</v>
      </c>
      <c r="O3128" s="2" t="b">
        <v>0</v>
      </c>
      <c r="P3128" s="4">
        <f t="shared" si="290"/>
        <v>4.16</v>
      </c>
      <c r="Q3128" s="5">
        <f t="shared" si="291"/>
        <v>61.176470588235297</v>
      </c>
      <c r="R3128" s="2" t="s">
        <v>8303</v>
      </c>
      <c r="S3128" s="7" t="str">
        <f t="shared" si="292"/>
        <v>theater</v>
      </c>
      <c r="T3128" s="7" t="str">
        <f t="shared" si="293"/>
        <v>spaces</v>
      </c>
    </row>
    <row r="3129" spans="1:20" ht="80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17">
        <f t="shared" si="288"/>
        <v>42034.856817129628</v>
      </c>
      <c r="L3129" s="17">
        <f t="shared" si="289"/>
        <v>42064.856817129628</v>
      </c>
      <c r="M3129" s="2" t="b">
        <v>0</v>
      </c>
      <c r="N3129" s="2">
        <v>0</v>
      </c>
      <c r="O3129" s="2" t="b">
        <v>0</v>
      </c>
      <c r="P3129" s="4">
        <f t="shared" si="290"/>
        <v>0</v>
      </c>
      <c r="Q3129" s="5" t="e">
        <f t="shared" si="291"/>
        <v>#DIV/0!</v>
      </c>
      <c r="R3129" s="2" t="s">
        <v>8303</v>
      </c>
      <c r="S3129" s="7" t="str">
        <f t="shared" si="292"/>
        <v>theater</v>
      </c>
      <c r="T3129" s="7" t="str">
        <f t="shared" si="293"/>
        <v>spaces</v>
      </c>
    </row>
    <row r="3130" spans="1:20" ht="80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17">
        <f t="shared" si="288"/>
        <v>42780.825706018513</v>
      </c>
      <c r="L3130" s="17">
        <f t="shared" si="289"/>
        <v>42810.784039351856</v>
      </c>
      <c r="M3130" s="2" t="b">
        <v>0</v>
      </c>
      <c r="N3130" s="2">
        <v>117</v>
      </c>
      <c r="O3130" s="2" t="b">
        <v>0</v>
      </c>
      <c r="P3130" s="4">
        <f t="shared" si="290"/>
        <v>108.60666666666667</v>
      </c>
      <c r="Q3130" s="5">
        <f t="shared" si="291"/>
        <v>139.23931623931625</v>
      </c>
      <c r="R3130" s="2" t="s">
        <v>8271</v>
      </c>
      <c r="S3130" s="7" t="str">
        <f t="shared" si="292"/>
        <v>theater</v>
      </c>
      <c r="T3130" s="7" t="str">
        <f t="shared" si="293"/>
        <v>plays</v>
      </c>
    </row>
    <row r="3131" spans="1:20" ht="80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17">
        <f t="shared" si="288"/>
        <v>42803.842812499999</v>
      </c>
      <c r="L3131" s="17">
        <f t="shared" si="289"/>
        <v>42843.801145833335</v>
      </c>
      <c r="M3131" s="2" t="b">
        <v>0</v>
      </c>
      <c r="N3131" s="2">
        <v>1</v>
      </c>
      <c r="O3131" s="2" t="b">
        <v>0</v>
      </c>
      <c r="P3131" s="4">
        <f t="shared" si="290"/>
        <v>0.8</v>
      </c>
      <c r="Q3131" s="5">
        <f t="shared" si="291"/>
        <v>10</v>
      </c>
      <c r="R3131" s="2" t="s">
        <v>8271</v>
      </c>
      <c r="S3131" s="7" t="str">
        <f t="shared" si="292"/>
        <v>theater</v>
      </c>
      <c r="T3131" s="7" t="str">
        <f t="shared" si="293"/>
        <v>plays</v>
      </c>
    </row>
    <row r="3132" spans="1:20" ht="60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17">
        <f t="shared" si="288"/>
        <v>42808.640231481477</v>
      </c>
      <c r="L3132" s="17">
        <f t="shared" si="289"/>
        <v>42839.207638888889</v>
      </c>
      <c r="M3132" s="2" t="b">
        <v>0</v>
      </c>
      <c r="N3132" s="2">
        <v>4</v>
      </c>
      <c r="O3132" s="2" t="b">
        <v>0</v>
      </c>
      <c r="P3132" s="4">
        <f t="shared" si="290"/>
        <v>3.75</v>
      </c>
      <c r="Q3132" s="5">
        <f t="shared" si="291"/>
        <v>93.75</v>
      </c>
      <c r="R3132" s="2" t="s">
        <v>8271</v>
      </c>
      <c r="S3132" s="7" t="str">
        <f t="shared" si="292"/>
        <v>theater</v>
      </c>
      <c r="T3132" s="7" t="str">
        <f t="shared" si="293"/>
        <v>plays</v>
      </c>
    </row>
    <row r="3133" spans="1:20" ht="40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17">
        <f t="shared" si="288"/>
        <v>42803.579224537039</v>
      </c>
      <c r="L3133" s="17">
        <f t="shared" si="289"/>
        <v>42833.537557870368</v>
      </c>
      <c r="M3133" s="2" t="b">
        <v>0</v>
      </c>
      <c r="N3133" s="2">
        <v>12</v>
      </c>
      <c r="O3133" s="2" t="b">
        <v>0</v>
      </c>
      <c r="P3133" s="4">
        <f t="shared" si="290"/>
        <v>15.731707317073171</v>
      </c>
      <c r="Q3133" s="5">
        <f t="shared" si="291"/>
        <v>53.75</v>
      </c>
      <c r="R3133" s="2" t="s">
        <v>8271</v>
      </c>
      <c r="S3133" s="7" t="str">
        <f t="shared" si="292"/>
        <v>theater</v>
      </c>
      <c r="T3133" s="7" t="str">
        <f t="shared" si="293"/>
        <v>plays</v>
      </c>
    </row>
    <row r="3134" spans="1:20" ht="40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17">
        <f t="shared" si="288"/>
        <v>42786.350231481483</v>
      </c>
      <c r="L3134" s="17">
        <f t="shared" si="289"/>
        <v>42846.308564814812</v>
      </c>
      <c r="M3134" s="2" t="b">
        <v>0</v>
      </c>
      <c r="N3134" s="2">
        <v>1</v>
      </c>
      <c r="O3134" s="2" t="b">
        <v>0</v>
      </c>
      <c r="P3134" s="4">
        <f t="shared" si="290"/>
        <v>3.3333333333333333E-2</v>
      </c>
      <c r="Q3134" s="5">
        <f t="shared" si="291"/>
        <v>10</v>
      </c>
      <c r="R3134" s="2" t="s">
        <v>8271</v>
      </c>
      <c r="S3134" s="7" t="str">
        <f t="shared" si="292"/>
        <v>theater</v>
      </c>
      <c r="T3134" s="7" t="str">
        <f t="shared" si="293"/>
        <v>plays</v>
      </c>
    </row>
    <row r="3135" spans="1:20" ht="80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17">
        <f t="shared" si="288"/>
        <v>42788.565208333333</v>
      </c>
      <c r="L3135" s="17">
        <f t="shared" si="289"/>
        <v>42818.523541666669</v>
      </c>
      <c r="M3135" s="2" t="b">
        <v>0</v>
      </c>
      <c r="N3135" s="2">
        <v>16</v>
      </c>
      <c r="O3135" s="2" t="b">
        <v>0</v>
      </c>
      <c r="P3135" s="4">
        <f t="shared" si="290"/>
        <v>108</v>
      </c>
      <c r="Q3135" s="5">
        <f t="shared" si="291"/>
        <v>33.75</v>
      </c>
      <c r="R3135" s="2" t="s">
        <v>8271</v>
      </c>
      <c r="S3135" s="7" t="str">
        <f t="shared" si="292"/>
        <v>theater</v>
      </c>
      <c r="T3135" s="7" t="str">
        <f t="shared" si="293"/>
        <v>plays</v>
      </c>
    </row>
    <row r="3136" spans="1:20" ht="80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17">
        <f t="shared" si="288"/>
        <v>42800.720127314817</v>
      </c>
      <c r="L3136" s="17">
        <f t="shared" si="289"/>
        <v>42821.678460648152</v>
      </c>
      <c r="M3136" s="2" t="b">
        <v>0</v>
      </c>
      <c r="N3136" s="2">
        <v>12</v>
      </c>
      <c r="O3136" s="2" t="b">
        <v>0</v>
      </c>
      <c r="P3136" s="4">
        <f t="shared" si="290"/>
        <v>22.5</v>
      </c>
      <c r="Q3136" s="5">
        <f t="shared" si="291"/>
        <v>18.75</v>
      </c>
      <c r="R3136" s="2" t="s">
        <v>8271</v>
      </c>
      <c r="S3136" s="7" t="str">
        <f t="shared" si="292"/>
        <v>theater</v>
      </c>
      <c r="T3136" s="7" t="str">
        <f t="shared" si="293"/>
        <v>plays</v>
      </c>
    </row>
    <row r="3137" spans="1:20" ht="80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17">
        <f t="shared" si="288"/>
        <v>42807.151863425926</v>
      </c>
      <c r="L3137" s="17">
        <f t="shared" si="289"/>
        <v>42829.151863425926</v>
      </c>
      <c r="M3137" s="2" t="b">
        <v>0</v>
      </c>
      <c r="N3137" s="2">
        <v>7</v>
      </c>
      <c r="O3137" s="2" t="b">
        <v>0</v>
      </c>
      <c r="P3137" s="4">
        <f t="shared" si="290"/>
        <v>20.849420849420849</v>
      </c>
      <c r="Q3137" s="5">
        <f t="shared" si="291"/>
        <v>23.142857142857142</v>
      </c>
      <c r="R3137" s="2" t="s">
        <v>8271</v>
      </c>
      <c r="S3137" s="7" t="str">
        <f t="shared" si="292"/>
        <v>theater</v>
      </c>
      <c r="T3137" s="7" t="str">
        <f t="shared" si="293"/>
        <v>plays</v>
      </c>
    </row>
    <row r="3138" spans="1:20" ht="80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17">
        <f t="shared" si="288"/>
        <v>42789.462430555555</v>
      </c>
      <c r="L3138" s="17">
        <f t="shared" si="289"/>
        <v>42825.957638888889</v>
      </c>
      <c r="M3138" s="2" t="b">
        <v>0</v>
      </c>
      <c r="N3138" s="2">
        <v>22</v>
      </c>
      <c r="O3138" s="2" t="b">
        <v>0</v>
      </c>
      <c r="P3138" s="4">
        <f t="shared" si="290"/>
        <v>127.8</v>
      </c>
      <c r="Q3138" s="5">
        <f t="shared" si="291"/>
        <v>29.045454545454547</v>
      </c>
      <c r="R3138" s="2" t="s">
        <v>8271</v>
      </c>
      <c r="S3138" s="7" t="str">
        <f t="shared" si="292"/>
        <v>theater</v>
      </c>
      <c r="T3138" s="7" t="str">
        <f t="shared" si="293"/>
        <v>plays</v>
      </c>
    </row>
    <row r="3139" spans="1:20" ht="60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17">
        <f t="shared" ref="K3139:K3202" si="294">(((J3139/60)/60)/24)+DATE(1970,1,1)</f>
        <v>42807.885057870371</v>
      </c>
      <c r="L3139" s="17">
        <f t="shared" ref="L3139:L3202" si="295">(((I3139/60)/60)/24)+DATE(1970,1,1)</f>
        <v>42858.8</v>
      </c>
      <c r="M3139" s="2" t="b">
        <v>0</v>
      </c>
      <c r="N3139" s="2">
        <v>1</v>
      </c>
      <c r="O3139" s="2" t="b">
        <v>0</v>
      </c>
      <c r="P3139" s="4">
        <f t="shared" ref="P3139:P3202" si="296">E3139/D3139*100</f>
        <v>3.3333333333333335</v>
      </c>
      <c r="Q3139" s="5">
        <f t="shared" ref="Q3139:Q3202" si="297">E3139/N3139</f>
        <v>50</v>
      </c>
      <c r="R3139" s="2" t="s">
        <v>8271</v>
      </c>
      <c r="S3139" s="7" t="str">
        <f t="shared" ref="S3139:S3202" si="298">LEFT(R3139, SEARCH("/",R3139, 1)-1)</f>
        <v>theater</v>
      </c>
      <c r="T3139" s="7" t="str">
        <f t="shared" ref="T3139:T3202" si="299">RIGHT(R3139,LEN(R3139)-SEARCH("/",R3139,1))</f>
        <v>plays</v>
      </c>
    </row>
    <row r="3140" spans="1:20" ht="80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17">
        <f t="shared" si="294"/>
        <v>42809.645914351851</v>
      </c>
      <c r="L3140" s="17">
        <f t="shared" si="295"/>
        <v>42828.645914351851</v>
      </c>
      <c r="M3140" s="2" t="b">
        <v>0</v>
      </c>
      <c r="N3140" s="2">
        <v>0</v>
      </c>
      <c r="O3140" s="2" t="b">
        <v>0</v>
      </c>
      <c r="P3140" s="4">
        <f t="shared" si="296"/>
        <v>0</v>
      </c>
      <c r="Q3140" s="5" t="e">
        <f t="shared" si="297"/>
        <v>#DIV/0!</v>
      </c>
      <c r="R3140" s="2" t="s">
        <v>8271</v>
      </c>
      <c r="S3140" s="7" t="str">
        <f t="shared" si="298"/>
        <v>theater</v>
      </c>
      <c r="T3140" s="7" t="str">
        <f t="shared" si="299"/>
        <v>plays</v>
      </c>
    </row>
    <row r="3141" spans="1:20" ht="80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17">
        <f t="shared" si="294"/>
        <v>42785.270370370374</v>
      </c>
      <c r="L3141" s="17">
        <f t="shared" si="295"/>
        <v>42819.189583333333</v>
      </c>
      <c r="M3141" s="2" t="b">
        <v>0</v>
      </c>
      <c r="N3141" s="2">
        <v>6</v>
      </c>
      <c r="O3141" s="2" t="b">
        <v>0</v>
      </c>
      <c r="P3141" s="4">
        <f t="shared" si="296"/>
        <v>5.4</v>
      </c>
      <c r="Q3141" s="5">
        <f t="shared" si="297"/>
        <v>450</v>
      </c>
      <c r="R3141" s="2" t="s">
        <v>8271</v>
      </c>
      <c r="S3141" s="7" t="str">
        <f t="shared" si="298"/>
        <v>theater</v>
      </c>
      <c r="T3141" s="7" t="str">
        <f t="shared" si="299"/>
        <v>plays</v>
      </c>
    </row>
    <row r="3142" spans="1:20" ht="80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17">
        <f t="shared" si="294"/>
        <v>42802.718784722223</v>
      </c>
      <c r="L3142" s="17">
        <f t="shared" si="295"/>
        <v>42832.677118055552</v>
      </c>
      <c r="M3142" s="2" t="b">
        <v>0</v>
      </c>
      <c r="N3142" s="2">
        <v>4</v>
      </c>
      <c r="O3142" s="2" t="b">
        <v>0</v>
      </c>
      <c r="P3142" s="4">
        <f t="shared" si="296"/>
        <v>0.96</v>
      </c>
      <c r="Q3142" s="5">
        <f t="shared" si="297"/>
        <v>24</v>
      </c>
      <c r="R3142" s="2" t="s">
        <v>8271</v>
      </c>
      <c r="S3142" s="7" t="str">
        <f t="shared" si="298"/>
        <v>theater</v>
      </c>
      <c r="T3142" s="7" t="str">
        <f t="shared" si="299"/>
        <v>plays</v>
      </c>
    </row>
    <row r="3143" spans="1:20" ht="100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17">
        <f t="shared" si="294"/>
        <v>42800.753333333334</v>
      </c>
      <c r="L3143" s="17">
        <f t="shared" si="295"/>
        <v>42841.833333333328</v>
      </c>
      <c r="M3143" s="2" t="b">
        <v>0</v>
      </c>
      <c r="N3143" s="2">
        <v>8</v>
      </c>
      <c r="O3143" s="2" t="b">
        <v>0</v>
      </c>
      <c r="P3143" s="4">
        <f t="shared" si="296"/>
        <v>51.6</v>
      </c>
      <c r="Q3143" s="5">
        <f t="shared" si="297"/>
        <v>32.25</v>
      </c>
      <c r="R3143" s="2" t="s">
        <v>8271</v>
      </c>
      <c r="S3143" s="7" t="str">
        <f t="shared" si="298"/>
        <v>theater</v>
      </c>
      <c r="T3143" s="7" t="str">
        <f t="shared" si="299"/>
        <v>plays</v>
      </c>
    </row>
    <row r="3144" spans="1:20" ht="60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17">
        <f t="shared" si="294"/>
        <v>42783.513182870374</v>
      </c>
      <c r="L3144" s="17">
        <f t="shared" si="295"/>
        <v>42813.471516203703</v>
      </c>
      <c r="M3144" s="2" t="b">
        <v>0</v>
      </c>
      <c r="N3144" s="2">
        <v>3</v>
      </c>
      <c r="O3144" s="2" t="b">
        <v>0</v>
      </c>
      <c r="P3144" s="4">
        <f t="shared" si="296"/>
        <v>1.6363636363636365</v>
      </c>
      <c r="Q3144" s="5">
        <f t="shared" si="297"/>
        <v>15</v>
      </c>
      <c r="R3144" s="2" t="s">
        <v>8271</v>
      </c>
      <c r="S3144" s="7" t="str">
        <f t="shared" si="298"/>
        <v>theater</v>
      </c>
      <c r="T3144" s="7" t="str">
        <f t="shared" si="299"/>
        <v>plays</v>
      </c>
    </row>
    <row r="3145" spans="1:20" ht="80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17">
        <f t="shared" si="294"/>
        <v>42808.358287037037</v>
      </c>
      <c r="L3145" s="17">
        <f t="shared" si="295"/>
        <v>42834.358287037037</v>
      </c>
      <c r="M3145" s="2" t="b">
        <v>0</v>
      </c>
      <c r="N3145" s="2">
        <v>0</v>
      </c>
      <c r="O3145" s="2" t="b">
        <v>0</v>
      </c>
      <c r="P3145" s="4">
        <f t="shared" si="296"/>
        <v>0</v>
      </c>
      <c r="Q3145" s="5" t="e">
        <f t="shared" si="297"/>
        <v>#DIV/0!</v>
      </c>
      <c r="R3145" s="2" t="s">
        <v>8271</v>
      </c>
      <c r="S3145" s="7" t="str">
        <f t="shared" si="298"/>
        <v>theater</v>
      </c>
      <c r="T3145" s="7" t="str">
        <f t="shared" si="299"/>
        <v>plays</v>
      </c>
    </row>
    <row r="3146" spans="1:20" ht="80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17">
        <f t="shared" si="294"/>
        <v>42796.538275462968</v>
      </c>
      <c r="L3146" s="17">
        <f t="shared" si="295"/>
        <v>42813.25</v>
      </c>
      <c r="M3146" s="2" t="b">
        <v>0</v>
      </c>
      <c r="N3146" s="2">
        <v>30</v>
      </c>
      <c r="O3146" s="2" t="b">
        <v>0</v>
      </c>
      <c r="P3146" s="4">
        <f t="shared" si="296"/>
        <v>75.400000000000006</v>
      </c>
      <c r="Q3146" s="5">
        <f t="shared" si="297"/>
        <v>251.33333333333334</v>
      </c>
      <c r="R3146" s="2" t="s">
        <v>8271</v>
      </c>
      <c r="S3146" s="7" t="str">
        <f t="shared" si="298"/>
        <v>theater</v>
      </c>
      <c r="T3146" s="7" t="str">
        <f t="shared" si="299"/>
        <v>plays</v>
      </c>
    </row>
    <row r="3147" spans="1:20" ht="60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17">
        <f t="shared" si="294"/>
        <v>42762.040902777779</v>
      </c>
      <c r="L3147" s="17">
        <f t="shared" si="295"/>
        <v>42821.999236111107</v>
      </c>
      <c r="M3147" s="2" t="b">
        <v>0</v>
      </c>
      <c r="N3147" s="2">
        <v>0</v>
      </c>
      <c r="O3147" s="2" t="b">
        <v>0</v>
      </c>
      <c r="P3147" s="4">
        <f t="shared" si="296"/>
        <v>0</v>
      </c>
      <c r="Q3147" s="5" t="e">
        <f t="shared" si="297"/>
        <v>#DIV/0!</v>
      </c>
      <c r="R3147" s="2" t="s">
        <v>8271</v>
      </c>
      <c r="S3147" s="7" t="str">
        <f t="shared" si="298"/>
        <v>theater</v>
      </c>
      <c r="T3147" s="7" t="str">
        <f t="shared" si="299"/>
        <v>plays</v>
      </c>
    </row>
    <row r="3148" spans="1:20" ht="60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17">
        <f t="shared" si="294"/>
        <v>42796.682476851856</v>
      </c>
      <c r="L3148" s="17">
        <f t="shared" si="295"/>
        <v>42841.640810185185</v>
      </c>
      <c r="M3148" s="2" t="b">
        <v>0</v>
      </c>
      <c r="N3148" s="2">
        <v>12</v>
      </c>
      <c r="O3148" s="2" t="b">
        <v>0</v>
      </c>
      <c r="P3148" s="4">
        <f t="shared" si="296"/>
        <v>10.5</v>
      </c>
      <c r="Q3148" s="5">
        <f t="shared" si="297"/>
        <v>437.5</v>
      </c>
      <c r="R3148" s="2" t="s">
        <v>8271</v>
      </c>
      <c r="S3148" s="7" t="str">
        <f t="shared" si="298"/>
        <v>theater</v>
      </c>
      <c r="T3148" s="7" t="str">
        <f t="shared" si="299"/>
        <v>plays</v>
      </c>
    </row>
    <row r="3149" spans="1:20" ht="80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17">
        <f t="shared" si="294"/>
        <v>41909.969386574077</v>
      </c>
      <c r="L3149" s="17">
        <f t="shared" si="295"/>
        <v>41950.011053240742</v>
      </c>
      <c r="M3149" s="2" t="b">
        <v>1</v>
      </c>
      <c r="N3149" s="2">
        <v>213</v>
      </c>
      <c r="O3149" s="2" t="b">
        <v>1</v>
      </c>
      <c r="P3149" s="4">
        <f t="shared" si="296"/>
        <v>117.52499999999999</v>
      </c>
      <c r="Q3149" s="5">
        <f t="shared" si="297"/>
        <v>110.35211267605634</v>
      </c>
      <c r="R3149" s="2" t="s">
        <v>8271</v>
      </c>
      <c r="S3149" s="7" t="str">
        <f t="shared" si="298"/>
        <v>theater</v>
      </c>
      <c r="T3149" s="7" t="str">
        <f t="shared" si="299"/>
        <v>plays</v>
      </c>
    </row>
    <row r="3150" spans="1:20" ht="40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17">
        <f t="shared" si="294"/>
        <v>41891.665324074071</v>
      </c>
      <c r="L3150" s="17">
        <f t="shared" si="295"/>
        <v>41913.166666666664</v>
      </c>
      <c r="M3150" s="2" t="b">
        <v>1</v>
      </c>
      <c r="N3150" s="2">
        <v>57</v>
      </c>
      <c r="O3150" s="2" t="b">
        <v>1</v>
      </c>
      <c r="P3150" s="4">
        <f t="shared" si="296"/>
        <v>131.16666666666669</v>
      </c>
      <c r="Q3150" s="5">
        <f t="shared" si="297"/>
        <v>41.421052631578945</v>
      </c>
      <c r="R3150" s="2" t="s">
        <v>8271</v>
      </c>
      <c r="S3150" s="7" t="str">
        <f t="shared" si="298"/>
        <v>theater</v>
      </c>
      <c r="T3150" s="7" t="str">
        <f t="shared" si="299"/>
        <v>plays</v>
      </c>
    </row>
    <row r="3151" spans="1:20" ht="80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17">
        <f t="shared" si="294"/>
        <v>41226.017361111109</v>
      </c>
      <c r="L3151" s="17">
        <f t="shared" si="295"/>
        <v>41250.083333333336</v>
      </c>
      <c r="M3151" s="2" t="b">
        <v>1</v>
      </c>
      <c r="N3151" s="2">
        <v>25</v>
      </c>
      <c r="O3151" s="2" t="b">
        <v>1</v>
      </c>
      <c r="P3151" s="4">
        <f t="shared" si="296"/>
        <v>104</v>
      </c>
      <c r="Q3151" s="5">
        <f t="shared" si="297"/>
        <v>52</v>
      </c>
      <c r="R3151" s="2" t="s">
        <v>8271</v>
      </c>
      <c r="S3151" s="7" t="str">
        <f t="shared" si="298"/>
        <v>theater</v>
      </c>
      <c r="T3151" s="7" t="str">
        <f t="shared" si="299"/>
        <v>plays</v>
      </c>
    </row>
    <row r="3152" spans="1:20" ht="100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17">
        <f t="shared" si="294"/>
        <v>40478.263923611114</v>
      </c>
      <c r="L3152" s="17">
        <f t="shared" si="295"/>
        <v>40568.166666666664</v>
      </c>
      <c r="M3152" s="2" t="b">
        <v>1</v>
      </c>
      <c r="N3152" s="2">
        <v>104</v>
      </c>
      <c r="O3152" s="2" t="b">
        <v>1</v>
      </c>
      <c r="P3152" s="4">
        <f t="shared" si="296"/>
        <v>101</v>
      </c>
      <c r="Q3152" s="5">
        <f t="shared" si="297"/>
        <v>33.990384615384613</v>
      </c>
      <c r="R3152" s="2" t="s">
        <v>8271</v>
      </c>
      <c r="S3152" s="7" t="str">
        <f t="shared" si="298"/>
        <v>theater</v>
      </c>
      <c r="T3152" s="7" t="str">
        <f t="shared" si="299"/>
        <v>plays</v>
      </c>
    </row>
    <row r="3153" spans="1:20" ht="60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17">
        <f t="shared" si="294"/>
        <v>41862.83997685185</v>
      </c>
      <c r="L3153" s="17">
        <f t="shared" si="295"/>
        <v>41892.83997685185</v>
      </c>
      <c r="M3153" s="2" t="b">
        <v>1</v>
      </c>
      <c r="N3153" s="2">
        <v>34</v>
      </c>
      <c r="O3153" s="2" t="b">
        <v>1</v>
      </c>
      <c r="P3153" s="4">
        <f t="shared" si="296"/>
        <v>100.4</v>
      </c>
      <c r="Q3153" s="5">
        <f t="shared" si="297"/>
        <v>103.35294117647059</v>
      </c>
      <c r="R3153" s="2" t="s">
        <v>8271</v>
      </c>
      <c r="S3153" s="7" t="str">
        <f t="shared" si="298"/>
        <v>theater</v>
      </c>
      <c r="T3153" s="7" t="str">
        <f t="shared" si="299"/>
        <v>plays</v>
      </c>
    </row>
    <row r="3154" spans="1:20" ht="80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17">
        <f t="shared" si="294"/>
        <v>41550.867673611108</v>
      </c>
      <c r="L3154" s="17">
        <f t="shared" si="295"/>
        <v>41580.867673611108</v>
      </c>
      <c r="M3154" s="2" t="b">
        <v>1</v>
      </c>
      <c r="N3154" s="2">
        <v>67</v>
      </c>
      <c r="O3154" s="2" t="b">
        <v>1</v>
      </c>
      <c r="P3154" s="4">
        <f t="shared" si="296"/>
        <v>105.95454545454545</v>
      </c>
      <c r="Q3154" s="5">
        <f t="shared" si="297"/>
        <v>34.791044776119406</v>
      </c>
      <c r="R3154" s="2" t="s">
        <v>8271</v>
      </c>
      <c r="S3154" s="7" t="str">
        <f t="shared" si="298"/>
        <v>theater</v>
      </c>
      <c r="T3154" s="7" t="str">
        <f t="shared" si="299"/>
        <v>plays</v>
      </c>
    </row>
    <row r="3155" spans="1:20" ht="60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17">
        <f t="shared" si="294"/>
        <v>40633.154363425929</v>
      </c>
      <c r="L3155" s="17">
        <f t="shared" si="295"/>
        <v>40664.207638888889</v>
      </c>
      <c r="M3155" s="2" t="b">
        <v>1</v>
      </c>
      <c r="N3155" s="2">
        <v>241</v>
      </c>
      <c r="O3155" s="2" t="b">
        <v>1</v>
      </c>
      <c r="P3155" s="4">
        <f t="shared" si="296"/>
        <v>335.58333333333337</v>
      </c>
      <c r="Q3155" s="5">
        <f t="shared" si="297"/>
        <v>41.773858921161825</v>
      </c>
      <c r="R3155" s="2" t="s">
        <v>8271</v>
      </c>
      <c r="S3155" s="7" t="str">
        <f t="shared" si="298"/>
        <v>theater</v>
      </c>
      <c r="T3155" s="7" t="str">
        <f t="shared" si="299"/>
        <v>plays</v>
      </c>
    </row>
    <row r="3156" spans="1:20" ht="80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17">
        <f t="shared" si="294"/>
        <v>40970.875671296293</v>
      </c>
      <c r="L3156" s="17">
        <f t="shared" si="295"/>
        <v>41000.834004629629</v>
      </c>
      <c r="M3156" s="2" t="b">
        <v>1</v>
      </c>
      <c r="N3156" s="2">
        <v>123</v>
      </c>
      <c r="O3156" s="2" t="b">
        <v>1</v>
      </c>
      <c r="P3156" s="4">
        <f t="shared" si="296"/>
        <v>112.92857142857142</v>
      </c>
      <c r="Q3156" s="5">
        <f t="shared" si="297"/>
        <v>64.268292682926827</v>
      </c>
      <c r="R3156" s="2" t="s">
        <v>8271</v>
      </c>
      <c r="S3156" s="7" t="str">
        <f t="shared" si="298"/>
        <v>theater</v>
      </c>
      <c r="T3156" s="7" t="str">
        <f t="shared" si="299"/>
        <v>plays</v>
      </c>
    </row>
    <row r="3157" spans="1:20" ht="60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17">
        <f t="shared" si="294"/>
        <v>41233.499131944445</v>
      </c>
      <c r="L3157" s="17">
        <f t="shared" si="295"/>
        <v>41263.499131944445</v>
      </c>
      <c r="M3157" s="2" t="b">
        <v>1</v>
      </c>
      <c r="N3157" s="2">
        <v>302</v>
      </c>
      <c r="O3157" s="2" t="b">
        <v>1</v>
      </c>
      <c r="P3157" s="4">
        <f t="shared" si="296"/>
        <v>188.50460000000001</v>
      </c>
      <c r="Q3157" s="5">
        <f t="shared" si="297"/>
        <v>31.209370860927152</v>
      </c>
      <c r="R3157" s="2" t="s">
        <v>8271</v>
      </c>
      <c r="S3157" s="7" t="str">
        <f t="shared" si="298"/>
        <v>theater</v>
      </c>
      <c r="T3157" s="7" t="str">
        <f t="shared" si="299"/>
        <v>plays</v>
      </c>
    </row>
    <row r="3158" spans="1:20" ht="80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17">
        <f t="shared" si="294"/>
        <v>41026.953055555554</v>
      </c>
      <c r="L3158" s="17">
        <f t="shared" si="295"/>
        <v>41061.953055555554</v>
      </c>
      <c r="M3158" s="2" t="b">
        <v>1</v>
      </c>
      <c r="N3158" s="2">
        <v>89</v>
      </c>
      <c r="O3158" s="2" t="b">
        <v>1</v>
      </c>
      <c r="P3158" s="4">
        <f t="shared" si="296"/>
        <v>101.81818181818181</v>
      </c>
      <c r="Q3158" s="5">
        <f t="shared" si="297"/>
        <v>62.921348314606739</v>
      </c>
      <c r="R3158" s="2" t="s">
        <v>8271</v>
      </c>
      <c r="S3158" s="7" t="str">
        <f t="shared" si="298"/>
        <v>theater</v>
      </c>
      <c r="T3158" s="7" t="str">
        <f t="shared" si="299"/>
        <v>plays</v>
      </c>
    </row>
    <row r="3159" spans="1:20" ht="40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17">
        <f t="shared" si="294"/>
        <v>41829.788252314815</v>
      </c>
      <c r="L3159" s="17">
        <f t="shared" si="295"/>
        <v>41839.208333333336</v>
      </c>
      <c r="M3159" s="2" t="b">
        <v>1</v>
      </c>
      <c r="N3159" s="2">
        <v>41</v>
      </c>
      <c r="O3159" s="2" t="b">
        <v>1</v>
      </c>
      <c r="P3159" s="4">
        <f t="shared" si="296"/>
        <v>101</v>
      </c>
      <c r="Q3159" s="5">
        <f t="shared" si="297"/>
        <v>98.536585365853654</v>
      </c>
      <c r="R3159" s="2" t="s">
        <v>8271</v>
      </c>
      <c r="S3159" s="7" t="str">
        <f t="shared" si="298"/>
        <v>theater</v>
      </c>
      <c r="T3159" s="7" t="str">
        <f t="shared" si="299"/>
        <v>plays</v>
      </c>
    </row>
    <row r="3160" spans="1:20" ht="40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17">
        <f t="shared" si="294"/>
        <v>41447.839722222219</v>
      </c>
      <c r="L3160" s="17">
        <f t="shared" si="295"/>
        <v>41477.839722222219</v>
      </c>
      <c r="M3160" s="2" t="b">
        <v>1</v>
      </c>
      <c r="N3160" s="2">
        <v>69</v>
      </c>
      <c r="O3160" s="2" t="b">
        <v>1</v>
      </c>
      <c r="P3160" s="4">
        <f t="shared" si="296"/>
        <v>113.99999999999999</v>
      </c>
      <c r="Q3160" s="5">
        <f t="shared" si="297"/>
        <v>82.608695652173907</v>
      </c>
      <c r="R3160" s="2" t="s">
        <v>8271</v>
      </c>
      <c r="S3160" s="7" t="str">
        <f t="shared" si="298"/>
        <v>theater</v>
      </c>
      <c r="T3160" s="7" t="str">
        <f t="shared" si="299"/>
        <v>plays</v>
      </c>
    </row>
    <row r="3161" spans="1:20" ht="60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17">
        <f t="shared" si="294"/>
        <v>40884.066678240742</v>
      </c>
      <c r="L3161" s="17">
        <f t="shared" si="295"/>
        <v>40926.958333333336</v>
      </c>
      <c r="M3161" s="2" t="b">
        <v>1</v>
      </c>
      <c r="N3161" s="2">
        <v>52</v>
      </c>
      <c r="O3161" s="2" t="b">
        <v>1</v>
      </c>
      <c r="P3161" s="4">
        <f t="shared" si="296"/>
        <v>133.48133333333334</v>
      </c>
      <c r="Q3161" s="5">
        <f t="shared" si="297"/>
        <v>38.504230769230773</v>
      </c>
      <c r="R3161" s="2" t="s">
        <v>8271</v>
      </c>
      <c r="S3161" s="7" t="str">
        <f t="shared" si="298"/>
        <v>theater</v>
      </c>
      <c r="T3161" s="7" t="str">
        <f t="shared" si="299"/>
        <v>plays</v>
      </c>
    </row>
    <row r="3162" spans="1:20" ht="80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17">
        <f t="shared" si="294"/>
        <v>41841.26489583333</v>
      </c>
      <c r="L3162" s="17">
        <f t="shared" si="295"/>
        <v>41864.207638888889</v>
      </c>
      <c r="M3162" s="2" t="b">
        <v>1</v>
      </c>
      <c r="N3162" s="2">
        <v>57</v>
      </c>
      <c r="O3162" s="2" t="b">
        <v>1</v>
      </c>
      <c r="P3162" s="4">
        <f t="shared" si="296"/>
        <v>101.53333333333335</v>
      </c>
      <c r="Q3162" s="5">
        <f t="shared" si="297"/>
        <v>80.15789473684211</v>
      </c>
      <c r="R3162" s="2" t="s">
        <v>8271</v>
      </c>
      <c r="S3162" s="7" t="str">
        <f t="shared" si="298"/>
        <v>theater</v>
      </c>
      <c r="T3162" s="7" t="str">
        <f t="shared" si="299"/>
        <v>plays</v>
      </c>
    </row>
    <row r="3163" spans="1:20" ht="80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17">
        <f t="shared" si="294"/>
        <v>41897.536134259259</v>
      </c>
      <c r="L3163" s="17">
        <f t="shared" si="295"/>
        <v>41927.536134259259</v>
      </c>
      <c r="M3163" s="2" t="b">
        <v>1</v>
      </c>
      <c r="N3163" s="2">
        <v>74</v>
      </c>
      <c r="O3163" s="2" t="b">
        <v>1</v>
      </c>
      <c r="P3163" s="4">
        <f t="shared" si="296"/>
        <v>105.1</v>
      </c>
      <c r="Q3163" s="5">
        <f t="shared" si="297"/>
        <v>28.405405405405407</v>
      </c>
      <c r="R3163" s="2" t="s">
        <v>8271</v>
      </c>
      <c r="S3163" s="7" t="str">
        <f t="shared" si="298"/>
        <v>theater</v>
      </c>
      <c r="T3163" s="7" t="str">
        <f t="shared" si="299"/>
        <v>plays</v>
      </c>
    </row>
    <row r="3164" spans="1:20" ht="80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17">
        <f t="shared" si="294"/>
        <v>41799.685902777775</v>
      </c>
      <c r="L3164" s="17">
        <f t="shared" si="295"/>
        <v>41827.083333333336</v>
      </c>
      <c r="M3164" s="2" t="b">
        <v>1</v>
      </c>
      <c r="N3164" s="2">
        <v>63</v>
      </c>
      <c r="O3164" s="2" t="b">
        <v>1</v>
      </c>
      <c r="P3164" s="4">
        <f t="shared" si="296"/>
        <v>127.15</v>
      </c>
      <c r="Q3164" s="5">
        <f t="shared" si="297"/>
        <v>80.730158730158735</v>
      </c>
      <c r="R3164" s="2" t="s">
        <v>8271</v>
      </c>
      <c r="S3164" s="7" t="str">
        <f t="shared" si="298"/>
        <v>theater</v>
      </c>
      <c r="T3164" s="7" t="str">
        <f t="shared" si="299"/>
        <v>plays</v>
      </c>
    </row>
    <row r="3165" spans="1:20" ht="60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17">
        <f t="shared" si="294"/>
        <v>41775.753761574073</v>
      </c>
      <c r="L3165" s="17">
        <f t="shared" si="295"/>
        <v>41805.753761574073</v>
      </c>
      <c r="M3165" s="2" t="b">
        <v>1</v>
      </c>
      <c r="N3165" s="2">
        <v>72</v>
      </c>
      <c r="O3165" s="2" t="b">
        <v>1</v>
      </c>
      <c r="P3165" s="4">
        <f t="shared" si="296"/>
        <v>111.15384615384616</v>
      </c>
      <c r="Q3165" s="5">
        <f t="shared" si="297"/>
        <v>200.69444444444446</v>
      </c>
      <c r="R3165" s="2" t="s">
        <v>8271</v>
      </c>
      <c r="S3165" s="7" t="str">
        <f t="shared" si="298"/>
        <v>theater</v>
      </c>
      <c r="T3165" s="7" t="str">
        <f t="shared" si="299"/>
        <v>plays</v>
      </c>
    </row>
    <row r="3166" spans="1:20" ht="80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17">
        <f t="shared" si="294"/>
        <v>41766.80572916667</v>
      </c>
      <c r="L3166" s="17">
        <f t="shared" si="295"/>
        <v>41799.80572916667</v>
      </c>
      <c r="M3166" s="2" t="b">
        <v>1</v>
      </c>
      <c r="N3166" s="2">
        <v>71</v>
      </c>
      <c r="O3166" s="2" t="b">
        <v>1</v>
      </c>
      <c r="P3166" s="4">
        <f t="shared" si="296"/>
        <v>106.76</v>
      </c>
      <c r="Q3166" s="5">
        <f t="shared" si="297"/>
        <v>37.591549295774648</v>
      </c>
      <c r="R3166" s="2" t="s">
        <v>8271</v>
      </c>
      <c r="S3166" s="7" t="str">
        <f t="shared" si="298"/>
        <v>theater</v>
      </c>
      <c r="T3166" s="7" t="str">
        <f t="shared" si="299"/>
        <v>plays</v>
      </c>
    </row>
    <row r="3167" spans="1:20" ht="80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17">
        <f t="shared" si="294"/>
        <v>40644.159259259257</v>
      </c>
      <c r="L3167" s="17">
        <f t="shared" si="295"/>
        <v>40666.165972222225</v>
      </c>
      <c r="M3167" s="2" t="b">
        <v>1</v>
      </c>
      <c r="N3167" s="2">
        <v>21</v>
      </c>
      <c r="O3167" s="2" t="b">
        <v>1</v>
      </c>
      <c r="P3167" s="4">
        <f t="shared" si="296"/>
        <v>162.66666666666666</v>
      </c>
      <c r="Q3167" s="5">
        <f t="shared" si="297"/>
        <v>58.095238095238095</v>
      </c>
      <c r="R3167" s="2" t="s">
        <v>8271</v>
      </c>
      <c r="S3167" s="7" t="str">
        <f t="shared" si="298"/>
        <v>theater</v>
      </c>
      <c r="T3167" s="7" t="str">
        <f t="shared" si="299"/>
        <v>plays</v>
      </c>
    </row>
    <row r="3168" spans="1:20" ht="80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17">
        <f t="shared" si="294"/>
        <v>41940.69158564815</v>
      </c>
      <c r="L3168" s="17">
        <f t="shared" si="295"/>
        <v>41969.332638888889</v>
      </c>
      <c r="M3168" s="2" t="b">
        <v>1</v>
      </c>
      <c r="N3168" s="2">
        <v>930</v>
      </c>
      <c r="O3168" s="2" t="b">
        <v>1</v>
      </c>
      <c r="P3168" s="4">
        <f t="shared" si="296"/>
        <v>160.22808571428573</v>
      </c>
      <c r="Q3168" s="5">
        <f t="shared" si="297"/>
        <v>60.300892473118282</v>
      </c>
      <c r="R3168" s="2" t="s">
        <v>8271</v>
      </c>
      <c r="S3168" s="7" t="str">
        <f t="shared" si="298"/>
        <v>theater</v>
      </c>
      <c r="T3168" s="7" t="str">
        <f t="shared" si="299"/>
        <v>plays</v>
      </c>
    </row>
    <row r="3169" spans="1:20" ht="40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17">
        <f t="shared" si="294"/>
        <v>41839.175706018519</v>
      </c>
      <c r="L3169" s="17">
        <f t="shared" si="295"/>
        <v>41853.175706018519</v>
      </c>
      <c r="M3169" s="2" t="b">
        <v>1</v>
      </c>
      <c r="N3169" s="2">
        <v>55</v>
      </c>
      <c r="O3169" s="2" t="b">
        <v>1</v>
      </c>
      <c r="P3169" s="4">
        <f t="shared" si="296"/>
        <v>116.16666666666666</v>
      </c>
      <c r="Q3169" s="5">
        <f t="shared" si="297"/>
        <v>63.363636363636367</v>
      </c>
      <c r="R3169" s="2" t="s">
        <v>8271</v>
      </c>
      <c r="S3169" s="7" t="str">
        <f t="shared" si="298"/>
        <v>theater</v>
      </c>
      <c r="T3169" s="7" t="str">
        <f t="shared" si="299"/>
        <v>plays</v>
      </c>
    </row>
    <row r="3170" spans="1:20" ht="80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17">
        <f t="shared" si="294"/>
        <v>41772.105937500004</v>
      </c>
      <c r="L3170" s="17">
        <f t="shared" si="295"/>
        <v>41803.916666666664</v>
      </c>
      <c r="M3170" s="2" t="b">
        <v>1</v>
      </c>
      <c r="N3170" s="2">
        <v>61</v>
      </c>
      <c r="O3170" s="2" t="b">
        <v>1</v>
      </c>
      <c r="P3170" s="4">
        <f t="shared" si="296"/>
        <v>124.2</v>
      </c>
      <c r="Q3170" s="5">
        <f t="shared" si="297"/>
        <v>50.901639344262293</v>
      </c>
      <c r="R3170" s="2" t="s">
        <v>8271</v>
      </c>
      <c r="S3170" s="7" t="str">
        <f t="shared" si="298"/>
        <v>theater</v>
      </c>
      <c r="T3170" s="7" t="str">
        <f t="shared" si="299"/>
        <v>plays</v>
      </c>
    </row>
    <row r="3171" spans="1:20" ht="40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17">
        <f t="shared" si="294"/>
        <v>41591.737974537034</v>
      </c>
      <c r="L3171" s="17">
        <f t="shared" si="295"/>
        <v>41621.207638888889</v>
      </c>
      <c r="M3171" s="2" t="b">
        <v>1</v>
      </c>
      <c r="N3171" s="2">
        <v>82</v>
      </c>
      <c r="O3171" s="2" t="b">
        <v>1</v>
      </c>
      <c r="P3171" s="4">
        <f t="shared" si="296"/>
        <v>103.01249999999999</v>
      </c>
      <c r="Q3171" s="5">
        <f t="shared" si="297"/>
        <v>100.5</v>
      </c>
      <c r="R3171" s="2" t="s">
        <v>8271</v>
      </c>
      <c r="S3171" s="7" t="str">
        <f t="shared" si="298"/>
        <v>theater</v>
      </c>
      <c r="T3171" s="7" t="str">
        <f t="shared" si="299"/>
        <v>plays</v>
      </c>
    </row>
    <row r="3172" spans="1:20" ht="60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17">
        <f t="shared" si="294"/>
        <v>41789.080370370371</v>
      </c>
      <c r="L3172" s="17">
        <f t="shared" si="295"/>
        <v>41822.166666666664</v>
      </c>
      <c r="M3172" s="2" t="b">
        <v>1</v>
      </c>
      <c r="N3172" s="2">
        <v>71</v>
      </c>
      <c r="O3172" s="2" t="b">
        <v>1</v>
      </c>
      <c r="P3172" s="4">
        <f t="shared" si="296"/>
        <v>112.25</v>
      </c>
      <c r="Q3172" s="5">
        <f t="shared" si="297"/>
        <v>31.619718309859156</v>
      </c>
      <c r="R3172" s="2" t="s">
        <v>8271</v>
      </c>
      <c r="S3172" s="7" t="str">
        <f t="shared" si="298"/>
        <v>theater</v>
      </c>
      <c r="T3172" s="7" t="str">
        <f t="shared" si="299"/>
        <v>plays</v>
      </c>
    </row>
    <row r="3173" spans="1:20" ht="80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17">
        <f t="shared" si="294"/>
        <v>42466.608310185184</v>
      </c>
      <c r="L3173" s="17">
        <f t="shared" si="295"/>
        <v>42496.608310185184</v>
      </c>
      <c r="M3173" s="2" t="b">
        <v>1</v>
      </c>
      <c r="N3173" s="2">
        <v>117</v>
      </c>
      <c r="O3173" s="2" t="b">
        <v>1</v>
      </c>
      <c r="P3173" s="4">
        <f t="shared" si="296"/>
        <v>108.8142857142857</v>
      </c>
      <c r="Q3173" s="5">
        <f t="shared" si="297"/>
        <v>65.102564102564102</v>
      </c>
      <c r="R3173" s="2" t="s">
        <v>8271</v>
      </c>
      <c r="S3173" s="7" t="str">
        <f t="shared" si="298"/>
        <v>theater</v>
      </c>
      <c r="T3173" s="7" t="str">
        <f t="shared" si="299"/>
        <v>plays</v>
      </c>
    </row>
    <row r="3174" spans="1:20" ht="80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17">
        <f t="shared" si="294"/>
        <v>40923.729953703703</v>
      </c>
      <c r="L3174" s="17">
        <f t="shared" si="295"/>
        <v>40953.729953703703</v>
      </c>
      <c r="M3174" s="2" t="b">
        <v>1</v>
      </c>
      <c r="N3174" s="2">
        <v>29</v>
      </c>
      <c r="O3174" s="2" t="b">
        <v>1</v>
      </c>
      <c r="P3174" s="4">
        <f t="shared" si="296"/>
        <v>114.99999999999999</v>
      </c>
      <c r="Q3174" s="5">
        <f t="shared" si="297"/>
        <v>79.310344827586206</v>
      </c>
      <c r="R3174" s="2" t="s">
        <v>8271</v>
      </c>
      <c r="S3174" s="7" t="str">
        <f t="shared" si="298"/>
        <v>theater</v>
      </c>
      <c r="T3174" s="7" t="str">
        <f t="shared" si="299"/>
        <v>plays</v>
      </c>
    </row>
    <row r="3175" spans="1:20" ht="80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17">
        <f t="shared" si="294"/>
        <v>41878.878379629627</v>
      </c>
      <c r="L3175" s="17">
        <f t="shared" si="295"/>
        <v>41908.878379629627</v>
      </c>
      <c r="M3175" s="2" t="b">
        <v>1</v>
      </c>
      <c r="N3175" s="2">
        <v>74</v>
      </c>
      <c r="O3175" s="2" t="b">
        <v>1</v>
      </c>
      <c r="P3175" s="4">
        <f t="shared" si="296"/>
        <v>103</v>
      </c>
      <c r="Q3175" s="5">
        <f t="shared" si="297"/>
        <v>139.18918918918919</v>
      </c>
      <c r="R3175" s="2" t="s">
        <v>8271</v>
      </c>
      <c r="S3175" s="7" t="str">
        <f t="shared" si="298"/>
        <v>theater</v>
      </c>
      <c r="T3175" s="7" t="str">
        <f t="shared" si="299"/>
        <v>plays</v>
      </c>
    </row>
    <row r="3176" spans="1:20" ht="80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17">
        <f t="shared" si="294"/>
        <v>41862.864675925928</v>
      </c>
      <c r="L3176" s="17">
        <f t="shared" si="295"/>
        <v>41876.864675925928</v>
      </c>
      <c r="M3176" s="2" t="b">
        <v>1</v>
      </c>
      <c r="N3176" s="2">
        <v>23</v>
      </c>
      <c r="O3176" s="2" t="b">
        <v>1</v>
      </c>
      <c r="P3176" s="4">
        <f t="shared" si="296"/>
        <v>101.13333333333334</v>
      </c>
      <c r="Q3176" s="5">
        <f t="shared" si="297"/>
        <v>131.91304347826087</v>
      </c>
      <c r="R3176" s="2" t="s">
        <v>8271</v>
      </c>
      <c r="S3176" s="7" t="str">
        <f t="shared" si="298"/>
        <v>theater</v>
      </c>
      <c r="T3176" s="7" t="str">
        <f t="shared" si="299"/>
        <v>plays</v>
      </c>
    </row>
    <row r="3177" spans="1:20" ht="80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17">
        <f t="shared" si="294"/>
        <v>40531.886886574073</v>
      </c>
      <c r="L3177" s="17">
        <f t="shared" si="295"/>
        <v>40591.886886574073</v>
      </c>
      <c r="M3177" s="2" t="b">
        <v>1</v>
      </c>
      <c r="N3177" s="2">
        <v>60</v>
      </c>
      <c r="O3177" s="2" t="b">
        <v>1</v>
      </c>
      <c r="P3177" s="4">
        <f t="shared" si="296"/>
        <v>109.55999999999999</v>
      </c>
      <c r="Q3177" s="5">
        <f t="shared" si="297"/>
        <v>91.3</v>
      </c>
      <c r="R3177" s="2" t="s">
        <v>8271</v>
      </c>
      <c r="S3177" s="7" t="str">
        <f t="shared" si="298"/>
        <v>theater</v>
      </c>
      <c r="T3177" s="7" t="str">
        <f t="shared" si="299"/>
        <v>plays</v>
      </c>
    </row>
    <row r="3178" spans="1:20" ht="80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17">
        <f t="shared" si="294"/>
        <v>41477.930914351848</v>
      </c>
      <c r="L3178" s="17">
        <f t="shared" si="295"/>
        <v>41504.625</v>
      </c>
      <c r="M3178" s="2" t="b">
        <v>1</v>
      </c>
      <c r="N3178" s="2">
        <v>55</v>
      </c>
      <c r="O3178" s="2" t="b">
        <v>1</v>
      </c>
      <c r="P3178" s="4">
        <f t="shared" si="296"/>
        <v>114.8421052631579</v>
      </c>
      <c r="Q3178" s="5">
        <f t="shared" si="297"/>
        <v>39.672727272727272</v>
      </c>
      <c r="R3178" s="2" t="s">
        <v>8271</v>
      </c>
      <c r="S3178" s="7" t="str">
        <f t="shared" si="298"/>
        <v>theater</v>
      </c>
      <c r="T3178" s="7" t="str">
        <f t="shared" si="299"/>
        <v>plays</v>
      </c>
    </row>
    <row r="3179" spans="1:20" ht="80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17">
        <f t="shared" si="294"/>
        <v>41781.666770833333</v>
      </c>
      <c r="L3179" s="17">
        <f t="shared" si="295"/>
        <v>41811.666770833333</v>
      </c>
      <c r="M3179" s="2" t="b">
        <v>1</v>
      </c>
      <c r="N3179" s="2">
        <v>51</v>
      </c>
      <c r="O3179" s="2" t="b">
        <v>1</v>
      </c>
      <c r="P3179" s="4">
        <f t="shared" si="296"/>
        <v>117.39999999999999</v>
      </c>
      <c r="Q3179" s="5">
        <f t="shared" si="297"/>
        <v>57.549019607843135</v>
      </c>
      <c r="R3179" s="2" t="s">
        <v>8271</v>
      </c>
      <c r="S3179" s="7" t="str">
        <f t="shared" si="298"/>
        <v>theater</v>
      </c>
      <c r="T3179" s="7" t="str">
        <f t="shared" si="299"/>
        <v>plays</v>
      </c>
    </row>
    <row r="3180" spans="1:20" ht="80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17">
        <f t="shared" si="294"/>
        <v>41806.605034722219</v>
      </c>
      <c r="L3180" s="17">
        <f t="shared" si="295"/>
        <v>41836.605034722219</v>
      </c>
      <c r="M3180" s="2" t="b">
        <v>1</v>
      </c>
      <c r="N3180" s="2">
        <v>78</v>
      </c>
      <c r="O3180" s="2" t="b">
        <v>1</v>
      </c>
      <c r="P3180" s="4">
        <f t="shared" si="296"/>
        <v>171.73333333333335</v>
      </c>
      <c r="Q3180" s="5">
        <f t="shared" si="297"/>
        <v>33.025641025641029</v>
      </c>
      <c r="R3180" s="2" t="s">
        <v>8271</v>
      </c>
      <c r="S3180" s="7" t="str">
        <f t="shared" si="298"/>
        <v>theater</v>
      </c>
      <c r="T3180" s="7" t="str">
        <f t="shared" si="299"/>
        <v>plays</v>
      </c>
    </row>
    <row r="3181" spans="1:20" ht="60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17">
        <f t="shared" si="294"/>
        <v>41375.702210648145</v>
      </c>
      <c r="L3181" s="17">
        <f t="shared" si="295"/>
        <v>41400.702210648145</v>
      </c>
      <c r="M3181" s="2" t="b">
        <v>1</v>
      </c>
      <c r="N3181" s="2">
        <v>62</v>
      </c>
      <c r="O3181" s="2" t="b">
        <v>1</v>
      </c>
      <c r="P3181" s="4">
        <f t="shared" si="296"/>
        <v>114.16238095238094</v>
      </c>
      <c r="Q3181" s="5">
        <f t="shared" si="297"/>
        <v>77.335806451612896</v>
      </c>
      <c r="R3181" s="2" t="s">
        <v>8271</v>
      </c>
      <c r="S3181" s="7" t="str">
        <f t="shared" si="298"/>
        <v>theater</v>
      </c>
      <c r="T3181" s="7" t="str">
        <f t="shared" si="299"/>
        <v>plays</v>
      </c>
    </row>
    <row r="3182" spans="1:20" ht="60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17">
        <f t="shared" si="294"/>
        <v>41780.412604166668</v>
      </c>
      <c r="L3182" s="17">
        <f t="shared" si="295"/>
        <v>41810.412604166668</v>
      </c>
      <c r="M3182" s="2" t="b">
        <v>1</v>
      </c>
      <c r="N3182" s="2">
        <v>45</v>
      </c>
      <c r="O3182" s="2" t="b">
        <v>1</v>
      </c>
      <c r="P3182" s="4">
        <f t="shared" si="296"/>
        <v>119.75</v>
      </c>
      <c r="Q3182" s="5">
        <f t="shared" si="297"/>
        <v>31.933333333333334</v>
      </c>
      <c r="R3182" s="2" t="s">
        <v>8271</v>
      </c>
      <c r="S3182" s="7" t="str">
        <f t="shared" si="298"/>
        <v>theater</v>
      </c>
      <c r="T3182" s="7" t="str">
        <f t="shared" si="299"/>
        <v>plays</v>
      </c>
    </row>
    <row r="3183" spans="1:20" ht="80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17">
        <f t="shared" si="294"/>
        <v>41779.310034722221</v>
      </c>
      <c r="L3183" s="17">
        <f t="shared" si="295"/>
        <v>41805.666666666664</v>
      </c>
      <c r="M3183" s="2" t="b">
        <v>1</v>
      </c>
      <c r="N3183" s="2">
        <v>15</v>
      </c>
      <c r="O3183" s="2" t="b">
        <v>1</v>
      </c>
      <c r="P3183" s="4">
        <f t="shared" si="296"/>
        <v>109.00000000000001</v>
      </c>
      <c r="Q3183" s="5">
        <f t="shared" si="297"/>
        <v>36.333333333333336</v>
      </c>
      <c r="R3183" s="2" t="s">
        <v>8271</v>
      </c>
      <c r="S3183" s="7" t="str">
        <f t="shared" si="298"/>
        <v>theater</v>
      </c>
      <c r="T3183" s="7" t="str">
        <f t="shared" si="299"/>
        <v>plays</v>
      </c>
    </row>
    <row r="3184" spans="1:20" ht="80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17">
        <f t="shared" si="294"/>
        <v>40883.949317129627</v>
      </c>
      <c r="L3184" s="17">
        <f t="shared" si="295"/>
        <v>40939.708333333336</v>
      </c>
      <c r="M3184" s="2" t="b">
        <v>1</v>
      </c>
      <c r="N3184" s="2">
        <v>151</v>
      </c>
      <c r="O3184" s="2" t="b">
        <v>1</v>
      </c>
      <c r="P3184" s="4">
        <f t="shared" si="296"/>
        <v>100.88571428571429</v>
      </c>
      <c r="Q3184" s="5">
        <f t="shared" si="297"/>
        <v>46.768211920529801</v>
      </c>
      <c r="R3184" s="2" t="s">
        <v>8271</v>
      </c>
      <c r="S3184" s="7" t="str">
        <f t="shared" si="298"/>
        <v>theater</v>
      </c>
      <c r="T3184" s="7" t="str">
        <f t="shared" si="299"/>
        <v>plays</v>
      </c>
    </row>
    <row r="3185" spans="1:20" ht="60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17">
        <f t="shared" si="294"/>
        <v>41491.79478009259</v>
      </c>
      <c r="L3185" s="17">
        <f t="shared" si="295"/>
        <v>41509.79478009259</v>
      </c>
      <c r="M3185" s="2" t="b">
        <v>1</v>
      </c>
      <c r="N3185" s="2">
        <v>68</v>
      </c>
      <c r="O3185" s="2" t="b">
        <v>1</v>
      </c>
      <c r="P3185" s="4">
        <f t="shared" si="296"/>
        <v>109.00000000000001</v>
      </c>
      <c r="Q3185" s="5">
        <f t="shared" si="297"/>
        <v>40.073529411764703</v>
      </c>
      <c r="R3185" s="2" t="s">
        <v>8271</v>
      </c>
      <c r="S3185" s="7" t="str">
        <f t="shared" si="298"/>
        <v>theater</v>
      </c>
      <c r="T3185" s="7" t="str">
        <f t="shared" si="299"/>
        <v>plays</v>
      </c>
    </row>
    <row r="3186" spans="1:20" ht="60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17">
        <f t="shared" si="294"/>
        <v>41791.993414351848</v>
      </c>
      <c r="L3186" s="17">
        <f t="shared" si="295"/>
        <v>41821.993414351848</v>
      </c>
      <c r="M3186" s="2" t="b">
        <v>1</v>
      </c>
      <c r="N3186" s="2">
        <v>46</v>
      </c>
      <c r="O3186" s="2" t="b">
        <v>1</v>
      </c>
      <c r="P3186" s="4">
        <f t="shared" si="296"/>
        <v>107.20930232558139</v>
      </c>
      <c r="Q3186" s="5">
        <f t="shared" si="297"/>
        <v>100.21739130434783</v>
      </c>
      <c r="R3186" s="2" t="s">
        <v>8271</v>
      </c>
      <c r="S3186" s="7" t="str">
        <f t="shared" si="298"/>
        <v>theater</v>
      </c>
      <c r="T3186" s="7" t="str">
        <f t="shared" si="299"/>
        <v>plays</v>
      </c>
    </row>
    <row r="3187" spans="1:20" ht="80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17">
        <f t="shared" si="294"/>
        <v>41829.977326388893</v>
      </c>
      <c r="L3187" s="17">
        <f t="shared" si="295"/>
        <v>41836.977326388893</v>
      </c>
      <c r="M3187" s="2" t="b">
        <v>1</v>
      </c>
      <c r="N3187" s="2">
        <v>24</v>
      </c>
      <c r="O3187" s="2" t="b">
        <v>1</v>
      </c>
      <c r="P3187" s="4">
        <f t="shared" si="296"/>
        <v>100</v>
      </c>
      <c r="Q3187" s="5">
        <f t="shared" si="297"/>
        <v>41.666666666666664</v>
      </c>
      <c r="R3187" s="2" t="s">
        <v>8271</v>
      </c>
      <c r="S3187" s="7" t="str">
        <f t="shared" si="298"/>
        <v>theater</v>
      </c>
      <c r="T3187" s="7" t="str">
        <f t="shared" si="299"/>
        <v>plays</v>
      </c>
    </row>
    <row r="3188" spans="1:20" ht="80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17">
        <f t="shared" si="294"/>
        <v>41868.924050925925</v>
      </c>
      <c r="L3188" s="17">
        <f t="shared" si="295"/>
        <v>41898.875</v>
      </c>
      <c r="M3188" s="2" t="b">
        <v>1</v>
      </c>
      <c r="N3188" s="2">
        <v>70</v>
      </c>
      <c r="O3188" s="2" t="b">
        <v>1</v>
      </c>
      <c r="P3188" s="4">
        <f t="shared" si="296"/>
        <v>102.18750000000001</v>
      </c>
      <c r="Q3188" s="5">
        <f t="shared" si="297"/>
        <v>46.714285714285715</v>
      </c>
      <c r="R3188" s="2" t="s">
        <v>8271</v>
      </c>
      <c r="S3188" s="7" t="str">
        <f t="shared" si="298"/>
        <v>theater</v>
      </c>
      <c r="T3188" s="7" t="str">
        <f t="shared" si="299"/>
        <v>plays</v>
      </c>
    </row>
    <row r="3189" spans="1:20" ht="80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17">
        <f t="shared" si="294"/>
        <v>41835.666354166664</v>
      </c>
      <c r="L3189" s="17">
        <f t="shared" si="295"/>
        <v>41855.666354166664</v>
      </c>
      <c r="M3189" s="2" t="b">
        <v>1</v>
      </c>
      <c r="N3189" s="2">
        <v>244</v>
      </c>
      <c r="O3189" s="2" t="b">
        <v>1</v>
      </c>
      <c r="P3189" s="4">
        <f t="shared" si="296"/>
        <v>116.29333333333334</v>
      </c>
      <c r="Q3189" s="5">
        <f t="shared" si="297"/>
        <v>71.491803278688522</v>
      </c>
      <c r="R3189" s="2" t="s">
        <v>8271</v>
      </c>
      <c r="S3189" s="7" t="str">
        <f t="shared" si="298"/>
        <v>theater</v>
      </c>
      <c r="T3189" s="7" t="str">
        <f t="shared" si="299"/>
        <v>plays</v>
      </c>
    </row>
    <row r="3190" spans="1:20" ht="80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17">
        <f t="shared" si="294"/>
        <v>42144.415532407409</v>
      </c>
      <c r="L3190" s="17">
        <f t="shared" si="295"/>
        <v>42165.415532407409</v>
      </c>
      <c r="M3190" s="2" t="b">
        <v>0</v>
      </c>
      <c r="N3190" s="2">
        <v>9</v>
      </c>
      <c r="O3190" s="2" t="b">
        <v>0</v>
      </c>
      <c r="P3190" s="4">
        <f t="shared" si="296"/>
        <v>65</v>
      </c>
      <c r="Q3190" s="5">
        <f t="shared" si="297"/>
        <v>14.444444444444445</v>
      </c>
      <c r="R3190" s="2" t="s">
        <v>8305</v>
      </c>
      <c r="S3190" s="7" t="str">
        <f t="shared" si="298"/>
        <v>theater</v>
      </c>
      <c r="T3190" s="7" t="str">
        <f t="shared" si="299"/>
        <v>musical</v>
      </c>
    </row>
    <row r="3191" spans="1:20" ht="80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17">
        <f t="shared" si="294"/>
        <v>42118.346435185187</v>
      </c>
      <c r="L3191" s="17">
        <f t="shared" si="295"/>
        <v>42148.346435185187</v>
      </c>
      <c r="M3191" s="2" t="b">
        <v>0</v>
      </c>
      <c r="N3191" s="2">
        <v>19</v>
      </c>
      <c r="O3191" s="2" t="b">
        <v>0</v>
      </c>
      <c r="P3191" s="4">
        <f t="shared" si="296"/>
        <v>12.327272727272726</v>
      </c>
      <c r="Q3191" s="5">
        <f t="shared" si="297"/>
        <v>356.84210526315792</v>
      </c>
      <c r="R3191" s="2" t="s">
        <v>8305</v>
      </c>
      <c r="S3191" s="7" t="str">
        <f t="shared" si="298"/>
        <v>theater</v>
      </c>
      <c r="T3191" s="7" t="str">
        <f t="shared" si="299"/>
        <v>musical</v>
      </c>
    </row>
    <row r="3192" spans="1:20" ht="60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17">
        <f t="shared" si="294"/>
        <v>42683.151331018518</v>
      </c>
      <c r="L3192" s="17">
        <f t="shared" si="295"/>
        <v>42713.192997685182</v>
      </c>
      <c r="M3192" s="2" t="b">
        <v>0</v>
      </c>
      <c r="N3192" s="2">
        <v>0</v>
      </c>
      <c r="O3192" s="2" t="b">
        <v>0</v>
      </c>
      <c r="P3192" s="4">
        <f t="shared" si="296"/>
        <v>0</v>
      </c>
      <c r="Q3192" s="5" t="e">
        <f t="shared" si="297"/>
        <v>#DIV/0!</v>
      </c>
      <c r="R3192" s="2" t="s">
        <v>8305</v>
      </c>
      <c r="S3192" s="7" t="str">
        <f t="shared" si="298"/>
        <v>theater</v>
      </c>
      <c r="T3192" s="7" t="str">
        <f t="shared" si="299"/>
        <v>musical</v>
      </c>
    </row>
    <row r="3193" spans="1:20" ht="80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17">
        <f t="shared" si="294"/>
        <v>42538.755428240736</v>
      </c>
      <c r="L3193" s="17">
        <f t="shared" si="295"/>
        <v>42598.755428240736</v>
      </c>
      <c r="M3193" s="2" t="b">
        <v>0</v>
      </c>
      <c r="N3193" s="2">
        <v>4</v>
      </c>
      <c r="O3193" s="2" t="b">
        <v>0</v>
      </c>
      <c r="P3193" s="4">
        <f t="shared" si="296"/>
        <v>4.0266666666666664</v>
      </c>
      <c r="Q3193" s="5">
        <f t="shared" si="297"/>
        <v>37.75</v>
      </c>
      <c r="R3193" s="2" t="s">
        <v>8305</v>
      </c>
      <c r="S3193" s="7" t="str">
        <f t="shared" si="298"/>
        <v>theater</v>
      </c>
      <c r="T3193" s="7" t="str">
        <f t="shared" si="299"/>
        <v>musical</v>
      </c>
    </row>
    <row r="3194" spans="1:20" ht="80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17">
        <f t="shared" si="294"/>
        <v>42018.94049768518</v>
      </c>
      <c r="L3194" s="17">
        <f t="shared" si="295"/>
        <v>42063.916666666672</v>
      </c>
      <c r="M3194" s="2" t="b">
        <v>0</v>
      </c>
      <c r="N3194" s="2">
        <v>8</v>
      </c>
      <c r="O3194" s="2" t="b">
        <v>0</v>
      </c>
      <c r="P3194" s="4">
        <f t="shared" si="296"/>
        <v>1.02</v>
      </c>
      <c r="Q3194" s="5">
        <f t="shared" si="297"/>
        <v>12.75</v>
      </c>
      <c r="R3194" s="2" t="s">
        <v>8305</v>
      </c>
      <c r="S3194" s="7" t="str">
        <f t="shared" si="298"/>
        <v>theater</v>
      </c>
      <c r="T3194" s="7" t="str">
        <f t="shared" si="299"/>
        <v>musical</v>
      </c>
    </row>
    <row r="3195" spans="1:20" ht="80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17">
        <f t="shared" si="294"/>
        <v>42010.968240740738</v>
      </c>
      <c r="L3195" s="17">
        <f t="shared" si="295"/>
        <v>42055.968240740738</v>
      </c>
      <c r="M3195" s="2" t="b">
        <v>0</v>
      </c>
      <c r="N3195" s="2">
        <v>24</v>
      </c>
      <c r="O3195" s="2" t="b">
        <v>0</v>
      </c>
      <c r="P3195" s="4">
        <f t="shared" si="296"/>
        <v>11.74</v>
      </c>
      <c r="Q3195" s="5">
        <f t="shared" si="297"/>
        <v>24.458333333333332</v>
      </c>
      <c r="R3195" s="2" t="s">
        <v>8305</v>
      </c>
      <c r="S3195" s="7" t="str">
        <f t="shared" si="298"/>
        <v>theater</v>
      </c>
      <c r="T3195" s="7" t="str">
        <f t="shared" si="299"/>
        <v>musical</v>
      </c>
    </row>
    <row r="3196" spans="1:20" ht="80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17">
        <f t="shared" si="294"/>
        <v>42182.062476851846</v>
      </c>
      <c r="L3196" s="17">
        <f t="shared" si="295"/>
        <v>42212.062476851846</v>
      </c>
      <c r="M3196" s="2" t="b">
        <v>0</v>
      </c>
      <c r="N3196" s="2">
        <v>0</v>
      </c>
      <c r="O3196" s="2" t="b">
        <v>0</v>
      </c>
      <c r="P3196" s="4">
        <f t="shared" si="296"/>
        <v>0</v>
      </c>
      <c r="Q3196" s="5" t="e">
        <f t="shared" si="297"/>
        <v>#DIV/0!</v>
      </c>
      <c r="R3196" s="2" t="s">
        <v>8305</v>
      </c>
      <c r="S3196" s="7" t="str">
        <f t="shared" si="298"/>
        <v>theater</v>
      </c>
      <c r="T3196" s="7" t="str">
        <f t="shared" si="299"/>
        <v>musical</v>
      </c>
    </row>
    <row r="3197" spans="1:20" ht="80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17">
        <f t="shared" si="294"/>
        <v>42017.594236111108</v>
      </c>
      <c r="L3197" s="17">
        <f t="shared" si="295"/>
        <v>42047.594236111108</v>
      </c>
      <c r="M3197" s="2" t="b">
        <v>0</v>
      </c>
      <c r="N3197" s="2">
        <v>39</v>
      </c>
      <c r="O3197" s="2" t="b">
        <v>0</v>
      </c>
      <c r="P3197" s="4">
        <f t="shared" si="296"/>
        <v>59.142857142857139</v>
      </c>
      <c r="Q3197" s="5">
        <f t="shared" si="297"/>
        <v>53.07692307692308</v>
      </c>
      <c r="R3197" s="2" t="s">
        <v>8305</v>
      </c>
      <c r="S3197" s="7" t="str">
        <f t="shared" si="298"/>
        <v>theater</v>
      </c>
      <c r="T3197" s="7" t="str">
        <f t="shared" si="299"/>
        <v>musical</v>
      </c>
    </row>
    <row r="3198" spans="1:20" ht="80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17">
        <f t="shared" si="294"/>
        <v>42157.598090277781</v>
      </c>
      <c r="L3198" s="17">
        <f t="shared" si="295"/>
        <v>42217.583333333328</v>
      </c>
      <c r="M3198" s="2" t="b">
        <v>0</v>
      </c>
      <c r="N3198" s="2">
        <v>6</v>
      </c>
      <c r="O3198" s="2" t="b">
        <v>0</v>
      </c>
      <c r="P3198" s="4">
        <f t="shared" si="296"/>
        <v>0.06</v>
      </c>
      <c r="Q3198" s="5">
        <f t="shared" si="297"/>
        <v>300</v>
      </c>
      <c r="R3198" s="2" t="s">
        <v>8305</v>
      </c>
      <c r="S3198" s="7" t="str">
        <f t="shared" si="298"/>
        <v>theater</v>
      </c>
      <c r="T3198" s="7" t="str">
        <f t="shared" si="299"/>
        <v>musical</v>
      </c>
    </row>
    <row r="3199" spans="1:20" ht="60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17">
        <f t="shared" si="294"/>
        <v>42009.493263888886</v>
      </c>
      <c r="L3199" s="17">
        <f t="shared" si="295"/>
        <v>42039.493263888886</v>
      </c>
      <c r="M3199" s="2" t="b">
        <v>0</v>
      </c>
      <c r="N3199" s="2">
        <v>4</v>
      </c>
      <c r="O3199" s="2" t="b">
        <v>0</v>
      </c>
      <c r="P3199" s="4">
        <f t="shared" si="296"/>
        <v>11.450000000000001</v>
      </c>
      <c r="Q3199" s="5">
        <f t="shared" si="297"/>
        <v>286.25</v>
      </c>
      <c r="R3199" s="2" t="s">
        <v>8305</v>
      </c>
      <c r="S3199" s="7" t="str">
        <f t="shared" si="298"/>
        <v>theater</v>
      </c>
      <c r="T3199" s="7" t="str">
        <f t="shared" si="299"/>
        <v>musical</v>
      </c>
    </row>
    <row r="3200" spans="1:20" ht="80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17">
        <f t="shared" si="294"/>
        <v>42013.424502314811</v>
      </c>
      <c r="L3200" s="17">
        <f t="shared" si="295"/>
        <v>42051.424502314811</v>
      </c>
      <c r="M3200" s="2" t="b">
        <v>0</v>
      </c>
      <c r="N3200" s="2">
        <v>3</v>
      </c>
      <c r="O3200" s="2" t="b">
        <v>0</v>
      </c>
      <c r="P3200" s="4">
        <f t="shared" si="296"/>
        <v>0.36666666666666664</v>
      </c>
      <c r="Q3200" s="5">
        <f t="shared" si="297"/>
        <v>36.666666666666664</v>
      </c>
      <c r="R3200" s="2" t="s">
        <v>8305</v>
      </c>
      <c r="S3200" s="7" t="str">
        <f t="shared" si="298"/>
        <v>theater</v>
      </c>
      <c r="T3200" s="7" t="str">
        <f t="shared" si="299"/>
        <v>musical</v>
      </c>
    </row>
    <row r="3201" spans="1:20" ht="60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17">
        <f t="shared" si="294"/>
        <v>41858.761782407404</v>
      </c>
      <c r="L3201" s="17">
        <f t="shared" si="295"/>
        <v>41888.875</v>
      </c>
      <c r="M3201" s="2" t="b">
        <v>0</v>
      </c>
      <c r="N3201" s="2">
        <v>53</v>
      </c>
      <c r="O3201" s="2" t="b">
        <v>0</v>
      </c>
      <c r="P3201" s="4">
        <f t="shared" si="296"/>
        <v>52.16</v>
      </c>
      <c r="Q3201" s="5">
        <f t="shared" si="297"/>
        <v>49.20754716981132</v>
      </c>
      <c r="R3201" s="2" t="s">
        <v>8305</v>
      </c>
      <c r="S3201" s="7" t="str">
        <f t="shared" si="298"/>
        <v>theater</v>
      </c>
      <c r="T3201" s="7" t="str">
        <f t="shared" si="299"/>
        <v>musical</v>
      </c>
    </row>
    <row r="3202" spans="1:20" ht="80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17">
        <f t="shared" si="294"/>
        <v>42460.320613425924</v>
      </c>
      <c r="L3202" s="17">
        <f t="shared" si="295"/>
        <v>42490.231944444444</v>
      </c>
      <c r="M3202" s="2" t="b">
        <v>0</v>
      </c>
      <c r="N3202" s="2">
        <v>1</v>
      </c>
      <c r="O3202" s="2" t="b">
        <v>0</v>
      </c>
      <c r="P3202" s="4">
        <f t="shared" si="296"/>
        <v>2E-3</v>
      </c>
      <c r="Q3202" s="5">
        <f t="shared" si="297"/>
        <v>1</v>
      </c>
      <c r="R3202" s="2" t="s">
        <v>8305</v>
      </c>
      <c r="S3202" s="7" t="str">
        <f t="shared" si="298"/>
        <v>theater</v>
      </c>
      <c r="T3202" s="7" t="str">
        <f t="shared" si="299"/>
        <v>musical</v>
      </c>
    </row>
    <row r="3203" spans="1:20" ht="80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17">
        <f t="shared" ref="K3203:K3266" si="300">(((J3203/60)/60)/24)+DATE(1970,1,1)</f>
        <v>41861.767094907409</v>
      </c>
      <c r="L3203" s="17">
        <f t="shared" ref="L3203:L3266" si="301">(((I3203/60)/60)/24)+DATE(1970,1,1)</f>
        <v>41882.767094907409</v>
      </c>
      <c r="M3203" s="2" t="b">
        <v>0</v>
      </c>
      <c r="N3203" s="2">
        <v>2</v>
      </c>
      <c r="O3203" s="2" t="b">
        <v>0</v>
      </c>
      <c r="P3203" s="4">
        <f t="shared" ref="P3203:P3266" si="302">E3203/D3203*100</f>
        <v>1.25</v>
      </c>
      <c r="Q3203" s="5">
        <f t="shared" ref="Q3203:Q3266" si="303">E3203/N3203</f>
        <v>12.5</v>
      </c>
      <c r="R3203" s="2" t="s">
        <v>8305</v>
      </c>
      <c r="S3203" s="7" t="str">
        <f t="shared" ref="S3203:S3266" si="304">LEFT(R3203, SEARCH("/",R3203, 1)-1)</f>
        <v>theater</v>
      </c>
      <c r="T3203" s="7" t="str">
        <f t="shared" ref="T3203:T3266" si="305">RIGHT(R3203,LEN(R3203)-SEARCH("/",R3203,1))</f>
        <v>musical</v>
      </c>
    </row>
    <row r="3204" spans="1:20" ht="80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17">
        <f t="shared" si="300"/>
        <v>42293.853541666671</v>
      </c>
      <c r="L3204" s="17">
        <f t="shared" si="301"/>
        <v>42352.249305555553</v>
      </c>
      <c r="M3204" s="2" t="b">
        <v>0</v>
      </c>
      <c r="N3204" s="2">
        <v>25</v>
      </c>
      <c r="O3204" s="2" t="b">
        <v>0</v>
      </c>
      <c r="P3204" s="4">
        <f t="shared" si="302"/>
        <v>54.52</v>
      </c>
      <c r="Q3204" s="5">
        <f t="shared" si="303"/>
        <v>109.04</v>
      </c>
      <c r="R3204" s="2" t="s">
        <v>8305</v>
      </c>
      <c r="S3204" s="7" t="str">
        <f t="shared" si="304"/>
        <v>theater</v>
      </c>
      <c r="T3204" s="7" t="str">
        <f t="shared" si="305"/>
        <v>musical</v>
      </c>
    </row>
    <row r="3205" spans="1:20" ht="60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17">
        <f t="shared" si="300"/>
        <v>42242.988680555558</v>
      </c>
      <c r="L3205" s="17">
        <f t="shared" si="301"/>
        <v>42272.988680555558</v>
      </c>
      <c r="M3205" s="2" t="b">
        <v>0</v>
      </c>
      <c r="N3205" s="2">
        <v>6</v>
      </c>
      <c r="O3205" s="2" t="b">
        <v>0</v>
      </c>
      <c r="P3205" s="4">
        <f t="shared" si="302"/>
        <v>25</v>
      </c>
      <c r="Q3205" s="5">
        <f t="shared" si="303"/>
        <v>41.666666666666664</v>
      </c>
      <c r="R3205" s="2" t="s">
        <v>8305</v>
      </c>
      <c r="S3205" s="7" t="str">
        <f t="shared" si="304"/>
        <v>theater</v>
      </c>
      <c r="T3205" s="7" t="str">
        <f t="shared" si="305"/>
        <v>musical</v>
      </c>
    </row>
    <row r="3206" spans="1:20" ht="80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17">
        <f t="shared" si="300"/>
        <v>42172.686099537037</v>
      </c>
      <c r="L3206" s="17">
        <f t="shared" si="301"/>
        <v>42202.676388888889</v>
      </c>
      <c r="M3206" s="2" t="b">
        <v>0</v>
      </c>
      <c r="N3206" s="2">
        <v>0</v>
      </c>
      <c r="O3206" s="2" t="b">
        <v>0</v>
      </c>
      <c r="P3206" s="4">
        <f t="shared" si="302"/>
        <v>0</v>
      </c>
      <c r="Q3206" s="5" t="e">
        <f t="shared" si="303"/>
        <v>#DIV/0!</v>
      </c>
      <c r="R3206" s="2" t="s">
        <v>8305</v>
      </c>
      <c r="S3206" s="7" t="str">
        <f t="shared" si="304"/>
        <v>theater</v>
      </c>
      <c r="T3206" s="7" t="str">
        <f t="shared" si="305"/>
        <v>musical</v>
      </c>
    </row>
    <row r="3207" spans="1:20" ht="80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17">
        <f t="shared" si="300"/>
        <v>42095.374675925923</v>
      </c>
      <c r="L3207" s="17">
        <f t="shared" si="301"/>
        <v>42125.374675925923</v>
      </c>
      <c r="M3207" s="2" t="b">
        <v>0</v>
      </c>
      <c r="N3207" s="2">
        <v>12</v>
      </c>
      <c r="O3207" s="2" t="b">
        <v>0</v>
      </c>
      <c r="P3207" s="4">
        <f t="shared" si="302"/>
        <v>3.4125000000000001</v>
      </c>
      <c r="Q3207" s="5">
        <f t="shared" si="303"/>
        <v>22.75</v>
      </c>
      <c r="R3207" s="2" t="s">
        <v>8305</v>
      </c>
      <c r="S3207" s="7" t="str">
        <f t="shared" si="304"/>
        <v>theater</v>
      </c>
      <c r="T3207" s="7" t="str">
        <f t="shared" si="305"/>
        <v>musical</v>
      </c>
    </row>
    <row r="3208" spans="1:20" ht="80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17">
        <f t="shared" si="300"/>
        <v>42236.276053240741</v>
      </c>
      <c r="L3208" s="17">
        <f t="shared" si="301"/>
        <v>42266.276053240741</v>
      </c>
      <c r="M3208" s="2" t="b">
        <v>0</v>
      </c>
      <c r="N3208" s="2">
        <v>0</v>
      </c>
      <c r="O3208" s="2" t="b">
        <v>0</v>
      </c>
      <c r="P3208" s="4">
        <f t="shared" si="302"/>
        <v>0</v>
      </c>
      <c r="Q3208" s="5" t="e">
        <f t="shared" si="303"/>
        <v>#DIV/0!</v>
      </c>
      <c r="R3208" s="2" t="s">
        <v>8305</v>
      </c>
      <c r="S3208" s="7" t="str">
        <f t="shared" si="304"/>
        <v>theater</v>
      </c>
      <c r="T3208" s="7" t="str">
        <f t="shared" si="305"/>
        <v>musical</v>
      </c>
    </row>
    <row r="3209" spans="1:20" ht="80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17">
        <f t="shared" si="300"/>
        <v>42057.277858796297</v>
      </c>
      <c r="L3209" s="17">
        <f t="shared" si="301"/>
        <v>42117.236192129625</v>
      </c>
      <c r="M3209" s="2" t="b">
        <v>0</v>
      </c>
      <c r="N3209" s="2">
        <v>36</v>
      </c>
      <c r="O3209" s="2" t="b">
        <v>0</v>
      </c>
      <c r="P3209" s="4">
        <f t="shared" si="302"/>
        <v>46.36363636363636</v>
      </c>
      <c r="Q3209" s="5">
        <f t="shared" si="303"/>
        <v>70.833333333333329</v>
      </c>
      <c r="R3209" s="2" t="s">
        <v>8305</v>
      </c>
      <c r="S3209" s="7" t="str">
        <f t="shared" si="304"/>
        <v>theater</v>
      </c>
      <c r="T3209" s="7" t="str">
        <f t="shared" si="305"/>
        <v>musical</v>
      </c>
    </row>
    <row r="3210" spans="1:20" ht="80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17">
        <f t="shared" si="300"/>
        <v>41827.605057870373</v>
      </c>
      <c r="L3210" s="17">
        <f t="shared" si="301"/>
        <v>41848.605057870373</v>
      </c>
      <c r="M3210" s="2" t="b">
        <v>1</v>
      </c>
      <c r="N3210" s="2">
        <v>82</v>
      </c>
      <c r="O3210" s="2" t="b">
        <v>1</v>
      </c>
      <c r="P3210" s="4">
        <f t="shared" si="302"/>
        <v>103.49999999999999</v>
      </c>
      <c r="Q3210" s="5">
        <f t="shared" si="303"/>
        <v>63.109756097560975</v>
      </c>
      <c r="R3210" s="2" t="s">
        <v>8271</v>
      </c>
      <c r="S3210" s="7" t="str">
        <f t="shared" si="304"/>
        <v>theater</v>
      </c>
      <c r="T3210" s="7" t="str">
        <f t="shared" si="305"/>
        <v>plays</v>
      </c>
    </row>
    <row r="3211" spans="1:20" ht="80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17">
        <f t="shared" si="300"/>
        <v>41778.637245370373</v>
      </c>
      <c r="L3211" s="17">
        <f t="shared" si="301"/>
        <v>41810.958333333336</v>
      </c>
      <c r="M3211" s="2" t="b">
        <v>1</v>
      </c>
      <c r="N3211" s="2">
        <v>226</v>
      </c>
      <c r="O3211" s="2" t="b">
        <v>1</v>
      </c>
      <c r="P3211" s="4">
        <f t="shared" si="302"/>
        <v>119.32315789473684</v>
      </c>
      <c r="Q3211" s="5">
        <f t="shared" si="303"/>
        <v>50.157964601769912</v>
      </c>
      <c r="R3211" s="2" t="s">
        <v>8271</v>
      </c>
      <c r="S3211" s="7" t="str">
        <f t="shared" si="304"/>
        <v>theater</v>
      </c>
      <c r="T3211" s="7" t="str">
        <f t="shared" si="305"/>
        <v>plays</v>
      </c>
    </row>
    <row r="3212" spans="1:20" ht="80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17">
        <f t="shared" si="300"/>
        <v>41013.936562499999</v>
      </c>
      <c r="L3212" s="17">
        <f t="shared" si="301"/>
        <v>41061.165972222225</v>
      </c>
      <c r="M3212" s="2" t="b">
        <v>1</v>
      </c>
      <c r="N3212" s="2">
        <v>60</v>
      </c>
      <c r="O3212" s="2" t="b">
        <v>1</v>
      </c>
      <c r="P3212" s="4">
        <f t="shared" si="302"/>
        <v>125.76666666666667</v>
      </c>
      <c r="Q3212" s="5">
        <f t="shared" si="303"/>
        <v>62.883333333333333</v>
      </c>
      <c r="R3212" s="2" t="s">
        <v>8271</v>
      </c>
      <c r="S3212" s="7" t="str">
        <f t="shared" si="304"/>
        <v>theater</v>
      </c>
      <c r="T3212" s="7" t="str">
        <f t="shared" si="305"/>
        <v>plays</v>
      </c>
    </row>
    <row r="3213" spans="1:20" ht="80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17">
        <f t="shared" si="300"/>
        <v>41834.586574074077</v>
      </c>
      <c r="L3213" s="17">
        <f t="shared" si="301"/>
        <v>41866.083333333336</v>
      </c>
      <c r="M3213" s="2" t="b">
        <v>1</v>
      </c>
      <c r="N3213" s="2">
        <v>322</v>
      </c>
      <c r="O3213" s="2" t="b">
        <v>1</v>
      </c>
      <c r="P3213" s="4">
        <f t="shared" si="302"/>
        <v>119.74347826086958</v>
      </c>
      <c r="Q3213" s="5">
        <f t="shared" si="303"/>
        <v>85.531055900621112</v>
      </c>
      <c r="R3213" s="2" t="s">
        <v>8271</v>
      </c>
      <c r="S3213" s="7" t="str">
        <f t="shared" si="304"/>
        <v>theater</v>
      </c>
      <c r="T3213" s="7" t="str">
        <f t="shared" si="305"/>
        <v>plays</v>
      </c>
    </row>
    <row r="3214" spans="1:20" ht="60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17">
        <f t="shared" si="300"/>
        <v>41829.795729166668</v>
      </c>
      <c r="L3214" s="17">
        <f t="shared" si="301"/>
        <v>41859.795729166668</v>
      </c>
      <c r="M3214" s="2" t="b">
        <v>1</v>
      </c>
      <c r="N3214" s="2">
        <v>94</v>
      </c>
      <c r="O3214" s="2" t="b">
        <v>1</v>
      </c>
      <c r="P3214" s="4">
        <f t="shared" si="302"/>
        <v>126.25</v>
      </c>
      <c r="Q3214" s="5">
        <f t="shared" si="303"/>
        <v>53.723404255319146</v>
      </c>
      <c r="R3214" s="2" t="s">
        <v>8271</v>
      </c>
      <c r="S3214" s="7" t="str">
        <f t="shared" si="304"/>
        <v>theater</v>
      </c>
      <c r="T3214" s="7" t="str">
        <f t="shared" si="305"/>
        <v>plays</v>
      </c>
    </row>
    <row r="3215" spans="1:20" ht="80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17">
        <f t="shared" si="300"/>
        <v>42171.763414351852</v>
      </c>
      <c r="L3215" s="17">
        <f t="shared" si="301"/>
        <v>42211.763414351852</v>
      </c>
      <c r="M3215" s="2" t="b">
        <v>1</v>
      </c>
      <c r="N3215" s="2">
        <v>47</v>
      </c>
      <c r="O3215" s="2" t="b">
        <v>1</v>
      </c>
      <c r="P3215" s="4">
        <f t="shared" si="302"/>
        <v>100.11666666666667</v>
      </c>
      <c r="Q3215" s="5">
        <f t="shared" si="303"/>
        <v>127.80851063829788</v>
      </c>
      <c r="R3215" s="2" t="s">
        <v>8271</v>
      </c>
      <c r="S3215" s="7" t="str">
        <f t="shared" si="304"/>
        <v>theater</v>
      </c>
      <c r="T3215" s="7" t="str">
        <f t="shared" si="305"/>
        <v>plays</v>
      </c>
    </row>
    <row r="3216" spans="1:20" ht="80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17">
        <f t="shared" si="300"/>
        <v>42337.792511574073</v>
      </c>
      <c r="L3216" s="17">
        <f t="shared" si="301"/>
        <v>42374.996527777781</v>
      </c>
      <c r="M3216" s="2" t="b">
        <v>1</v>
      </c>
      <c r="N3216" s="2">
        <v>115</v>
      </c>
      <c r="O3216" s="2" t="b">
        <v>1</v>
      </c>
      <c r="P3216" s="4">
        <f t="shared" si="302"/>
        <v>102.13333333333334</v>
      </c>
      <c r="Q3216" s="5">
        <f t="shared" si="303"/>
        <v>106.57391304347826</v>
      </c>
      <c r="R3216" s="2" t="s">
        <v>8271</v>
      </c>
      <c r="S3216" s="7" t="str">
        <f t="shared" si="304"/>
        <v>theater</v>
      </c>
      <c r="T3216" s="7" t="str">
        <f t="shared" si="305"/>
        <v>plays</v>
      </c>
    </row>
    <row r="3217" spans="1:20" ht="120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17">
        <f t="shared" si="300"/>
        <v>42219.665173611109</v>
      </c>
      <c r="L3217" s="17">
        <f t="shared" si="301"/>
        <v>42257.165972222225</v>
      </c>
      <c r="M3217" s="2" t="b">
        <v>1</v>
      </c>
      <c r="N3217" s="2">
        <v>134</v>
      </c>
      <c r="O3217" s="2" t="b">
        <v>1</v>
      </c>
      <c r="P3217" s="4">
        <f t="shared" si="302"/>
        <v>100.35142857142858</v>
      </c>
      <c r="Q3217" s="5">
        <f t="shared" si="303"/>
        <v>262.11194029850748</v>
      </c>
      <c r="R3217" s="2" t="s">
        <v>8271</v>
      </c>
      <c r="S3217" s="7" t="str">
        <f t="shared" si="304"/>
        <v>theater</v>
      </c>
      <c r="T3217" s="7" t="str">
        <f t="shared" si="305"/>
        <v>plays</v>
      </c>
    </row>
    <row r="3218" spans="1:20" ht="80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17">
        <f t="shared" si="300"/>
        <v>42165.462627314817</v>
      </c>
      <c r="L3218" s="17">
        <f t="shared" si="301"/>
        <v>42196.604166666672</v>
      </c>
      <c r="M3218" s="2" t="b">
        <v>1</v>
      </c>
      <c r="N3218" s="2">
        <v>35</v>
      </c>
      <c r="O3218" s="2" t="b">
        <v>1</v>
      </c>
      <c r="P3218" s="4">
        <f t="shared" si="302"/>
        <v>100.05</v>
      </c>
      <c r="Q3218" s="5">
        <f t="shared" si="303"/>
        <v>57.171428571428571</v>
      </c>
      <c r="R3218" s="2" t="s">
        <v>8271</v>
      </c>
      <c r="S3218" s="7" t="str">
        <f t="shared" si="304"/>
        <v>theater</v>
      </c>
      <c r="T3218" s="7" t="str">
        <f t="shared" si="305"/>
        <v>plays</v>
      </c>
    </row>
    <row r="3219" spans="1:20" ht="60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17">
        <f t="shared" si="300"/>
        <v>42648.546111111107</v>
      </c>
      <c r="L3219" s="17">
        <f t="shared" si="301"/>
        <v>42678.546111111107</v>
      </c>
      <c r="M3219" s="2" t="b">
        <v>1</v>
      </c>
      <c r="N3219" s="2">
        <v>104</v>
      </c>
      <c r="O3219" s="2" t="b">
        <v>1</v>
      </c>
      <c r="P3219" s="4">
        <f t="shared" si="302"/>
        <v>116.02222222222223</v>
      </c>
      <c r="Q3219" s="5">
        <f t="shared" si="303"/>
        <v>50.20192307692308</v>
      </c>
      <c r="R3219" s="2" t="s">
        <v>8271</v>
      </c>
      <c r="S3219" s="7" t="str">
        <f t="shared" si="304"/>
        <v>theater</v>
      </c>
      <c r="T3219" s="7" t="str">
        <f t="shared" si="305"/>
        <v>plays</v>
      </c>
    </row>
    <row r="3220" spans="1:20" ht="80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17">
        <f t="shared" si="300"/>
        <v>41971.002152777779</v>
      </c>
      <c r="L3220" s="17">
        <f t="shared" si="301"/>
        <v>42004</v>
      </c>
      <c r="M3220" s="2" t="b">
        <v>1</v>
      </c>
      <c r="N3220" s="2">
        <v>184</v>
      </c>
      <c r="O3220" s="2" t="b">
        <v>1</v>
      </c>
      <c r="P3220" s="4">
        <f t="shared" si="302"/>
        <v>102.1</v>
      </c>
      <c r="Q3220" s="5">
        <f t="shared" si="303"/>
        <v>66.586956521739125</v>
      </c>
      <c r="R3220" s="2" t="s">
        <v>8271</v>
      </c>
      <c r="S3220" s="7" t="str">
        <f t="shared" si="304"/>
        <v>theater</v>
      </c>
      <c r="T3220" s="7" t="str">
        <f t="shared" si="305"/>
        <v>plays</v>
      </c>
    </row>
    <row r="3221" spans="1:20" ht="60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17">
        <f t="shared" si="300"/>
        <v>42050.983182870375</v>
      </c>
      <c r="L3221" s="17">
        <f t="shared" si="301"/>
        <v>42085.941516203704</v>
      </c>
      <c r="M3221" s="2" t="b">
        <v>1</v>
      </c>
      <c r="N3221" s="2">
        <v>119</v>
      </c>
      <c r="O3221" s="2" t="b">
        <v>1</v>
      </c>
      <c r="P3221" s="4">
        <f t="shared" si="302"/>
        <v>100.11000000000001</v>
      </c>
      <c r="Q3221" s="5">
        <f t="shared" si="303"/>
        <v>168.25210084033614</v>
      </c>
      <c r="R3221" s="2" t="s">
        <v>8271</v>
      </c>
      <c r="S3221" s="7" t="str">
        <f t="shared" si="304"/>
        <v>theater</v>
      </c>
      <c r="T3221" s="7" t="str">
        <f t="shared" si="305"/>
        <v>plays</v>
      </c>
    </row>
    <row r="3222" spans="1:20" ht="40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17">
        <f t="shared" si="300"/>
        <v>42772.833379629628</v>
      </c>
      <c r="L3222" s="17">
        <f t="shared" si="301"/>
        <v>42806.875</v>
      </c>
      <c r="M3222" s="2" t="b">
        <v>1</v>
      </c>
      <c r="N3222" s="2">
        <v>59</v>
      </c>
      <c r="O3222" s="2" t="b">
        <v>1</v>
      </c>
      <c r="P3222" s="4">
        <f t="shared" si="302"/>
        <v>100.84</v>
      </c>
      <c r="Q3222" s="5">
        <f t="shared" si="303"/>
        <v>256.37288135593218</v>
      </c>
      <c r="R3222" s="2" t="s">
        <v>8271</v>
      </c>
      <c r="S3222" s="7" t="str">
        <f t="shared" si="304"/>
        <v>theater</v>
      </c>
      <c r="T3222" s="7" t="str">
        <f t="shared" si="305"/>
        <v>plays</v>
      </c>
    </row>
    <row r="3223" spans="1:20" ht="80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17">
        <f t="shared" si="300"/>
        <v>42155.696793981479</v>
      </c>
      <c r="L3223" s="17">
        <f t="shared" si="301"/>
        <v>42190.696793981479</v>
      </c>
      <c r="M3223" s="2" t="b">
        <v>1</v>
      </c>
      <c r="N3223" s="2">
        <v>113</v>
      </c>
      <c r="O3223" s="2" t="b">
        <v>1</v>
      </c>
      <c r="P3223" s="4">
        <f t="shared" si="302"/>
        <v>103.42499999999998</v>
      </c>
      <c r="Q3223" s="5">
        <f t="shared" si="303"/>
        <v>36.610619469026545</v>
      </c>
      <c r="R3223" s="2" t="s">
        <v>8271</v>
      </c>
      <c r="S3223" s="7" t="str">
        <f t="shared" si="304"/>
        <v>theater</v>
      </c>
      <c r="T3223" s="7" t="str">
        <f t="shared" si="305"/>
        <v>plays</v>
      </c>
    </row>
    <row r="3224" spans="1:20" ht="60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17">
        <f t="shared" si="300"/>
        <v>42270.582141203704</v>
      </c>
      <c r="L3224" s="17">
        <f t="shared" si="301"/>
        <v>42301.895138888889</v>
      </c>
      <c r="M3224" s="2" t="b">
        <v>1</v>
      </c>
      <c r="N3224" s="2">
        <v>84</v>
      </c>
      <c r="O3224" s="2" t="b">
        <v>1</v>
      </c>
      <c r="P3224" s="4">
        <f t="shared" si="302"/>
        <v>124.8</v>
      </c>
      <c r="Q3224" s="5">
        <f t="shared" si="303"/>
        <v>37.142857142857146</v>
      </c>
      <c r="R3224" s="2" t="s">
        <v>8271</v>
      </c>
      <c r="S3224" s="7" t="str">
        <f t="shared" si="304"/>
        <v>theater</v>
      </c>
      <c r="T3224" s="7" t="str">
        <f t="shared" si="305"/>
        <v>plays</v>
      </c>
    </row>
    <row r="3225" spans="1:20" ht="60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17">
        <f t="shared" si="300"/>
        <v>42206.835370370376</v>
      </c>
      <c r="L3225" s="17">
        <f t="shared" si="301"/>
        <v>42236.835370370376</v>
      </c>
      <c r="M3225" s="2" t="b">
        <v>1</v>
      </c>
      <c r="N3225" s="2">
        <v>74</v>
      </c>
      <c r="O3225" s="2" t="b">
        <v>1</v>
      </c>
      <c r="P3225" s="4">
        <f t="shared" si="302"/>
        <v>109.51612903225806</v>
      </c>
      <c r="Q3225" s="5">
        <f t="shared" si="303"/>
        <v>45.878378378378379</v>
      </c>
      <c r="R3225" s="2" t="s">
        <v>8271</v>
      </c>
      <c r="S3225" s="7" t="str">
        <f t="shared" si="304"/>
        <v>theater</v>
      </c>
      <c r="T3225" s="7" t="str">
        <f t="shared" si="305"/>
        <v>plays</v>
      </c>
    </row>
    <row r="3226" spans="1:20" ht="80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17">
        <f t="shared" si="300"/>
        <v>42697.850844907407</v>
      </c>
      <c r="L3226" s="17">
        <f t="shared" si="301"/>
        <v>42745.208333333328</v>
      </c>
      <c r="M3226" s="2" t="b">
        <v>1</v>
      </c>
      <c r="N3226" s="2">
        <v>216</v>
      </c>
      <c r="O3226" s="2" t="b">
        <v>1</v>
      </c>
      <c r="P3226" s="4">
        <f t="shared" si="302"/>
        <v>102.03333333333333</v>
      </c>
      <c r="Q3226" s="5">
        <f t="shared" si="303"/>
        <v>141.71296296296296</v>
      </c>
      <c r="R3226" s="2" t="s">
        <v>8271</v>
      </c>
      <c r="S3226" s="7" t="str">
        <f t="shared" si="304"/>
        <v>theater</v>
      </c>
      <c r="T3226" s="7" t="str">
        <f t="shared" si="305"/>
        <v>plays</v>
      </c>
    </row>
    <row r="3227" spans="1:20" ht="80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17">
        <f t="shared" si="300"/>
        <v>42503.559467592597</v>
      </c>
      <c r="L3227" s="17">
        <f t="shared" si="301"/>
        <v>42524.875</v>
      </c>
      <c r="M3227" s="2" t="b">
        <v>1</v>
      </c>
      <c r="N3227" s="2">
        <v>39</v>
      </c>
      <c r="O3227" s="2" t="b">
        <v>1</v>
      </c>
      <c r="P3227" s="4">
        <f t="shared" si="302"/>
        <v>102.35000000000001</v>
      </c>
      <c r="Q3227" s="5">
        <f t="shared" si="303"/>
        <v>52.487179487179489</v>
      </c>
      <c r="R3227" s="2" t="s">
        <v>8271</v>
      </c>
      <c r="S3227" s="7" t="str">
        <f t="shared" si="304"/>
        <v>theater</v>
      </c>
      <c r="T3227" s="7" t="str">
        <f t="shared" si="305"/>
        <v>plays</v>
      </c>
    </row>
    <row r="3228" spans="1:20" ht="80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17">
        <f t="shared" si="300"/>
        <v>42277.583472222221</v>
      </c>
      <c r="L3228" s="17">
        <f t="shared" si="301"/>
        <v>42307.583472222221</v>
      </c>
      <c r="M3228" s="2" t="b">
        <v>1</v>
      </c>
      <c r="N3228" s="2">
        <v>21</v>
      </c>
      <c r="O3228" s="2" t="b">
        <v>1</v>
      </c>
      <c r="P3228" s="4">
        <f t="shared" si="302"/>
        <v>104.16666666666667</v>
      </c>
      <c r="Q3228" s="5">
        <f t="shared" si="303"/>
        <v>59.523809523809526</v>
      </c>
      <c r="R3228" s="2" t="s">
        <v>8271</v>
      </c>
      <c r="S3228" s="7" t="str">
        <f t="shared" si="304"/>
        <v>theater</v>
      </c>
      <c r="T3228" s="7" t="str">
        <f t="shared" si="305"/>
        <v>plays</v>
      </c>
    </row>
    <row r="3229" spans="1:20" ht="80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17">
        <f t="shared" si="300"/>
        <v>42722.882361111115</v>
      </c>
      <c r="L3229" s="17">
        <f t="shared" si="301"/>
        <v>42752.882361111115</v>
      </c>
      <c r="M3229" s="2" t="b">
        <v>0</v>
      </c>
      <c r="N3229" s="2">
        <v>30</v>
      </c>
      <c r="O3229" s="2" t="b">
        <v>1</v>
      </c>
      <c r="P3229" s="4">
        <f t="shared" si="302"/>
        <v>125</v>
      </c>
      <c r="Q3229" s="5">
        <f t="shared" si="303"/>
        <v>50</v>
      </c>
      <c r="R3229" s="2" t="s">
        <v>8271</v>
      </c>
      <c r="S3229" s="7" t="str">
        <f t="shared" si="304"/>
        <v>theater</v>
      </c>
      <c r="T3229" s="7" t="str">
        <f t="shared" si="305"/>
        <v>plays</v>
      </c>
    </row>
    <row r="3230" spans="1:20" ht="40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17">
        <f t="shared" si="300"/>
        <v>42323.70930555556</v>
      </c>
      <c r="L3230" s="17">
        <f t="shared" si="301"/>
        <v>42355.207638888889</v>
      </c>
      <c r="M3230" s="2" t="b">
        <v>1</v>
      </c>
      <c r="N3230" s="2">
        <v>37</v>
      </c>
      <c r="O3230" s="2" t="b">
        <v>1</v>
      </c>
      <c r="P3230" s="4">
        <f t="shared" si="302"/>
        <v>102.34285714285714</v>
      </c>
      <c r="Q3230" s="5">
        <f t="shared" si="303"/>
        <v>193.62162162162161</v>
      </c>
      <c r="R3230" s="2" t="s">
        <v>8271</v>
      </c>
      <c r="S3230" s="7" t="str">
        <f t="shared" si="304"/>
        <v>theater</v>
      </c>
      <c r="T3230" s="7" t="str">
        <f t="shared" si="305"/>
        <v>plays</v>
      </c>
    </row>
    <row r="3231" spans="1:20" ht="60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17">
        <f t="shared" si="300"/>
        <v>41933.291643518518</v>
      </c>
      <c r="L3231" s="17">
        <f t="shared" si="301"/>
        <v>41963.333310185189</v>
      </c>
      <c r="M3231" s="2" t="b">
        <v>1</v>
      </c>
      <c r="N3231" s="2">
        <v>202</v>
      </c>
      <c r="O3231" s="2" t="b">
        <v>1</v>
      </c>
      <c r="P3231" s="4">
        <f t="shared" si="302"/>
        <v>107.86500000000001</v>
      </c>
      <c r="Q3231" s="5">
        <f t="shared" si="303"/>
        <v>106.79702970297029</v>
      </c>
      <c r="R3231" s="2" t="s">
        <v>8271</v>
      </c>
      <c r="S3231" s="7" t="str">
        <f t="shared" si="304"/>
        <v>theater</v>
      </c>
      <c r="T3231" s="7" t="str">
        <f t="shared" si="305"/>
        <v>plays</v>
      </c>
    </row>
    <row r="3232" spans="1:20" ht="80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17">
        <f t="shared" si="300"/>
        <v>41898.168125000004</v>
      </c>
      <c r="L3232" s="17">
        <f t="shared" si="301"/>
        <v>41913.165972222225</v>
      </c>
      <c r="M3232" s="2" t="b">
        <v>1</v>
      </c>
      <c r="N3232" s="2">
        <v>37</v>
      </c>
      <c r="O3232" s="2" t="b">
        <v>1</v>
      </c>
      <c r="P3232" s="4">
        <f t="shared" si="302"/>
        <v>109.88461538461539</v>
      </c>
      <c r="Q3232" s="5">
        <f t="shared" si="303"/>
        <v>77.21621621621621</v>
      </c>
      <c r="R3232" s="2" t="s">
        <v>8271</v>
      </c>
      <c r="S3232" s="7" t="str">
        <f t="shared" si="304"/>
        <v>theater</v>
      </c>
      <c r="T3232" s="7" t="str">
        <f t="shared" si="305"/>
        <v>plays</v>
      </c>
    </row>
    <row r="3233" spans="1:20" ht="80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17">
        <f t="shared" si="300"/>
        <v>42446.943831018521</v>
      </c>
      <c r="L3233" s="17">
        <f t="shared" si="301"/>
        <v>42476.943831018521</v>
      </c>
      <c r="M3233" s="2" t="b">
        <v>0</v>
      </c>
      <c r="N3233" s="2">
        <v>28</v>
      </c>
      <c r="O3233" s="2" t="b">
        <v>1</v>
      </c>
      <c r="P3233" s="4">
        <f t="shared" si="302"/>
        <v>161</v>
      </c>
      <c r="Q3233" s="5">
        <f t="shared" si="303"/>
        <v>57.5</v>
      </c>
      <c r="R3233" s="2" t="s">
        <v>8271</v>
      </c>
      <c r="S3233" s="7" t="str">
        <f t="shared" si="304"/>
        <v>theater</v>
      </c>
      <c r="T3233" s="7" t="str">
        <f t="shared" si="305"/>
        <v>plays</v>
      </c>
    </row>
    <row r="3234" spans="1:20" ht="60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17">
        <f t="shared" si="300"/>
        <v>42463.81385416667</v>
      </c>
      <c r="L3234" s="17">
        <f t="shared" si="301"/>
        <v>42494.165972222225</v>
      </c>
      <c r="M3234" s="2" t="b">
        <v>1</v>
      </c>
      <c r="N3234" s="2">
        <v>26</v>
      </c>
      <c r="O3234" s="2" t="b">
        <v>1</v>
      </c>
      <c r="P3234" s="4">
        <f t="shared" si="302"/>
        <v>131.20000000000002</v>
      </c>
      <c r="Q3234" s="5">
        <f t="shared" si="303"/>
        <v>50.46153846153846</v>
      </c>
      <c r="R3234" s="2" t="s">
        <v>8271</v>
      </c>
      <c r="S3234" s="7" t="str">
        <f t="shared" si="304"/>
        <v>theater</v>
      </c>
      <c r="T3234" s="7" t="str">
        <f t="shared" si="305"/>
        <v>plays</v>
      </c>
    </row>
    <row r="3235" spans="1:20" ht="60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17">
        <f t="shared" si="300"/>
        <v>42766.805034722223</v>
      </c>
      <c r="L3235" s="17">
        <f t="shared" si="301"/>
        <v>42796.805034722223</v>
      </c>
      <c r="M3235" s="2" t="b">
        <v>0</v>
      </c>
      <c r="N3235" s="2">
        <v>61</v>
      </c>
      <c r="O3235" s="2" t="b">
        <v>1</v>
      </c>
      <c r="P3235" s="4">
        <f t="shared" si="302"/>
        <v>118.8</v>
      </c>
      <c r="Q3235" s="5">
        <f t="shared" si="303"/>
        <v>97.377049180327873</v>
      </c>
      <c r="R3235" s="2" t="s">
        <v>8271</v>
      </c>
      <c r="S3235" s="7" t="str">
        <f t="shared" si="304"/>
        <v>theater</v>
      </c>
      <c r="T3235" s="7" t="str">
        <f t="shared" si="305"/>
        <v>plays</v>
      </c>
    </row>
    <row r="3236" spans="1:20" ht="80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17">
        <f t="shared" si="300"/>
        <v>42734.789444444439</v>
      </c>
      <c r="L3236" s="17">
        <f t="shared" si="301"/>
        <v>42767.979861111111</v>
      </c>
      <c r="M3236" s="2" t="b">
        <v>0</v>
      </c>
      <c r="N3236" s="2">
        <v>115</v>
      </c>
      <c r="O3236" s="2" t="b">
        <v>1</v>
      </c>
      <c r="P3236" s="4">
        <f t="shared" si="302"/>
        <v>100.39275000000001</v>
      </c>
      <c r="Q3236" s="5">
        <f t="shared" si="303"/>
        <v>34.91921739130435</v>
      </c>
      <c r="R3236" s="2" t="s">
        <v>8271</v>
      </c>
      <c r="S3236" s="7" t="str">
        <f t="shared" si="304"/>
        <v>theater</v>
      </c>
      <c r="T3236" s="7" t="str">
        <f t="shared" si="305"/>
        <v>plays</v>
      </c>
    </row>
    <row r="3237" spans="1:20" ht="80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17">
        <f t="shared" si="300"/>
        <v>42522.347812499997</v>
      </c>
      <c r="L3237" s="17">
        <f t="shared" si="301"/>
        <v>42552.347812499997</v>
      </c>
      <c r="M3237" s="2" t="b">
        <v>1</v>
      </c>
      <c r="N3237" s="2">
        <v>181</v>
      </c>
      <c r="O3237" s="2" t="b">
        <v>1</v>
      </c>
      <c r="P3237" s="4">
        <f t="shared" si="302"/>
        <v>103.20666666666666</v>
      </c>
      <c r="Q3237" s="5">
        <f t="shared" si="303"/>
        <v>85.530386740331494</v>
      </c>
      <c r="R3237" s="2" t="s">
        <v>8271</v>
      </c>
      <c r="S3237" s="7" t="str">
        <f t="shared" si="304"/>
        <v>theater</v>
      </c>
      <c r="T3237" s="7" t="str">
        <f t="shared" si="305"/>
        <v>plays</v>
      </c>
    </row>
    <row r="3238" spans="1:20" ht="80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17">
        <f t="shared" si="300"/>
        <v>42702.917048611111</v>
      </c>
      <c r="L3238" s="17">
        <f t="shared" si="301"/>
        <v>42732.917048611111</v>
      </c>
      <c r="M3238" s="2" t="b">
        <v>0</v>
      </c>
      <c r="N3238" s="2">
        <v>110</v>
      </c>
      <c r="O3238" s="2" t="b">
        <v>1</v>
      </c>
      <c r="P3238" s="4">
        <f t="shared" si="302"/>
        <v>100.6</v>
      </c>
      <c r="Q3238" s="5">
        <f t="shared" si="303"/>
        <v>182.90909090909091</v>
      </c>
      <c r="R3238" s="2" t="s">
        <v>8271</v>
      </c>
      <c r="S3238" s="7" t="str">
        <f t="shared" si="304"/>
        <v>theater</v>
      </c>
      <c r="T3238" s="7" t="str">
        <f t="shared" si="305"/>
        <v>plays</v>
      </c>
    </row>
    <row r="3239" spans="1:20" ht="40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17">
        <f t="shared" si="300"/>
        <v>42252.474351851852</v>
      </c>
      <c r="L3239" s="17">
        <f t="shared" si="301"/>
        <v>42276.165972222225</v>
      </c>
      <c r="M3239" s="2" t="b">
        <v>1</v>
      </c>
      <c r="N3239" s="2">
        <v>269</v>
      </c>
      <c r="O3239" s="2" t="b">
        <v>1</v>
      </c>
      <c r="P3239" s="4">
        <f t="shared" si="302"/>
        <v>100.78754285714287</v>
      </c>
      <c r="Q3239" s="5">
        <f t="shared" si="303"/>
        <v>131.13620817843866</v>
      </c>
      <c r="R3239" s="2" t="s">
        <v>8271</v>
      </c>
      <c r="S3239" s="7" t="str">
        <f t="shared" si="304"/>
        <v>theater</v>
      </c>
      <c r="T3239" s="7" t="str">
        <f t="shared" si="305"/>
        <v>plays</v>
      </c>
    </row>
    <row r="3240" spans="1:20" ht="80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17">
        <f t="shared" si="300"/>
        <v>42156.510393518518</v>
      </c>
      <c r="L3240" s="17">
        <f t="shared" si="301"/>
        <v>42186.510393518518</v>
      </c>
      <c r="M3240" s="2" t="b">
        <v>1</v>
      </c>
      <c r="N3240" s="2">
        <v>79</v>
      </c>
      <c r="O3240" s="2" t="b">
        <v>1</v>
      </c>
      <c r="P3240" s="4">
        <f t="shared" si="302"/>
        <v>112.32142857142857</v>
      </c>
      <c r="Q3240" s="5">
        <f t="shared" si="303"/>
        <v>39.810126582278478</v>
      </c>
      <c r="R3240" s="2" t="s">
        <v>8271</v>
      </c>
      <c r="S3240" s="7" t="str">
        <f t="shared" si="304"/>
        <v>theater</v>
      </c>
      <c r="T3240" s="7" t="str">
        <f t="shared" si="305"/>
        <v>plays</v>
      </c>
    </row>
    <row r="3241" spans="1:20" ht="80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17">
        <f t="shared" si="300"/>
        <v>42278.089039351849</v>
      </c>
      <c r="L3241" s="17">
        <f t="shared" si="301"/>
        <v>42302.999305555553</v>
      </c>
      <c r="M3241" s="2" t="b">
        <v>1</v>
      </c>
      <c r="N3241" s="2">
        <v>104</v>
      </c>
      <c r="O3241" s="2" t="b">
        <v>1</v>
      </c>
      <c r="P3241" s="4">
        <f t="shared" si="302"/>
        <v>105.91914022517912</v>
      </c>
      <c r="Q3241" s="5">
        <f t="shared" si="303"/>
        <v>59.701730769230764</v>
      </c>
      <c r="R3241" s="2" t="s">
        <v>8271</v>
      </c>
      <c r="S3241" s="7" t="str">
        <f t="shared" si="304"/>
        <v>theater</v>
      </c>
      <c r="T3241" s="7" t="str">
        <f t="shared" si="305"/>
        <v>plays</v>
      </c>
    </row>
    <row r="3242" spans="1:20" ht="80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17">
        <f t="shared" si="300"/>
        <v>42754.693842592591</v>
      </c>
      <c r="L3242" s="17">
        <f t="shared" si="301"/>
        <v>42782.958333333328</v>
      </c>
      <c r="M3242" s="2" t="b">
        <v>0</v>
      </c>
      <c r="N3242" s="2">
        <v>34</v>
      </c>
      <c r="O3242" s="2" t="b">
        <v>1</v>
      </c>
      <c r="P3242" s="4">
        <f t="shared" si="302"/>
        <v>100.56666666666668</v>
      </c>
      <c r="Q3242" s="5">
        <f t="shared" si="303"/>
        <v>88.735294117647058</v>
      </c>
      <c r="R3242" s="2" t="s">
        <v>8271</v>
      </c>
      <c r="S3242" s="7" t="str">
        <f t="shared" si="304"/>
        <v>theater</v>
      </c>
      <c r="T3242" s="7" t="str">
        <f t="shared" si="305"/>
        <v>plays</v>
      </c>
    </row>
    <row r="3243" spans="1:20" ht="80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17">
        <f t="shared" si="300"/>
        <v>41893.324884259258</v>
      </c>
      <c r="L3243" s="17">
        <f t="shared" si="301"/>
        <v>41926.290972222225</v>
      </c>
      <c r="M3243" s="2" t="b">
        <v>1</v>
      </c>
      <c r="N3243" s="2">
        <v>167</v>
      </c>
      <c r="O3243" s="2" t="b">
        <v>1</v>
      </c>
      <c r="P3243" s="4">
        <f t="shared" si="302"/>
        <v>115.30588235294117</v>
      </c>
      <c r="Q3243" s="5">
        <f t="shared" si="303"/>
        <v>58.688622754491021</v>
      </c>
      <c r="R3243" s="2" t="s">
        <v>8271</v>
      </c>
      <c r="S3243" s="7" t="str">
        <f t="shared" si="304"/>
        <v>theater</v>
      </c>
      <c r="T3243" s="7" t="str">
        <f t="shared" si="305"/>
        <v>plays</v>
      </c>
    </row>
    <row r="3244" spans="1:20" ht="60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17">
        <f t="shared" si="300"/>
        <v>41871.755694444444</v>
      </c>
      <c r="L3244" s="17">
        <f t="shared" si="301"/>
        <v>41901.755694444444</v>
      </c>
      <c r="M3244" s="2" t="b">
        <v>1</v>
      </c>
      <c r="N3244" s="2">
        <v>183</v>
      </c>
      <c r="O3244" s="2" t="b">
        <v>1</v>
      </c>
      <c r="P3244" s="4">
        <f t="shared" si="302"/>
        <v>127.30419999999999</v>
      </c>
      <c r="Q3244" s="5">
        <f t="shared" si="303"/>
        <v>69.56513661202186</v>
      </c>
      <c r="R3244" s="2" t="s">
        <v>8271</v>
      </c>
      <c r="S3244" s="7" t="str">
        <f t="shared" si="304"/>
        <v>theater</v>
      </c>
      <c r="T3244" s="7" t="str">
        <f t="shared" si="305"/>
        <v>plays</v>
      </c>
    </row>
    <row r="3245" spans="1:20" ht="80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17">
        <f t="shared" si="300"/>
        <v>42262.096782407403</v>
      </c>
      <c r="L3245" s="17">
        <f t="shared" si="301"/>
        <v>42286</v>
      </c>
      <c r="M3245" s="2" t="b">
        <v>1</v>
      </c>
      <c r="N3245" s="2">
        <v>71</v>
      </c>
      <c r="O3245" s="2" t="b">
        <v>1</v>
      </c>
      <c r="P3245" s="4">
        <f t="shared" si="302"/>
        <v>102.83750000000001</v>
      </c>
      <c r="Q3245" s="5">
        <f t="shared" si="303"/>
        <v>115.87323943661971</v>
      </c>
      <c r="R3245" s="2" t="s">
        <v>8271</v>
      </c>
      <c r="S3245" s="7" t="str">
        <f t="shared" si="304"/>
        <v>theater</v>
      </c>
      <c r="T3245" s="7" t="str">
        <f t="shared" si="305"/>
        <v>plays</v>
      </c>
    </row>
    <row r="3246" spans="1:20" ht="80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17">
        <f t="shared" si="300"/>
        <v>42675.694236111114</v>
      </c>
      <c r="L3246" s="17">
        <f t="shared" si="301"/>
        <v>42705.735902777778</v>
      </c>
      <c r="M3246" s="2" t="b">
        <v>0</v>
      </c>
      <c r="N3246" s="2">
        <v>69</v>
      </c>
      <c r="O3246" s="2" t="b">
        <v>1</v>
      </c>
      <c r="P3246" s="4">
        <f t="shared" si="302"/>
        <v>102.9375</v>
      </c>
      <c r="Q3246" s="5">
        <f t="shared" si="303"/>
        <v>23.869565217391305</v>
      </c>
      <c r="R3246" s="2" t="s">
        <v>8271</v>
      </c>
      <c r="S3246" s="7" t="str">
        <f t="shared" si="304"/>
        <v>theater</v>
      </c>
      <c r="T3246" s="7" t="str">
        <f t="shared" si="305"/>
        <v>plays</v>
      </c>
    </row>
    <row r="3247" spans="1:20" ht="60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17">
        <f t="shared" si="300"/>
        <v>42135.60020833333</v>
      </c>
      <c r="L3247" s="17">
        <f t="shared" si="301"/>
        <v>42167.083333333328</v>
      </c>
      <c r="M3247" s="2" t="b">
        <v>0</v>
      </c>
      <c r="N3247" s="2">
        <v>270</v>
      </c>
      <c r="O3247" s="2" t="b">
        <v>1</v>
      </c>
      <c r="P3247" s="4">
        <f t="shared" si="302"/>
        <v>104.3047619047619</v>
      </c>
      <c r="Q3247" s="5">
        <f t="shared" si="303"/>
        <v>81.125925925925927</v>
      </c>
      <c r="R3247" s="2" t="s">
        <v>8271</v>
      </c>
      <c r="S3247" s="7" t="str">
        <f t="shared" si="304"/>
        <v>theater</v>
      </c>
      <c r="T3247" s="7" t="str">
        <f t="shared" si="305"/>
        <v>plays</v>
      </c>
    </row>
    <row r="3248" spans="1:20" ht="80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17">
        <f t="shared" si="300"/>
        <v>42230.472222222219</v>
      </c>
      <c r="L3248" s="17">
        <f t="shared" si="301"/>
        <v>42259.165972222225</v>
      </c>
      <c r="M3248" s="2" t="b">
        <v>1</v>
      </c>
      <c r="N3248" s="2">
        <v>193</v>
      </c>
      <c r="O3248" s="2" t="b">
        <v>1</v>
      </c>
      <c r="P3248" s="4">
        <f t="shared" si="302"/>
        <v>111.22000000000001</v>
      </c>
      <c r="Q3248" s="5">
        <f t="shared" si="303"/>
        <v>57.626943005181346</v>
      </c>
      <c r="R3248" s="2" t="s">
        <v>8271</v>
      </c>
      <c r="S3248" s="7" t="str">
        <f t="shared" si="304"/>
        <v>theater</v>
      </c>
      <c r="T3248" s="7" t="str">
        <f t="shared" si="305"/>
        <v>plays</v>
      </c>
    </row>
    <row r="3249" spans="1:20" ht="80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17">
        <f t="shared" si="300"/>
        <v>42167.434166666666</v>
      </c>
      <c r="L3249" s="17">
        <f t="shared" si="301"/>
        <v>42197.434166666666</v>
      </c>
      <c r="M3249" s="2" t="b">
        <v>1</v>
      </c>
      <c r="N3249" s="2">
        <v>57</v>
      </c>
      <c r="O3249" s="2" t="b">
        <v>1</v>
      </c>
      <c r="P3249" s="4">
        <f t="shared" si="302"/>
        <v>105.86</v>
      </c>
      <c r="Q3249" s="5">
        <f t="shared" si="303"/>
        <v>46.429824561403507</v>
      </c>
      <c r="R3249" s="2" t="s">
        <v>8271</v>
      </c>
      <c r="S3249" s="7" t="str">
        <f t="shared" si="304"/>
        <v>theater</v>
      </c>
      <c r="T3249" s="7" t="str">
        <f t="shared" si="305"/>
        <v>plays</v>
      </c>
    </row>
    <row r="3250" spans="1:20" ht="40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17">
        <f t="shared" si="300"/>
        <v>42068.888391203705</v>
      </c>
      <c r="L3250" s="17">
        <f t="shared" si="301"/>
        <v>42098.846724537041</v>
      </c>
      <c r="M3250" s="2" t="b">
        <v>1</v>
      </c>
      <c r="N3250" s="2">
        <v>200</v>
      </c>
      <c r="O3250" s="2" t="b">
        <v>1</v>
      </c>
      <c r="P3250" s="4">
        <f t="shared" si="302"/>
        <v>100.79166666666666</v>
      </c>
      <c r="Q3250" s="5">
        <f t="shared" si="303"/>
        <v>60.475000000000001</v>
      </c>
      <c r="R3250" s="2" t="s">
        <v>8271</v>
      </c>
      <c r="S3250" s="7" t="str">
        <f t="shared" si="304"/>
        <v>theater</v>
      </c>
      <c r="T3250" s="7" t="str">
        <f t="shared" si="305"/>
        <v>plays</v>
      </c>
    </row>
    <row r="3251" spans="1:20" ht="80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17">
        <f t="shared" si="300"/>
        <v>42145.746689814812</v>
      </c>
      <c r="L3251" s="17">
        <f t="shared" si="301"/>
        <v>42175.746689814812</v>
      </c>
      <c r="M3251" s="2" t="b">
        <v>1</v>
      </c>
      <c r="N3251" s="2">
        <v>88</v>
      </c>
      <c r="O3251" s="2" t="b">
        <v>1</v>
      </c>
      <c r="P3251" s="4">
        <f t="shared" si="302"/>
        <v>104.92727272727274</v>
      </c>
      <c r="Q3251" s="5">
        <f t="shared" si="303"/>
        <v>65.579545454545453</v>
      </c>
      <c r="R3251" s="2" t="s">
        <v>8271</v>
      </c>
      <c r="S3251" s="7" t="str">
        <f t="shared" si="304"/>
        <v>theater</v>
      </c>
      <c r="T3251" s="7" t="str">
        <f t="shared" si="305"/>
        <v>plays</v>
      </c>
    </row>
    <row r="3252" spans="1:20" ht="80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17">
        <f t="shared" si="300"/>
        <v>41918.742175925923</v>
      </c>
      <c r="L3252" s="17">
        <f t="shared" si="301"/>
        <v>41948.783842592595</v>
      </c>
      <c r="M3252" s="2" t="b">
        <v>1</v>
      </c>
      <c r="N3252" s="2">
        <v>213</v>
      </c>
      <c r="O3252" s="2" t="b">
        <v>1</v>
      </c>
      <c r="P3252" s="4">
        <f t="shared" si="302"/>
        <v>101.55199999999999</v>
      </c>
      <c r="Q3252" s="5">
        <f t="shared" si="303"/>
        <v>119.1924882629108</v>
      </c>
      <c r="R3252" s="2" t="s">
        <v>8271</v>
      </c>
      <c r="S3252" s="7" t="str">
        <f t="shared" si="304"/>
        <v>theater</v>
      </c>
      <c r="T3252" s="7" t="str">
        <f t="shared" si="305"/>
        <v>plays</v>
      </c>
    </row>
    <row r="3253" spans="1:20" ht="80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17">
        <f t="shared" si="300"/>
        <v>42146.731087962966</v>
      </c>
      <c r="L3253" s="17">
        <f t="shared" si="301"/>
        <v>42176.731087962966</v>
      </c>
      <c r="M3253" s="2" t="b">
        <v>1</v>
      </c>
      <c r="N3253" s="2">
        <v>20</v>
      </c>
      <c r="O3253" s="2" t="b">
        <v>1</v>
      </c>
      <c r="P3253" s="4">
        <f t="shared" si="302"/>
        <v>110.73333333333333</v>
      </c>
      <c r="Q3253" s="5">
        <f t="shared" si="303"/>
        <v>83.05</v>
      </c>
      <c r="R3253" s="2" t="s">
        <v>8271</v>
      </c>
      <c r="S3253" s="7" t="str">
        <f t="shared" si="304"/>
        <v>theater</v>
      </c>
      <c r="T3253" s="7" t="str">
        <f t="shared" si="305"/>
        <v>plays</v>
      </c>
    </row>
    <row r="3254" spans="1:20" ht="60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17">
        <f t="shared" si="300"/>
        <v>42590.472685185188</v>
      </c>
      <c r="L3254" s="17">
        <f t="shared" si="301"/>
        <v>42620.472685185188</v>
      </c>
      <c r="M3254" s="2" t="b">
        <v>1</v>
      </c>
      <c r="N3254" s="2">
        <v>50</v>
      </c>
      <c r="O3254" s="2" t="b">
        <v>1</v>
      </c>
      <c r="P3254" s="4">
        <f t="shared" si="302"/>
        <v>127.82222222222221</v>
      </c>
      <c r="Q3254" s="5">
        <f t="shared" si="303"/>
        <v>57.52</v>
      </c>
      <c r="R3254" s="2" t="s">
        <v>8271</v>
      </c>
      <c r="S3254" s="7" t="str">
        <f t="shared" si="304"/>
        <v>theater</v>
      </c>
      <c r="T3254" s="7" t="str">
        <f t="shared" si="305"/>
        <v>plays</v>
      </c>
    </row>
    <row r="3255" spans="1:20" ht="60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17">
        <f t="shared" si="300"/>
        <v>42602.576712962968</v>
      </c>
      <c r="L3255" s="17">
        <f t="shared" si="301"/>
        <v>42621.15625</v>
      </c>
      <c r="M3255" s="2" t="b">
        <v>1</v>
      </c>
      <c r="N3255" s="2">
        <v>115</v>
      </c>
      <c r="O3255" s="2" t="b">
        <v>1</v>
      </c>
      <c r="P3255" s="4">
        <f t="shared" si="302"/>
        <v>101.82500000000002</v>
      </c>
      <c r="Q3255" s="5">
        <f t="shared" si="303"/>
        <v>177.08695652173913</v>
      </c>
      <c r="R3255" s="2" t="s">
        <v>8271</v>
      </c>
      <c r="S3255" s="7" t="str">
        <f t="shared" si="304"/>
        <v>theater</v>
      </c>
      <c r="T3255" s="7" t="str">
        <f t="shared" si="305"/>
        <v>plays</v>
      </c>
    </row>
    <row r="3256" spans="1:20" ht="80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17">
        <f t="shared" si="300"/>
        <v>42059.085752314815</v>
      </c>
      <c r="L3256" s="17">
        <f t="shared" si="301"/>
        <v>42089.044085648144</v>
      </c>
      <c r="M3256" s="2" t="b">
        <v>1</v>
      </c>
      <c r="N3256" s="2">
        <v>186</v>
      </c>
      <c r="O3256" s="2" t="b">
        <v>1</v>
      </c>
      <c r="P3256" s="4">
        <f t="shared" si="302"/>
        <v>101.25769230769231</v>
      </c>
      <c r="Q3256" s="5">
        <f t="shared" si="303"/>
        <v>70.771505376344081</v>
      </c>
      <c r="R3256" s="2" t="s">
        <v>8271</v>
      </c>
      <c r="S3256" s="7" t="str">
        <f t="shared" si="304"/>
        <v>theater</v>
      </c>
      <c r="T3256" s="7" t="str">
        <f t="shared" si="305"/>
        <v>plays</v>
      </c>
    </row>
    <row r="3257" spans="1:20" ht="80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17">
        <f t="shared" si="300"/>
        <v>41889.768229166664</v>
      </c>
      <c r="L3257" s="17">
        <f t="shared" si="301"/>
        <v>41919.768229166664</v>
      </c>
      <c r="M3257" s="2" t="b">
        <v>1</v>
      </c>
      <c r="N3257" s="2">
        <v>18</v>
      </c>
      <c r="O3257" s="2" t="b">
        <v>1</v>
      </c>
      <c r="P3257" s="4">
        <f t="shared" si="302"/>
        <v>175</v>
      </c>
      <c r="Q3257" s="5">
        <f t="shared" si="303"/>
        <v>29.166666666666668</v>
      </c>
      <c r="R3257" s="2" t="s">
        <v>8271</v>
      </c>
      <c r="S3257" s="7" t="str">
        <f t="shared" si="304"/>
        <v>theater</v>
      </c>
      <c r="T3257" s="7" t="str">
        <f t="shared" si="305"/>
        <v>plays</v>
      </c>
    </row>
    <row r="3258" spans="1:20" ht="60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17">
        <f t="shared" si="300"/>
        <v>42144.573807870373</v>
      </c>
      <c r="L3258" s="17">
        <f t="shared" si="301"/>
        <v>42166.165972222225</v>
      </c>
      <c r="M3258" s="2" t="b">
        <v>1</v>
      </c>
      <c r="N3258" s="2">
        <v>176</v>
      </c>
      <c r="O3258" s="2" t="b">
        <v>1</v>
      </c>
      <c r="P3258" s="4">
        <f t="shared" si="302"/>
        <v>128.06</v>
      </c>
      <c r="Q3258" s="5">
        <f t="shared" si="303"/>
        <v>72.76136363636364</v>
      </c>
      <c r="R3258" s="2" t="s">
        <v>8271</v>
      </c>
      <c r="S3258" s="7" t="str">
        <f t="shared" si="304"/>
        <v>theater</v>
      </c>
      <c r="T3258" s="7" t="str">
        <f t="shared" si="305"/>
        <v>plays</v>
      </c>
    </row>
    <row r="3259" spans="1:20" ht="80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17">
        <f t="shared" si="300"/>
        <v>42758.559629629628</v>
      </c>
      <c r="L3259" s="17">
        <f t="shared" si="301"/>
        <v>42788.559629629628</v>
      </c>
      <c r="M3259" s="2" t="b">
        <v>0</v>
      </c>
      <c r="N3259" s="2">
        <v>41</v>
      </c>
      <c r="O3259" s="2" t="b">
        <v>1</v>
      </c>
      <c r="P3259" s="4">
        <f t="shared" si="302"/>
        <v>106.29949999999999</v>
      </c>
      <c r="Q3259" s="5">
        <f t="shared" si="303"/>
        <v>51.853414634146333</v>
      </c>
      <c r="R3259" s="2" t="s">
        <v>8271</v>
      </c>
      <c r="S3259" s="7" t="str">
        <f t="shared" si="304"/>
        <v>theater</v>
      </c>
      <c r="T3259" s="7" t="str">
        <f t="shared" si="305"/>
        <v>plays</v>
      </c>
    </row>
    <row r="3260" spans="1:20" ht="60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17">
        <f t="shared" si="300"/>
        <v>41982.887280092589</v>
      </c>
      <c r="L3260" s="17">
        <f t="shared" si="301"/>
        <v>42012.887280092589</v>
      </c>
      <c r="M3260" s="2" t="b">
        <v>1</v>
      </c>
      <c r="N3260" s="2">
        <v>75</v>
      </c>
      <c r="O3260" s="2" t="b">
        <v>1</v>
      </c>
      <c r="P3260" s="4">
        <f t="shared" si="302"/>
        <v>105.21428571428571</v>
      </c>
      <c r="Q3260" s="5">
        <f t="shared" si="303"/>
        <v>98.2</v>
      </c>
      <c r="R3260" s="2" t="s">
        <v>8271</v>
      </c>
      <c r="S3260" s="7" t="str">
        <f t="shared" si="304"/>
        <v>theater</v>
      </c>
      <c r="T3260" s="7" t="str">
        <f t="shared" si="305"/>
        <v>plays</v>
      </c>
    </row>
    <row r="3261" spans="1:20" ht="80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17">
        <f t="shared" si="300"/>
        <v>42614.760937500003</v>
      </c>
      <c r="L3261" s="17">
        <f t="shared" si="301"/>
        <v>42644.165972222225</v>
      </c>
      <c r="M3261" s="2" t="b">
        <v>1</v>
      </c>
      <c r="N3261" s="2">
        <v>97</v>
      </c>
      <c r="O3261" s="2" t="b">
        <v>1</v>
      </c>
      <c r="P3261" s="4">
        <f t="shared" si="302"/>
        <v>106.16782608695652</v>
      </c>
      <c r="Q3261" s="5">
        <f t="shared" si="303"/>
        <v>251.7381443298969</v>
      </c>
      <c r="R3261" s="2" t="s">
        <v>8271</v>
      </c>
      <c r="S3261" s="7" t="str">
        <f t="shared" si="304"/>
        <v>theater</v>
      </c>
      <c r="T3261" s="7" t="str">
        <f t="shared" si="305"/>
        <v>plays</v>
      </c>
    </row>
    <row r="3262" spans="1:20" ht="80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17">
        <f t="shared" si="300"/>
        <v>42303.672662037032</v>
      </c>
      <c r="L3262" s="17">
        <f t="shared" si="301"/>
        <v>42338.714328703703</v>
      </c>
      <c r="M3262" s="2" t="b">
        <v>1</v>
      </c>
      <c r="N3262" s="2">
        <v>73</v>
      </c>
      <c r="O3262" s="2" t="b">
        <v>1</v>
      </c>
      <c r="P3262" s="4">
        <f t="shared" si="302"/>
        <v>109.24000000000001</v>
      </c>
      <c r="Q3262" s="5">
        <f t="shared" si="303"/>
        <v>74.821917808219183</v>
      </c>
      <c r="R3262" s="2" t="s">
        <v>8271</v>
      </c>
      <c r="S3262" s="7" t="str">
        <f t="shared" si="304"/>
        <v>theater</v>
      </c>
      <c r="T3262" s="7" t="str">
        <f t="shared" si="305"/>
        <v>plays</v>
      </c>
    </row>
    <row r="3263" spans="1:20" ht="80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17">
        <f t="shared" si="300"/>
        <v>42171.725416666668</v>
      </c>
      <c r="L3263" s="17">
        <f t="shared" si="301"/>
        <v>42201.725416666668</v>
      </c>
      <c r="M3263" s="2" t="b">
        <v>1</v>
      </c>
      <c r="N3263" s="2">
        <v>49</v>
      </c>
      <c r="O3263" s="2" t="b">
        <v>1</v>
      </c>
      <c r="P3263" s="4">
        <f t="shared" si="302"/>
        <v>100.45454545454547</v>
      </c>
      <c r="Q3263" s="5">
        <f t="shared" si="303"/>
        <v>67.65306122448979</v>
      </c>
      <c r="R3263" s="2" t="s">
        <v>8271</v>
      </c>
      <c r="S3263" s="7" t="str">
        <f t="shared" si="304"/>
        <v>theater</v>
      </c>
      <c r="T3263" s="7" t="str">
        <f t="shared" si="305"/>
        <v>plays</v>
      </c>
    </row>
    <row r="3264" spans="1:20" ht="40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17">
        <f t="shared" si="300"/>
        <v>41964.315532407403</v>
      </c>
      <c r="L3264" s="17">
        <f t="shared" si="301"/>
        <v>41995.166666666672</v>
      </c>
      <c r="M3264" s="2" t="b">
        <v>1</v>
      </c>
      <c r="N3264" s="2">
        <v>134</v>
      </c>
      <c r="O3264" s="2" t="b">
        <v>1</v>
      </c>
      <c r="P3264" s="4">
        <f t="shared" si="302"/>
        <v>103.04098360655738</v>
      </c>
      <c r="Q3264" s="5">
        <f t="shared" si="303"/>
        <v>93.81343283582089</v>
      </c>
      <c r="R3264" s="2" t="s">
        <v>8271</v>
      </c>
      <c r="S3264" s="7" t="str">
        <f t="shared" si="304"/>
        <v>theater</v>
      </c>
      <c r="T3264" s="7" t="str">
        <f t="shared" si="305"/>
        <v>plays</v>
      </c>
    </row>
    <row r="3265" spans="1:20" ht="60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17">
        <f t="shared" si="300"/>
        <v>42284.516064814816</v>
      </c>
      <c r="L3265" s="17">
        <f t="shared" si="301"/>
        <v>42307.875</v>
      </c>
      <c r="M3265" s="2" t="b">
        <v>1</v>
      </c>
      <c r="N3265" s="2">
        <v>68</v>
      </c>
      <c r="O3265" s="2" t="b">
        <v>1</v>
      </c>
      <c r="P3265" s="4">
        <f t="shared" si="302"/>
        <v>112.1664</v>
      </c>
      <c r="Q3265" s="5">
        <f t="shared" si="303"/>
        <v>41.237647058823526</v>
      </c>
      <c r="R3265" s="2" t="s">
        <v>8271</v>
      </c>
      <c r="S3265" s="7" t="str">
        <f t="shared" si="304"/>
        <v>theater</v>
      </c>
      <c r="T3265" s="7" t="str">
        <f t="shared" si="305"/>
        <v>plays</v>
      </c>
    </row>
    <row r="3266" spans="1:20" ht="60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17">
        <f t="shared" si="300"/>
        <v>42016.800208333334</v>
      </c>
      <c r="L3266" s="17">
        <f t="shared" si="301"/>
        <v>42032.916666666672</v>
      </c>
      <c r="M3266" s="2" t="b">
        <v>1</v>
      </c>
      <c r="N3266" s="2">
        <v>49</v>
      </c>
      <c r="O3266" s="2" t="b">
        <v>1</v>
      </c>
      <c r="P3266" s="4">
        <f t="shared" si="302"/>
        <v>103</v>
      </c>
      <c r="Q3266" s="5">
        <f t="shared" si="303"/>
        <v>52.551020408163268</v>
      </c>
      <c r="R3266" s="2" t="s">
        <v>8271</v>
      </c>
      <c r="S3266" s="7" t="str">
        <f t="shared" si="304"/>
        <v>theater</v>
      </c>
      <c r="T3266" s="7" t="str">
        <f t="shared" si="305"/>
        <v>plays</v>
      </c>
    </row>
    <row r="3267" spans="1:20" ht="60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17">
        <f t="shared" ref="K3267:K3330" si="306">(((J3267/60)/60)/24)+DATE(1970,1,1)</f>
        <v>42311.711979166663</v>
      </c>
      <c r="L3267" s="17">
        <f t="shared" ref="L3267:L3330" si="307">(((I3267/60)/60)/24)+DATE(1970,1,1)</f>
        <v>42341.708333333328</v>
      </c>
      <c r="M3267" s="2" t="b">
        <v>1</v>
      </c>
      <c r="N3267" s="2">
        <v>63</v>
      </c>
      <c r="O3267" s="2" t="b">
        <v>1</v>
      </c>
      <c r="P3267" s="4">
        <f t="shared" ref="P3267:P3330" si="308">E3267/D3267*100</f>
        <v>164</v>
      </c>
      <c r="Q3267" s="5">
        <f t="shared" ref="Q3267:Q3330" si="309">E3267/N3267</f>
        <v>70.285714285714292</v>
      </c>
      <c r="R3267" s="2" t="s">
        <v>8271</v>
      </c>
      <c r="S3267" s="7" t="str">
        <f t="shared" ref="S3267:S3330" si="310">LEFT(R3267, SEARCH("/",R3267, 1)-1)</f>
        <v>theater</v>
      </c>
      <c r="T3267" s="7" t="str">
        <f t="shared" ref="T3267:T3330" si="311">RIGHT(R3267,LEN(R3267)-SEARCH("/",R3267,1))</f>
        <v>plays</v>
      </c>
    </row>
    <row r="3268" spans="1:20" ht="60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17">
        <f t="shared" si="306"/>
        <v>42136.536134259266</v>
      </c>
      <c r="L3268" s="17">
        <f t="shared" si="307"/>
        <v>42167.875</v>
      </c>
      <c r="M3268" s="2" t="b">
        <v>1</v>
      </c>
      <c r="N3268" s="2">
        <v>163</v>
      </c>
      <c r="O3268" s="2" t="b">
        <v>1</v>
      </c>
      <c r="P3268" s="4">
        <f t="shared" si="308"/>
        <v>131.28333333333333</v>
      </c>
      <c r="Q3268" s="5">
        <f t="shared" si="309"/>
        <v>48.325153374233132</v>
      </c>
      <c r="R3268" s="2" t="s">
        <v>8271</v>
      </c>
      <c r="S3268" s="7" t="str">
        <f t="shared" si="310"/>
        <v>theater</v>
      </c>
      <c r="T3268" s="7" t="str">
        <f t="shared" si="311"/>
        <v>plays</v>
      </c>
    </row>
    <row r="3269" spans="1:20" ht="80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17">
        <f t="shared" si="306"/>
        <v>42172.757638888885</v>
      </c>
      <c r="L3269" s="17">
        <f t="shared" si="307"/>
        <v>42202.757638888885</v>
      </c>
      <c r="M3269" s="2" t="b">
        <v>1</v>
      </c>
      <c r="N3269" s="2">
        <v>288</v>
      </c>
      <c r="O3269" s="2" t="b">
        <v>1</v>
      </c>
      <c r="P3269" s="4">
        <f t="shared" si="308"/>
        <v>102.1</v>
      </c>
      <c r="Q3269" s="5">
        <f t="shared" si="309"/>
        <v>53.177083333333336</v>
      </c>
      <c r="R3269" s="2" t="s">
        <v>8271</v>
      </c>
      <c r="S3269" s="7" t="str">
        <f t="shared" si="310"/>
        <v>theater</v>
      </c>
      <c r="T3269" s="7" t="str">
        <f t="shared" si="311"/>
        <v>plays</v>
      </c>
    </row>
    <row r="3270" spans="1:20" ht="80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17">
        <f t="shared" si="306"/>
        <v>42590.90425925926</v>
      </c>
      <c r="L3270" s="17">
        <f t="shared" si="307"/>
        <v>42606.90425925926</v>
      </c>
      <c r="M3270" s="2" t="b">
        <v>1</v>
      </c>
      <c r="N3270" s="2">
        <v>42</v>
      </c>
      <c r="O3270" s="2" t="b">
        <v>1</v>
      </c>
      <c r="P3270" s="4">
        <f t="shared" si="308"/>
        <v>128</v>
      </c>
      <c r="Q3270" s="5">
        <f t="shared" si="309"/>
        <v>60.952380952380949</v>
      </c>
      <c r="R3270" s="2" t="s">
        <v>8271</v>
      </c>
      <c r="S3270" s="7" t="str">
        <f t="shared" si="310"/>
        <v>theater</v>
      </c>
      <c r="T3270" s="7" t="str">
        <f t="shared" si="311"/>
        <v>plays</v>
      </c>
    </row>
    <row r="3271" spans="1:20" ht="80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17">
        <f t="shared" si="306"/>
        <v>42137.395798611105</v>
      </c>
      <c r="L3271" s="17">
        <f t="shared" si="307"/>
        <v>42171.458333333328</v>
      </c>
      <c r="M3271" s="2" t="b">
        <v>1</v>
      </c>
      <c r="N3271" s="2">
        <v>70</v>
      </c>
      <c r="O3271" s="2" t="b">
        <v>1</v>
      </c>
      <c r="P3271" s="4">
        <f t="shared" si="308"/>
        <v>101.49999999999999</v>
      </c>
      <c r="Q3271" s="5">
        <f t="shared" si="309"/>
        <v>116</v>
      </c>
      <c r="R3271" s="2" t="s">
        <v>8271</v>
      </c>
      <c r="S3271" s="7" t="str">
        <f t="shared" si="310"/>
        <v>theater</v>
      </c>
      <c r="T3271" s="7" t="str">
        <f t="shared" si="311"/>
        <v>plays</v>
      </c>
    </row>
    <row r="3272" spans="1:20" ht="80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17">
        <f t="shared" si="306"/>
        <v>42167.533159722225</v>
      </c>
      <c r="L3272" s="17">
        <f t="shared" si="307"/>
        <v>42197.533159722225</v>
      </c>
      <c r="M3272" s="2" t="b">
        <v>1</v>
      </c>
      <c r="N3272" s="2">
        <v>30</v>
      </c>
      <c r="O3272" s="2" t="b">
        <v>1</v>
      </c>
      <c r="P3272" s="4">
        <f t="shared" si="308"/>
        <v>101.66666666666666</v>
      </c>
      <c r="Q3272" s="5">
        <f t="shared" si="309"/>
        <v>61</v>
      </c>
      <c r="R3272" s="2" t="s">
        <v>8271</v>
      </c>
      <c r="S3272" s="7" t="str">
        <f t="shared" si="310"/>
        <v>theater</v>
      </c>
      <c r="T3272" s="7" t="str">
        <f t="shared" si="311"/>
        <v>plays</v>
      </c>
    </row>
    <row r="3273" spans="1:20" ht="40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17">
        <f t="shared" si="306"/>
        <v>41915.437210648146</v>
      </c>
      <c r="L3273" s="17">
        <f t="shared" si="307"/>
        <v>41945.478877314818</v>
      </c>
      <c r="M3273" s="2" t="b">
        <v>1</v>
      </c>
      <c r="N3273" s="2">
        <v>51</v>
      </c>
      <c r="O3273" s="2" t="b">
        <v>1</v>
      </c>
      <c r="P3273" s="4">
        <f t="shared" si="308"/>
        <v>130</v>
      </c>
      <c r="Q3273" s="5">
        <f t="shared" si="309"/>
        <v>38.235294117647058</v>
      </c>
      <c r="R3273" s="2" t="s">
        <v>8271</v>
      </c>
      <c r="S3273" s="7" t="str">
        <f t="shared" si="310"/>
        <v>theater</v>
      </c>
      <c r="T3273" s="7" t="str">
        <f t="shared" si="311"/>
        <v>plays</v>
      </c>
    </row>
    <row r="3274" spans="1:20" ht="60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17">
        <f t="shared" si="306"/>
        <v>42284.500104166669</v>
      </c>
      <c r="L3274" s="17">
        <f t="shared" si="307"/>
        <v>42314.541770833333</v>
      </c>
      <c r="M3274" s="2" t="b">
        <v>1</v>
      </c>
      <c r="N3274" s="2">
        <v>145</v>
      </c>
      <c r="O3274" s="2" t="b">
        <v>1</v>
      </c>
      <c r="P3274" s="4">
        <f t="shared" si="308"/>
        <v>154.43</v>
      </c>
      <c r="Q3274" s="5">
        <f t="shared" si="309"/>
        <v>106.50344827586207</v>
      </c>
      <c r="R3274" s="2" t="s">
        <v>8271</v>
      </c>
      <c r="S3274" s="7" t="str">
        <f t="shared" si="310"/>
        <v>theater</v>
      </c>
      <c r="T3274" s="7" t="str">
        <f t="shared" si="311"/>
        <v>plays</v>
      </c>
    </row>
    <row r="3275" spans="1:20" ht="80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17">
        <f t="shared" si="306"/>
        <v>42611.801412037035</v>
      </c>
      <c r="L3275" s="17">
        <f t="shared" si="307"/>
        <v>42627.791666666672</v>
      </c>
      <c r="M3275" s="2" t="b">
        <v>1</v>
      </c>
      <c r="N3275" s="2">
        <v>21</v>
      </c>
      <c r="O3275" s="2" t="b">
        <v>1</v>
      </c>
      <c r="P3275" s="4">
        <f t="shared" si="308"/>
        <v>107.4</v>
      </c>
      <c r="Q3275" s="5">
        <f t="shared" si="309"/>
        <v>204.57142857142858</v>
      </c>
      <c r="R3275" s="2" t="s">
        <v>8271</v>
      </c>
      <c r="S3275" s="7" t="str">
        <f t="shared" si="310"/>
        <v>theater</v>
      </c>
      <c r="T3275" s="7" t="str">
        <f t="shared" si="311"/>
        <v>plays</v>
      </c>
    </row>
    <row r="3276" spans="1:20" ht="80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17">
        <f t="shared" si="306"/>
        <v>42400.704537037032</v>
      </c>
      <c r="L3276" s="17">
        <f t="shared" si="307"/>
        <v>42444.875</v>
      </c>
      <c r="M3276" s="2" t="b">
        <v>1</v>
      </c>
      <c r="N3276" s="2">
        <v>286</v>
      </c>
      <c r="O3276" s="2" t="b">
        <v>1</v>
      </c>
      <c r="P3276" s="4">
        <f t="shared" si="308"/>
        <v>101.32258064516128</v>
      </c>
      <c r="Q3276" s="5">
        <f t="shared" si="309"/>
        <v>54.912587412587413</v>
      </c>
      <c r="R3276" s="2" t="s">
        <v>8271</v>
      </c>
      <c r="S3276" s="7" t="str">
        <f t="shared" si="310"/>
        <v>theater</v>
      </c>
      <c r="T3276" s="7" t="str">
        <f t="shared" si="311"/>
        <v>plays</v>
      </c>
    </row>
    <row r="3277" spans="1:20" ht="80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17">
        <f t="shared" si="306"/>
        <v>42017.88045138889</v>
      </c>
      <c r="L3277" s="17">
        <f t="shared" si="307"/>
        <v>42044.1875</v>
      </c>
      <c r="M3277" s="2" t="b">
        <v>1</v>
      </c>
      <c r="N3277" s="2">
        <v>12</v>
      </c>
      <c r="O3277" s="2" t="b">
        <v>1</v>
      </c>
      <c r="P3277" s="4">
        <f t="shared" si="308"/>
        <v>100.27777777777777</v>
      </c>
      <c r="Q3277" s="5">
        <f t="shared" si="309"/>
        <v>150.41666666666666</v>
      </c>
      <c r="R3277" s="2" t="s">
        <v>8271</v>
      </c>
      <c r="S3277" s="7" t="str">
        <f t="shared" si="310"/>
        <v>theater</v>
      </c>
      <c r="T3277" s="7" t="str">
        <f t="shared" si="311"/>
        <v>plays</v>
      </c>
    </row>
    <row r="3278" spans="1:20" ht="80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17">
        <f t="shared" si="306"/>
        <v>42426.949988425928</v>
      </c>
      <c r="L3278" s="17">
        <f t="shared" si="307"/>
        <v>42461.165972222225</v>
      </c>
      <c r="M3278" s="2" t="b">
        <v>1</v>
      </c>
      <c r="N3278" s="2">
        <v>100</v>
      </c>
      <c r="O3278" s="2" t="b">
        <v>1</v>
      </c>
      <c r="P3278" s="4">
        <f t="shared" si="308"/>
        <v>116.84444444444443</v>
      </c>
      <c r="Q3278" s="5">
        <f t="shared" si="309"/>
        <v>52.58</v>
      </c>
      <c r="R3278" s="2" t="s">
        <v>8271</v>
      </c>
      <c r="S3278" s="7" t="str">
        <f t="shared" si="310"/>
        <v>theater</v>
      </c>
      <c r="T3278" s="7" t="str">
        <f t="shared" si="311"/>
        <v>plays</v>
      </c>
    </row>
    <row r="3279" spans="1:20" ht="80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17">
        <f t="shared" si="306"/>
        <v>41931.682939814818</v>
      </c>
      <c r="L3279" s="17">
        <f t="shared" si="307"/>
        <v>41961.724606481483</v>
      </c>
      <c r="M3279" s="2" t="b">
        <v>1</v>
      </c>
      <c r="N3279" s="2">
        <v>100</v>
      </c>
      <c r="O3279" s="2" t="b">
        <v>1</v>
      </c>
      <c r="P3279" s="4">
        <f t="shared" si="308"/>
        <v>108.60000000000001</v>
      </c>
      <c r="Q3279" s="5">
        <f t="shared" si="309"/>
        <v>54.3</v>
      </c>
      <c r="R3279" s="2" t="s">
        <v>8271</v>
      </c>
      <c r="S3279" s="7" t="str">
        <f t="shared" si="310"/>
        <v>theater</v>
      </c>
      <c r="T3279" s="7" t="str">
        <f t="shared" si="311"/>
        <v>plays</v>
      </c>
    </row>
    <row r="3280" spans="1:20" ht="80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17">
        <f t="shared" si="306"/>
        <v>42124.848414351851</v>
      </c>
      <c r="L3280" s="17">
        <f t="shared" si="307"/>
        <v>42154.848414351851</v>
      </c>
      <c r="M3280" s="2" t="b">
        <v>1</v>
      </c>
      <c r="N3280" s="2">
        <v>34</v>
      </c>
      <c r="O3280" s="2" t="b">
        <v>1</v>
      </c>
      <c r="P3280" s="4">
        <f t="shared" si="308"/>
        <v>103.4</v>
      </c>
      <c r="Q3280" s="5">
        <f t="shared" si="309"/>
        <v>76.029411764705884</v>
      </c>
      <c r="R3280" s="2" t="s">
        <v>8271</v>
      </c>
      <c r="S3280" s="7" t="str">
        <f t="shared" si="310"/>
        <v>theater</v>
      </c>
      <c r="T3280" s="7" t="str">
        <f t="shared" si="311"/>
        <v>plays</v>
      </c>
    </row>
    <row r="3281" spans="1:20" ht="80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17">
        <f t="shared" si="306"/>
        <v>42431.102534722217</v>
      </c>
      <c r="L3281" s="17">
        <f t="shared" si="307"/>
        <v>42461.06086805556</v>
      </c>
      <c r="M3281" s="2" t="b">
        <v>0</v>
      </c>
      <c r="N3281" s="2">
        <v>63</v>
      </c>
      <c r="O3281" s="2" t="b">
        <v>1</v>
      </c>
      <c r="P3281" s="4">
        <f t="shared" si="308"/>
        <v>114.27586206896552</v>
      </c>
      <c r="Q3281" s="5">
        <f t="shared" si="309"/>
        <v>105.2063492063492</v>
      </c>
      <c r="R3281" s="2" t="s">
        <v>8271</v>
      </c>
      <c r="S3281" s="7" t="str">
        <f t="shared" si="310"/>
        <v>theater</v>
      </c>
      <c r="T3281" s="7" t="str">
        <f t="shared" si="311"/>
        <v>plays</v>
      </c>
    </row>
    <row r="3282" spans="1:20" ht="80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17">
        <f t="shared" si="306"/>
        <v>42121.756921296299</v>
      </c>
      <c r="L3282" s="17">
        <f t="shared" si="307"/>
        <v>42156.208333333328</v>
      </c>
      <c r="M3282" s="2" t="b">
        <v>0</v>
      </c>
      <c r="N3282" s="2">
        <v>30</v>
      </c>
      <c r="O3282" s="2" t="b">
        <v>1</v>
      </c>
      <c r="P3282" s="4">
        <f t="shared" si="308"/>
        <v>103</v>
      </c>
      <c r="Q3282" s="5">
        <f t="shared" si="309"/>
        <v>68.666666666666671</v>
      </c>
      <c r="R3282" s="2" t="s">
        <v>8271</v>
      </c>
      <c r="S3282" s="7" t="str">
        <f t="shared" si="310"/>
        <v>theater</v>
      </c>
      <c r="T3282" s="7" t="str">
        <f t="shared" si="311"/>
        <v>plays</v>
      </c>
    </row>
    <row r="3283" spans="1:20" ht="60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17">
        <f t="shared" si="306"/>
        <v>42219.019733796296</v>
      </c>
      <c r="L3283" s="17">
        <f t="shared" si="307"/>
        <v>42249.019733796296</v>
      </c>
      <c r="M3283" s="2" t="b">
        <v>0</v>
      </c>
      <c r="N3283" s="2">
        <v>47</v>
      </c>
      <c r="O3283" s="2" t="b">
        <v>1</v>
      </c>
      <c r="P3283" s="4">
        <f t="shared" si="308"/>
        <v>121.6</v>
      </c>
      <c r="Q3283" s="5">
        <f t="shared" si="309"/>
        <v>129.36170212765958</v>
      </c>
      <c r="R3283" s="2" t="s">
        <v>8271</v>
      </c>
      <c r="S3283" s="7" t="str">
        <f t="shared" si="310"/>
        <v>theater</v>
      </c>
      <c r="T3283" s="7" t="str">
        <f t="shared" si="311"/>
        <v>plays</v>
      </c>
    </row>
    <row r="3284" spans="1:20" ht="80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17">
        <f t="shared" si="306"/>
        <v>42445.19430555556</v>
      </c>
      <c r="L3284" s="17">
        <f t="shared" si="307"/>
        <v>42489.19430555556</v>
      </c>
      <c r="M3284" s="2" t="b">
        <v>0</v>
      </c>
      <c r="N3284" s="2">
        <v>237</v>
      </c>
      <c r="O3284" s="2" t="b">
        <v>1</v>
      </c>
      <c r="P3284" s="4">
        <f t="shared" si="308"/>
        <v>102.6467741935484</v>
      </c>
      <c r="Q3284" s="5">
        <f t="shared" si="309"/>
        <v>134.26371308016877</v>
      </c>
      <c r="R3284" s="2" t="s">
        <v>8271</v>
      </c>
      <c r="S3284" s="7" t="str">
        <f t="shared" si="310"/>
        <v>theater</v>
      </c>
      <c r="T3284" s="7" t="str">
        <f t="shared" si="311"/>
        <v>plays</v>
      </c>
    </row>
    <row r="3285" spans="1:20" ht="80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17">
        <f t="shared" si="306"/>
        <v>42379.74418981481</v>
      </c>
      <c r="L3285" s="17">
        <f t="shared" si="307"/>
        <v>42410.875</v>
      </c>
      <c r="M3285" s="2" t="b">
        <v>0</v>
      </c>
      <c r="N3285" s="2">
        <v>47</v>
      </c>
      <c r="O3285" s="2" t="b">
        <v>1</v>
      </c>
      <c r="P3285" s="4">
        <f t="shared" si="308"/>
        <v>104.75000000000001</v>
      </c>
      <c r="Q3285" s="5">
        <f t="shared" si="309"/>
        <v>17.829787234042552</v>
      </c>
      <c r="R3285" s="2" t="s">
        <v>8271</v>
      </c>
      <c r="S3285" s="7" t="str">
        <f t="shared" si="310"/>
        <v>theater</v>
      </c>
      <c r="T3285" s="7" t="str">
        <f t="shared" si="311"/>
        <v>plays</v>
      </c>
    </row>
    <row r="3286" spans="1:20" ht="80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17">
        <f t="shared" si="306"/>
        <v>42380.884872685187</v>
      </c>
      <c r="L3286" s="17">
        <f t="shared" si="307"/>
        <v>42398.249305555553</v>
      </c>
      <c r="M3286" s="2" t="b">
        <v>0</v>
      </c>
      <c r="N3286" s="2">
        <v>15</v>
      </c>
      <c r="O3286" s="2" t="b">
        <v>1</v>
      </c>
      <c r="P3286" s="4">
        <f t="shared" si="308"/>
        <v>101.6</v>
      </c>
      <c r="Q3286" s="5">
        <f t="shared" si="309"/>
        <v>203.2</v>
      </c>
      <c r="R3286" s="2" t="s">
        <v>8271</v>
      </c>
      <c r="S3286" s="7" t="str">
        <f t="shared" si="310"/>
        <v>theater</v>
      </c>
      <c r="T3286" s="7" t="str">
        <f t="shared" si="311"/>
        <v>plays</v>
      </c>
    </row>
    <row r="3287" spans="1:20" ht="20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17">
        <f t="shared" si="306"/>
        <v>42762.942430555559</v>
      </c>
      <c r="L3287" s="17">
        <f t="shared" si="307"/>
        <v>42794.208333333328</v>
      </c>
      <c r="M3287" s="2" t="b">
        <v>0</v>
      </c>
      <c r="N3287" s="2">
        <v>81</v>
      </c>
      <c r="O3287" s="2" t="b">
        <v>1</v>
      </c>
      <c r="P3287" s="4">
        <f t="shared" si="308"/>
        <v>112.10242048409683</v>
      </c>
      <c r="Q3287" s="5">
        <f t="shared" si="309"/>
        <v>69.18518518518519</v>
      </c>
      <c r="R3287" s="2" t="s">
        <v>8271</v>
      </c>
      <c r="S3287" s="7" t="str">
        <f t="shared" si="310"/>
        <v>theater</v>
      </c>
      <c r="T3287" s="7" t="str">
        <f t="shared" si="311"/>
        <v>plays</v>
      </c>
    </row>
    <row r="3288" spans="1:20" ht="80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17">
        <f t="shared" si="306"/>
        <v>42567.840069444443</v>
      </c>
      <c r="L3288" s="17">
        <f t="shared" si="307"/>
        <v>42597.840069444443</v>
      </c>
      <c r="M3288" s="2" t="b">
        <v>0</v>
      </c>
      <c r="N3288" s="2">
        <v>122</v>
      </c>
      <c r="O3288" s="2" t="b">
        <v>1</v>
      </c>
      <c r="P3288" s="4">
        <f t="shared" si="308"/>
        <v>101.76666666666667</v>
      </c>
      <c r="Q3288" s="5">
        <f t="shared" si="309"/>
        <v>125.12295081967213</v>
      </c>
      <c r="R3288" s="2" t="s">
        <v>8271</v>
      </c>
      <c r="S3288" s="7" t="str">
        <f t="shared" si="310"/>
        <v>theater</v>
      </c>
      <c r="T3288" s="7" t="str">
        <f t="shared" si="311"/>
        <v>plays</v>
      </c>
    </row>
    <row r="3289" spans="1:20" ht="60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17">
        <f t="shared" si="306"/>
        <v>42311.750324074077</v>
      </c>
      <c r="L3289" s="17">
        <f t="shared" si="307"/>
        <v>42336.750324074077</v>
      </c>
      <c r="M3289" s="2" t="b">
        <v>0</v>
      </c>
      <c r="N3289" s="2">
        <v>34</v>
      </c>
      <c r="O3289" s="2" t="b">
        <v>1</v>
      </c>
      <c r="P3289" s="4">
        <f t="shared" si="308"/>
        <v>100</v>
      </c>
      <c r="Q3289" s="5">
        <f t="shared" si="309"/>
        <v>73.529411764705884</v>
      </c>
      <c r="R3289" s="2" t="s">
        <v>8271</v>
      </c>
      <c r="S3289" s="7" t="str">
        <f t="shared" si="310"/>
        <v>theater</v>
      </c>
      <c r="T3289" s="7" t="str">
        <f t="shared" si="311"/>
        <v>plays</v>
      </c>
    </row>
    <row r="3290" spans="1:20" ht="80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17">
        <f t="shared" si="306"/>
        <v>42505.774479166663</v>
      </c>
      <c r="L3290" s="17">
        <f t="shared" si="307"/>
        <v>42541.958333333328</v>
      </c>
      <c r="M3290" s="2" t="b">
        <v>0</v>
      </c>
      <c r="N3290" s="2">
        <v>207</v>
      </c>
      <c r="O3290" s="2" t="b">
        <v>1</v>
      </c>
      <c r="P3290" s="4">
        <f t="shared" si="308"/>
        <v>100.26489999999998</v>
      </c>
      <c r="Q3290" s="5">
        <f t="shared" si="309"/>
        <v>48.437149758454105</v>
      </c>
      <c r="R3290" s="2" t="s">
        <v>8271</v>
      </c>
      <c r="S3290" s="7" t="str">
        <f t="shared" si="310"/>
        <v>theater</v>
      </c>
      <c r="T3290" s="7" t="str">
        <f t="shared" si="311"/>
        <v>plays</v>
      </c>
    </row>
    <row r="3291" spans="1:20" ht="80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17">
        <f t="shared" si="306"/>
        <v>42758.368078703701</v>
      </c>
      <c r="L3291" s="17">
        <f t="shared" si="307"/>
        <v>42786.368078703701</v>
      </c>
      <c r="M3291" s="2" t="b">
        <v>0</v>
      </c>
      <c r="N3291" s="2">
        <v>25</v>
      </c>
      <c r="O3291" s="2" t="b">
        <v>1</v>
      </c>
      <c r="P3291" s="4">
        <f t="shared" si="308"/>
        <v>133.04200000000003</v>
      </c>
      <c r="Q3291" s="5">
        <f t="shared" si="309"/>
        <v>26.608400000000003</v>
      </c>
      <c r="R3291" s="2" t="s">
        <v>8271</v>
      </c>
      <c r="S3291" s="7" t="str">
        <f t="shared" si="310"/>
        <v>theater</v>
      </c>
      <c r="T3291" s="7" t="str">
        <f t="shared" si="311"/>
        <v>plays</v>
      </c>
    </row>
    <row r="3292" spans="1:20" ht="100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17">
        <f t="shared" si="306"/>
        <v>42775.51494212963</v>
      </c>
      <c r="L3292" s="17">
        <f t="shared" si="307"/>
        <v>42805.51494212963</v>
      </c>
      <c r="M3292" s="2" t="b">
        <v>0</v>
      </c>
      <c r="N3292" s="2">
        <v>72</v>
      </c>
      <c r="O3292" s="2" t="b">
        <v>1</v>
      </c>
      <c r="P3292" s="4">
        <f t="shared" si="308"/>
        <v>121.2</v>
      </c>
      <c r="Q3292" s="5">
        <f t="shared" si="309"/>
        <v>33.666666666666664</v>
      </c>
      <c r="R3292" s="2" t="s">
        <v>8271</v>
      </c>
      <c r="S3292" s="7" t="str">
        <f t="shared" si="310"/>
        <v>theater</v>
      </c>
      <c r="T3292" s="7" t="str">
        <f t="shared" si="311"/>
        <v>plays</v>
      </c>
    </row>
    <row r="3293" spans="1:20" ht="80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17">
        <f t="shared" si="306"/>
        <v>42232.702546296292</v>
      </c>
      <c r="L3293" s="17">
        <f t="shared" si="307"/>
        <v>42264.165972222225</v>
      </c>
      <c r="M3293" s="2" t="b">
        <v>0</v>
      </c>
      <c r="N3293" s="2">
        <v>14</v>
      </c>
      <c r="O3293" s="2" t="b">
        <v>1</v>
      </c>
      <c r="P3293" s="4">
        <f t="shared" si="308"/>
        <v>113.99999999999999</v>
      </c>
      <c r="Q3293" s="5">
        <f t="shared" si="309"/>
        <v>40.714285714285715</v>
      </c>
      <c r="R3293" s="2" t="s">
        <v>8271</v>
      </c>
      <c r="S3293" s="7" t="str">
        <f t="shared" si="310"/>
        <v>theater</v>
      </c>
      <c r="T3293" s="7" t="str">
        <f t="shared" si="311"/>
        <v>plays</v>
      </c>
    </row>
    <row r="3294" spans="1:20" ht="80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17">
        <f t="shared" si="306"/>
        <v>42282.770231481481</v>
      </c>
      <c r="L3294" s="17">
        <f t="shared" si="307"/>
        <v>42342.811898148153</v>
      </c>
      <c r="M3294" s="2" t="b">
        <v>0</v>
      </c>
      <c r="N3294" s="2">
        <v>15</v>
      </c>
      <c r="O3294" s="2" t="b">
        <v>1</v>
      </c>
      <c r="P3294" s="4">
        <f t="shared" si="308"/>
        <v>286.13861386138615</v>
      </c>
      <c r="Q3294" s="5">
        <f t="shared" si="309"/>
        <v>19.266666666666666</v>
      </c>
      <c r="R3294" s="2" t="s">
        <v>8271</v>
      </c>
      <c r="S3294" s="7" t="str">
        <f t="shared" si="310"/>
        <v>theater</v>
      </c>
      <c r="T3294" s="7" t="str">
        <f t="shared" si="311"/>
        <v>plays</v>
      </c>
    </row>
    <row r="3295" spans="1:20" ht="80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17">
        <f t="shared" si="306"/>
        <v>42768.425370370373</v>
      </c>
      <c r="L3295" s="17">
        <f t="shared" si="307"/>
        <v>42798.425370370373</v>
      </c>
      <c r="M3295" s="2" t="b">
        <v>0</v>
      </c>
      <c r="N3295" s="2">
        <v>91</v>
      </c>
      <c r="O3295" s="2" t="b">
        <v>1</v>
      </c>
      <c r="P3295" s="4">
        <f t="shared" si="308"/>
        <v>170.44444444444446</v>
      </c>
      <c r="Q3295" s="5">
        <f t="shared" si="309"/>
        <v>84.285714285714292</v>
      </c>
      <c r="R3295" s="2" t="s">
        <v>8271</v>
      </c>
      <c r="S3295" s="7" t="str">
        <f t="shared" si="310"/>
        <v>theater</v>
      </c>
      <c r="T3295" s="7" t="str">
        <f t="shared" si="311"/>
        <v>plays</v>
      </c>
    </row>
    <row r="3296" spans="1:20" ht="80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17">
        <f t="shared" si="306"/>
        <v>42141.541134259256</v>
      </c>
      <c r="L3296" s="17">
        <f t="shared" si="307"/>
        <v>42171.541134259256</v>
      </c>
      <c r="M3296" s="2" t="b">
        <v>0</v>
      </c>
      <c r="N3296" s="2">
        <v>24</v>
      </c>
      <c r="O3296" s="2" t="b">
        <v>1</v>
      </c>
      <c r="P3296" s="4">
        <f t="shared" si="308"/>
        <v>118.33333333333333</v>
      </c>
      <c r="Q3296" s="5">
        <f t="shared" si="309"/>
        <v>29.583333333333332</v>
      </c>
      <c r="R3296" s="2" t="s">
        <v>8271</v>
      </c>
      <c r="S3296" s="7" t="str">
        <f t="shared" si="310"/>
        <v>theater</v>
      </c>
      <c r="T3296" s="7" t="str">
        <f t="shared" si="311"/>
        <v>plays</v>
      </c>
    </row>
    <row r="3297" spans="1:20" ht="80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17">
        <f t="shared" si="306"/>
        <v>42609.442465277782</v>
      </c>
      <c r="L3297" s="17">
        <f t="shared" si="307"/>
        <v>42639.442465277782</v>
      </c>
      <c r="M3297" s="2" t="b">
        <v>0</v>
      </c>
      <c r="N3297" s="2">
        <v>27</v>
      </c>
      <c r="O3297" s="2" t="b">
        <v>1</v>
      </c>
      <c r="P3297" s="4">
        <f t="shared" si="308"/>
        <v>102.85857142857142</v>
      </c>
      <c r="Q3297" s="5">
        <f t="shared" si="309"/>
        <v>26.667037037037037</v>
      </c>
      <c r="R3297" s="2" t="s">
        <v>8271</v>
      </c>
      <c r="S3297" s="7" t="str">
        <f t="shared" si="310"/>
        <v>theater</v>
      </c>
      <c r="T3297" s="7" t="str">
        <f t="shared" si="311"/>
        <v>plays</v>
      </c>
    </row>
    <row r="3298" spans="1:20" ht="80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17">
        <f t="shared" si="306"/>
        <v>42309.756620370375</v>
      </c>
      <c r="L3298" s="17">
        <f t="shared" si="307"/>
        <v>42330.916666666672</v>
      </c>
      <c r="M3298" s="2" t="b">
        <v>0</v>
      </c>
      <c r="N3298" s="2">
        <v>47</v>
      </c>
      <c r="O3298" s="2" t="b">
        <v>1</v>
      </c>
      <c r="P3298" s="4">
        <f t="shared" si="308"/>
        <v>144.06666666666666</v>
      </c>
      <c r="Q3298" s="5">
        <f t="shared" si="309"/>
        <v>45.978723404255319</v>
      </c>
      <c r="R3298" s="2" t="s">
        <v>8271</v>
      </c>
      <c r="S3298" s="7" t="str">
        <f t="shared" si="310"/>
        <v>theater</v>
      </c>
      <c r="T3298" s="7" t="str">
        <f t="shared" si="311"/>
        <v>plays</v>
      </c>
    </row>
    <row r="3299" spans="1:20" ht="60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17">
        <f t="shared" si="306"/>
        <v>42193.771481481483</v>
      </c>
      <c r="L3299" s="17">
        <f t="shared" si="307"/>
        <v>42212.957638888889</v>
      </c>
      <c r="M3299" s="2" t="b">
        <v>0</v>
      </c>
      <c r="N3299" s="2">
        <v>44</v>
      </c>
      <c r="O3299" s="2" t="b">
        <v>1</v>
      </c>
      <c r="P3299" s="4">
        <f t="shared" si="308"/>
        <v>100.07272727272726</v>
      </c>
      <c r="Q3299" s="5">
        <f t="shared" si="309"/>
        <v>125.09090909090909</v>
      </c>
      <c r="R3299" s="2" t="s">
        <v>8271</v>
      </c>
      <c r="S3299" s="7" t="str">
        <f t="shared" si="310"/>
        <v>theater</v>
      </c>
      <c r="T3299" s="7" t="str">
        <f t="shared" si="311"/>
        <v>plays</v>
      </c>
    </row>
    <row r="3300" spans="1:20" ht="80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17">
        <f t="shared" si="306"/>
        <v>42239.957962962959</v>
      </c>
      <c r="L3300" s="17">
        <f t="shared" si="307"/>
        <v>42260</v>
      </c>
      <c r="M3300" s="2" t="b">
        <v>0</v>
      </c>
      <c r="N3300" s="2">
        <v>72</v>
      </c>
      <c r="O3300" s="2" t="b">
        <v>1</v>
      </c>
      <c r="P3300" s="4">
        <f t="shared" si="308"/>
        <v>101.73</v>
      </c>
      <c r="Q3300" s="5">
        <f t="shared" si="309"/>
        <v>141.29166666666666</v>
      </c>
      <c r="R3300" s="2" t="s">
        <v>8271</v>
      </c>
      <c r="S3300" s="7" t="str">
        <f t="shared" si="310"/>
        <v>theater</v>
      </c>
      <c r="T3300" s="7" t="str">
        <f t="shared" si="311"/>
        <v>plays</v>
      </c>
    </row>
    <row r="3301" spans="1:20" ht="80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17">
        <f t="shared" si="306"/>
        <v>42261.917395833334</v>
      </c>
      <c r="L3301" s="17">
        <f t="shared" si="307"/>
        <v>42291.917395833334</v>
      </c>
      <c r="M3301" s="2" t="b">
        <v>0</v>
      </c>
      <c r="N3301" s="2">
        <v>63</v>
      </c>
      <c r="O3301" s="2" t="b">
        <v>1</v>
      </c>
      <c r="P3301" s="4">
        <f t="shared" si="308"/>
        <v>116.19999999999999</v>
      </c>
      <c r="Q3301" s="5">
        <f t="shared" si="309"/>
        <v>55.333333333333336</v>
      </c>
      <c r="R3301" s="2" t="s">
        <v>8271</v>
      </c>
      <c r="S3301" s="7" t="str">
        <f t="shared" si="310"/>
        <v>theater</v>
      </c>
      <c r="T3301" s="7" t="str">
        <f t="shared" si="311"/>
        <v>plays</v>
      </c>
    </row>
    <row r="3302" spans="1:20" ht="60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17">
        <f t="shared" si="306"/>
        <v>42102.743773148148</v>
      </c>
      <c r="L3302" s="17">
        <f t="shared" si="307"/>
        <v>42123.743773148148</v>
      </c>
      <c r="M3302" s="2" t="b">
        <v>0</v>
      </c>
      <c r="N3302" s="2">
        <v>88</v>
      </c>
      <c r="O3302" s="2" t="b">
        <v>1</v>
      </c>
      <c r="P3302" s="4">
        <f t="shared" si="308"/>
        <v>136.16666666666666</v>
      </c>
      <c r="Q3302" s="5">
        <f t="shared" si="309"/>
        <v>46.420454545454547</v>
      </c>
      <c r="R3302" s="2" t="s">
        <v>8271</v>
      </c>
      <c r="S3302" s="7" t="str">
        <f t="shared" si="310"/>
        <v>theater</v>
      </c>
      <c r="T3302" s="7" t="str">
        <f t="shared" si="311"/>
        <v>plays</v>
      </c>
    </row>
    <row r="3303" spans="1:20" ht="80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17">
        <f t="shared" si="306"/>
        <v>42538.73583333334</v>
      </c>
      <c r="L3303" s="17">
        <f t="shared" si="307"/>
        <v>42583.290972222225</v>
      </c>
      <c r="M3303" s="2" t="b">
        <v>0</v>
      </c>
      <c r="N3303" s="2">
        <v>70</v>
      </c>
      <c r="O3303" s="2" t="b">
        <v>1</v>
      </c>
      <c r="P3303" s="4">
        <f t="shared" si="308"/>
        <v>133.46666666666667</v>
      </c>
      <c r="Q3303" s="5">
        <f t="shared" si="309"/>
        <v>57.2</v>
      </c>
      <c r="R3303" s="2" t="s">
        <v>8271</v>
      </c>
      <c r="S3303" s="7" t="str">
        <f t="shared" si="310"/>
        <v>theater</v>
      </c>
      <c r="T3303" s="7" t="str">
        <f t="shared" si="311"/>
        <v>plays</v>
      </c>
    </row>
    <row r="3304" spans="1:20" ht="20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17">
        <f t="shared" si="306"/>
        <v>42681.35157407407</v>
      </c>
      <c r="L3304" s="17">
        <f t="shared" si="307"/>
        <v>42711.35157407407</v>
      </c>
      <c r="M3304" s="2" t="b">
        <v>0</v>
      </c>
      <c r="N3304" s="2">
        <v>50</v>
      </c>
      <c r="O3304" s="2" t="b">
        <v>1</v>
      </c>
      <c r="P3304" s="4">
        <f t="shared" si="308"/>
        <v>103.39285714285715</v>
      </c>
      <c r="Q3304" s="5">
        <f t="shared" si="309"/>
        <v>173.7</v>
      </c>
      <c r="R3304" s="2" t="s">
        <v>8271</v>
      </c>
      <c r="S3304" s="7" t="str">
        <f t="shared" si="310"/>
        <v>theater</v>
      </c>
      <c r="T3304" s="7" t="str">
        <f t="shared" si="311"/>
        <v>plays</v>
      </c>
    </row>
    <row r="3305" spans="1:20" ht="80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17">
        <f t="shared" si="306"/>
        <v>42056.65143518518</v>
      </c>
      <c r="L3305" s="17">
        <f t="shared" si="307"/>
        <v>42091.609768518523</v>
      </c>
      <c r="M3305" s="2" t="b">
        <v>0</v>
      </c>
      <c r="N3305" s="2">
        <v>35</v>
      </c>
      <c r="O3305" s="2" t="b">
        <v>1</v>
      </c>
      <c r="P3305" s="4">
        <f t="shared" si="308"/>
        <v>115.88888888888889</v>
      </c>
      <c r="Q3305" s="5">
        <f t="shared" si="309"/>
        <v>59.6</v>
      </c>
      <c r="R3305" s="2" t="s">
        <v>8271</v>
      </c>
      <c r="S3305" s="7" t="str">
        <f t="shared" si="310"/>
        <v>theater</v>
      </c>
      <c r="T3305" s="7" t="str">
        <f t="shared" si="311"/>
        <v>plays</v>
      </c>
    </row>
    <row r="3306" spans="1:20" ht="80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17">
        <f t="shared" si="306"/>
        <v>42696.624444444446</v>
      </c>
      <c r="L3306" s="17">
        <f t="shared" si="307"/>
        <v>42726.624444444446</v>
      </c>
      <c r="M3306" s="2" t="b">
        <v>0</v>
      </c>
      <c r="N3306" s="2">
        <v>175</v>
      </c>
      <c r="O3306" s="2" t="b">
        <v>1</v>
      </c>
      <c r="P3306" s="4">
        <f t="shared" si="308"/>
        <v>104.51666666666665</v>
      </c>
      <c r="Q3306" s="5">
        <f t="shared" si="309"/>
        <v>89.585714285714289</v>
      </c>
      <c r="R3306" s="2" t="s">
        <v>8271</v>
      </c>
      <c r="S3306" s="7" t="str">
        <f t="shared" si="310"/>
        <v>theater</v>
      </c>
      <c r="T3306" s="7" t="str">
        <f t="shared" si="311"/>
        <v>plays</v>
      </c>
    </row>
    <row r="3307" spans="1:20" ht="80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17">
        <f t="shared" si="306"/>
        <v>42186.855879629627</v>
      </c>
      <c r="L3307" s="17">
        <f t="shared" si="307"/>
        <v>42216.855879629627</v>
      </c>
      <c r="M3307" s="2" t="b">
        <v>0</v>
      </c>
      <c r="N3307" s="2">
        <v>20</v>
      </c>
      <c r="O3307" s="2" t="b">
        <v>1</v>
      </c>
      <c r="P3307" s="4">
        <f t="shared" si="308"/>
        <v>102.02500000000001</v>
      </c>
      <c r="Q3307" s="5">
        <f t="shared" si="309"/>
        <v>204.05</v>
      </c>
      <c r="R3307" s="2" t="s">
        <v>8271</v>
      </c>
      <c r="S3307" s="7" t="str">
        <f t="shared" si="310"/>
        <v>theater</v>
      </c>
      <c r="T3307" s="7" t="str">
        <f t="shared" si="311"/>
        <v>plays</v>
      </c>
    </row>
    <row r="3308" spans="1:20" ht="80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17">
        <f t="shared" si="306"/>
        <v>42493.219236111108</v>
      </c>
      <c r="L3308" s="17">
        <f t="shared" si="307"/>
        <v>42531.125</v>
      </c>
      <c r="M3308" s="2" t="b">
        <v>0</v>
      </c>
      <c r="N3308" s="2">
        <v>54</v>
      </c>
      <c r="O3308" s="2" t="b">
        <v>1</v>
      </c>
      <c r="P3308" s="4">
        <f t="shared" si="308"/>
        <v>175.33333333333334</v>
      </c>
      <c r="Q3308" s="5">
        <f t="shared" si="309"/>
        <v>48.703703703703702</v>
      </c>
      <c r="R3308" s="2" t="s">
        <v>8271</v>
      </c>
      <c r="S3308" s="7" t="str">
        <f t="shared" si="310"/>
        <v>theater</v>
      </c>
      <c r="T3308" s="7" t="str">
        <f t="shared" si="311"/>
        <v>plays</v>
      </c>
    </row>
    <row r="3309" spans="1:20" ht="80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17">
        <f t="shared" si="306"/>
        <v>42475.057164351849</v>
      </c>
      <c r="L3309" s="17">
        <f t="shared" si="307"/>
        <v>42505.057164351849</v>
      </c>
      <c r="M3309" s="2" t="b">
        <v>0</v>
      </c>
      <c r="N3309" s="2">
        <v>20</v>
      </c>
      <c r="O3309" s="2" t="b">
        <v>1</v>
      </c>
      <c r="P3309" s="4">
        <f t="shared" si="308"/>
        <v>106.67999999999999</v>
      </c>
      <c r="Q3309" s="5">
        <f t="shared" si="309"/>
        <v>53.339999999999996</v>
      </c>
      <c r="R3309" s="2" t="s">
        <v>8271</v>
      </c>
      <c r="S3309" s="7" t="str">
        <f t="shared" si="310"/>
        <v>theater</v>
      </c>
      <c r="T3309" s="7" t="str">
        <f t="shared" si="311"/>
        <v>plays</v>
      </c>
    </row>
    <row r="3310" spans="1:20" ht="80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17">
        <f t="shared" si="306"/>
        <v>42452.876909722225</v>
      </c>
      <c r="L3310" s="17">
        <f t="shared" si="307"/>
        <v>42473.876909722225</v>
      </c>
      <c r="M3310" s="2" t="b">
        <v>0</v>
      </c>
      <c r="N3310" s="2">
        <v>57</v>
      </c>
      <c r="O3310" s="2" t="b">
        <v>1</v>
      </c>
      <c r="P3310" s="4">
        <f t="shared" si="308"/>
        <v>122.28571428571429</v>
      </c>
      <c r="Q3310" s="5">
        <f t="shared" si="309"/>
        <v>75.087719298245617</v>
      </c>
      <c r="R3310" s="2" t="s">
        <v>8271</v>
      </c>
      <c r="S3310" s="7" t="str">
        <f t="shared" si="310"/>
        <v>theater</v>
      </c>
      <c r="T3310" s="7" t="str">
        <f t="shared" si="311"/>
        <v>plays</v>
      </c>
    </row>
    <row r="3311" spans="1:20" ht="40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17">
        <f t="shared" si="306"/>
        <v>42628.650208333333</v>
      </c>
      <c r="L3311" s="17">
        <f t="shared" si="307"/>
        <v>42659.650208333333</v>
      </c>
      <c r="M3311" s="2" t="b">
        <v>0</v>
      </c>
      <c r="N3311" s="2">
        <v>31</v>
      </c>
      <c r="O3311" s="2" t="b">
        <v>1</v>
      </c>
      <c r="P3311" s="4">
        <f t="shared" si="308"/>
        <v>159.42857142857144</v>
      </c>
      <c r="Q3311" s="5">
        <f t="shared" si="309"/>
        <v>18</v>
      </c>
      <c r="R3311" s="2" t="s">
        <v>8271</v>
      </c>
      <c r="S3311" s="7" t="str">
        <f t="shared" si="310"/>
        <v>theater</v>
      </c>
      <c r="T3311" s="7" t="str">
        <f t="shared" si="311"/>
        <v>plays</v>
      </c>
    </row>
    <row r="3312" spans="1:20" ht="60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17">
        <f t="shared" si="306"/>
        <v>42253.928530092591</v>
      </c>
      <c r="L3312" s="17">
        <f t="shared" si="307"/>
        <v>42283.928530092591</v>
      </c>
      <c r="M3312" s="2" t="b">
        <v>0</v>
      </c>
      <c r="N3312" s="2">
        <v>31</v>
      </c>
      <c r="O3312" s="2" t="b">
        <v>1</v>
      </c>
      <c r="P3312" s="4">
        <f t="shared" si="308"/>
        <v>100.07692307692308</v>
      </c>
      <c r="Q3312" s="5">
        <f t="shared" si="309"/>
        <v>209.83870967741936</v>
      </c>
      <c r="R3312" s="2" t="s">
        <v>8271</v>
      </c>
      <c r="S3312" s="7" t="str">
        <f t="shared" si="310"/>
        <v>theater</v>
      </c>
      <c r="T3312" s="7" t="str">
        <f t="shared" si="311"/>
        <v>plays</v>
      </c>
    </row>
    <row r="3313" spans="1:20" ht="80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17">
        <f t="shared" si="306"/>
        <v>42264.29178240741</v>
      </c>
      <c r="L3313" s="17">
        <f t="shared" si="307"/>
        <v>42294.29178240741</v>
      </c>
      <c r="M3313" s="2" t="b">
        <v>0</v>
      </c>
      <c r="N3313" s="2">
        <v>45</v>
      </c>
      <c r="O3313" s="2" t="b">
        <v>1</v>
      </c>
      <c r="P3313" s="4">
        <f t="shared" si="308"/>
        <v>109.84</v>
      </c>
      <c r="Q3313" s="5">
        <f t="shared" si="309"/>
        <v>61.022222222222226</v>
      </c>
      <c r="R3313" s="2" t="s">
        <v>8271</v>
      </c>
      <c r="S3313" s="7" t="str">
        <f t="shared" si="310"/>
        <v>theater</v>
      </c>
      <c r="T3313" s="7" t="str">
        <f t="shared" si="311"/>
        <v>plays</v>
      </c>
    </row>
    <row r="3314" spans="1:20" ht="80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17">
        <f t="shared" si="306"/>
        <v>42664.809560185182</v>
      </c>
      <c r="L3314" s="17">
        <f t="shared" si="307"/>
        <v>42685.916666666672</v>
      </c>
      <c r="M3314" s="2" t="b">
        <v>0</v>
      </c>
      <c r="N3314" s="2">
        <v>41</v>
      </c>
      <c r="O3314" s="2" t="b">
        <v>1</v>
      </c>
      <c r="P3314" s="4">
        <f t="shared" si="308"/>
        <v>100.03999999999999</v>
      </c>
      <c r="Q3314" s="5">
        <f t="shared" si="309"/>
        <v>61</v>
      </c>
      <c r="R3314" s="2" t="s">
        <v>8271</v>
      </c>
      <c r="S3314" s="7" t="str">
        <f t="shared" si="310"/>
        <v>theater</v>
      </c>
      <c r="T3314" s="7" t="str">
        <f t="shared" si="311"/>
        <v>plays</v>
      </c>
    </row>
    <row r="3315" spans="1:20" ht="80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17">
        <f t="shared" si="306"/>
        <v>42382.244409722218</v>
      </c>
      <c r="L3315" s="17">
        <f t="shared" si="307"/>
        <v>42396.041666666672</v>
      </c>
      <c r="M3315" s="2" t="b">
        <v>0</v>
      </c>
      <c r="N3315" s="2">
        <v>29</v>
      </c>
      <c r="O3315" s="2" t="b">
        <v>1</v>
      </c>
      <c r="P3315" s="4">
        <f t="shared" si="308"/>
        <v>116.05000000000001</v>
      </c>
      <c r="Q3315" s="5">
        <f t="shared" si="309"/>
        <v>80.034482758620683</v>
      </c>
      <c r="R3315" s="2" t="s">
        <v>8271</v>
      </c>
      <c r="S3315" s="7" t="str">
        <f t="shared" si="310"/>
        <v>theater</v>
      </c>
      <c r="T3315" s="7" t="str">
        <f t="shared" si="311"/>
        <v>plays</v>
      </c>
    </row>
    <row r="3316" spans="1:20" ht="80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17">
        <f t="shared" si="306"/>
        <v>42105.267488425925</v>
      </c>
      <c r="L3316" s="17">
        <f t="shared" si="307"/>
        <v>42132.836805555555</v>
      </c>
      <c r="M3316" s="2" t="b">
        <v>0</v>
      </c>
      <c r="N3316" s="2">
        <v>58</v>
      </c>
      <c r="O3316" s="2" t="b">
        <v>1</v>
      </c>
      <c r="P3316" s="4">
        <f t="shared" si="308"/>
        <v>210.75</v>
      </c>
      <c r="Q3316" s="5">
        <f t="shared" si="309"/>
        <v>29.068965517241381</v>
      </c>
      <c r="R3316" s="2" t="s">
        <v>8271</v>
      </c>
      <c r="S3316" s="7" t="str">
        <f t="shared" si="310"/>
        <v>theater</v>
      </c>
      <c r="T3316" s="7" t="str">
        <f t="shared" si="311"/>
        <v>plays</v>
      </c>
    </row>
    <row r="3317" spans="1:20" ht="80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17">
        <f t="shared" si="306"/>
        <v>42466.303715277783</v>
      </c>
      <c r="L3317" s="17">
        <f t="shared" si="307"/>
        <v>42496.303715277783</v>
      </c>
      <c r="M3317" s="2" t="b">
        <v>0</v>
      </c>
      <c r="N3317" s="2">
        <v>89</v>
      </c>
      <c r="O3317" s="2" t="b">
        <v>1</v>
      </c>
      <c r="P3317" s="4">
        <f t="shared" si="308"/>
        <v>110.00000000000001</v>
      </c>
      <c r="Q3317" s="5">
        <f t="shared" si="309"/>
        <v>49.438202247191015</v>
      </c>
      <c r="R3317" s="2" t="s">
        <v>8271</v>
      </c>
      <c r="S3317" s="7" t="str">
        <f t="shared" si="310"/>
        <v>theater</v>
      </c>
      <c r="T3317" s="7" t="str">
        <f t="shared" si="311"/>
        <v>plays</v>
      </c>
    </row>
    <row r="3318" spans="1:20" ht="100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17">
        <f t="shared" si="306"/>
        <v>41826.871238425927</v>
      </c>
      <c r="L3318" s="17">
        <f t="shared" si="307"/>
        <v>41859.57916666667</v>
      </c>
      <c r="M3318" s="2" t="b">
        <v>0</v>
      </c>
      <c r="N3318" s="2">
        <v>125</v>
      </c>
      <c r="O3318" s="2" t="b">
        <v>1</v>
      </c>
      <c r="P3318" s="4">
        <f t="shared" si="308"/>
        <v>100.08673425918037</v>
      </c>
      <c r="Q3318" s="5">
        <f t="shared" si="309"/>
        <v>93.977440000000001</v>
      </c>
      <c r="R3318" s="2" t="s">
        <v>8271</v>
      </c>
      <c r="S3318" s="7" t="str">
        <f t="shared" si="310"/>
        <v>theater</v>
      </c>
      <c r="T3318" s="7" t="str">
        <f t="shared" si="311"/>
        <v>plays</v>
      </c>
    </row>
    <row r="3319" spans="1:20" ht="60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17">
        <f t="shared" si="306"/>
        <v>42499.039629629624</v>
      </c>
      <c r="L3319" s="17">
        <f t="shared" si="307"/>
        <v>42529.039629629624</v>
      </c>
      <c r="M3319" s="2" t="b">
        <v>0</v>
      </c>
      <c r="N3319" s="2">
        <v>18</v>
      </c>
      <c r="O3319" s="2" t="b">
        <v>1</v>
      </c>
      <c r="P3319" s="4">
        <f t="shared" si="308"/>
        <v>106.19047619047619</v>
      </c>
      <c r="Q3319" s="5">
        <f t="shared" si="309"/>
        <v>61.944444444444443</v>
      </c>
      <c r="R3319" s="2" t="s">
        <v>8271</v>
      </c>
      <c r="S3319" s="7" t="str">
        <f t="shared" si="310"/>
        <v>theater</v>
      </c>
      <c r="T3319" s="7" t="str">
        <f t="shared" si="311"/>
        <v>plays</v>
      </c>
    </row>
    <row r="3320" spans="1:20" ht="40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17">
        <f t="shared" si="306"/>
        <v>42431.302002314813</v>
      </c>
      <c r="L3320" s="17">
        <f t="shared" si="307"/>
        <v>42471.104166666672</v>
      </c>
      <c r="M3320" s="2" t="b">
        <v>0</v>
      </c>
      <c r="N3320" s="2">
        <v>32</v>
      </c>
      <c r="O3320" s="2" t="b">
        <v>1</v>
      </c>
      <c r="P3320" s="4">
        <f t="shared" si="308"/>
        <v>125.6</v>
      </c>
      <c r="Q3320" s="5">
        <f t="shared" si="309"/>
        <v>78.5</v>
      </c>
      <c r="R3320" s="2" t="s">
        <v>8271</v>
      </c>
      <c r="S3320" s="7" t="str">
        <f t="shared" si="310"/>
        <v>theater</v>
      </c>
      <c r="T3320" s="7" t="str">
        <f t="shared" si="311"/>
        <v>plays</v>
      </c>
    </row>
    <row r="3321" spans="1:20" ht="80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17">
        <f t="shared" si="306"/>
        <v>41990.585486111115</v>
      </c>
      <c r="L3321" s="17">
        <f t="shared" si="307"/>
        <v>42035.585486111115</v>
      </c>
      <c r="M3321" s="2" t="b">
        <v>0</v>
      </c>
      <c r="N3321" s="2">
        <v>16</v>
      </c>
      <c r="O3321" s="2" t="b">
        <v>1</v>
      </c>
      <c r="P3321" s="4">
        <f t="shared" si="308"/>
        <v>108</v>
      </c>
      <c r="Q3321" s="5">
        <f t="shared" si="309"/>
        <v>33.75</v>
      </c>
      <c r="R3321" s="2" t="s">
        <v>8271</v>
      </c>
      <c r="S3321" s="7" t="str">
        <f t="shared" si="310"/>
        <v>theater</v>
      </c>
      <c r="T3321" s="7" t="str">
        <f t="shared" si="311"/>
        <v>plays</v>
      </c>
    </row>
    <row r="3322" spans="1:20" ht="60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17">
        <f t="shared" si="306"/>
        <v>42513.045798611114</v>
      </c>
      <c r="L3322" s="17">
        <f t="shared" si="307"/>
        <v>42543.045798611114</v>
      </c>
      <c r="M3322" s="2" t="b">
        <v>0</v>
      </c>
      <c r="N3322" s="2">
        <v>38</v>
      </c>
      <c r="O3322" s="2" t="b">
        <v>1</v>
      </c>
      <c r="P3322" s="4">
        <f t="shared" si="308"/>
        <v>101</v>
      </c>
      <c r="Q3322" s="5">
        <f t="shared" si="309"/>
        <v>66.44736842105263</v>
      </c>
      <c r="R3322" s="2" t="s">
        <v>8271</v>
      </c>
      <c r="S3322" s="7" t="str">
        <f t="shared" si="310"/>
        <v>theater</v>
      </c>
      <c r="T3322" s="7" t="str">
        <f t="shared" si="311"/>
        <v>plays</v>
      </c>
    </row>
    <row r="3323" spans="1:20" ht="80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17">
        <f t="shared" si="306"/>
        <v>41914.100289351853</v>
      </c>
      <c r="L3323" s="17">
        <f t="shared" si="307"/>
        <v>41928.165972222225</v>
      </c>
      <c r="M3323" s="2" t="b">
        <v>0</v>
      </c>
      <c r="N3323" s="2">
        <v>15</v>
      </c>
      <c r="O3323" s="2" t="b">
        <v>1</v>
      </c>
      <c r="P3323" s="4">
        <f t="shared" si="308"/>
        <v>107.4</v>
      </c>
      <c r="Q3323" s="5">
        <f t="shared" si="309"/>
        <v>35.799999999999997</v>
      </c>
      <c r="R3323" s="2" t="s">
        <v>8271</v>
      </c>
      <c r="S3323" s="7" t="str">
        <f t="shared" si="310"/>
        <v>theater</v>
      </c>
      <c r="T3323" s="7" t="str">
        <f t="shared" si="311"/>
        <v>plays</v>
      </c>
    </row>
    <row r="3324" spans="1:20" ht="80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17">
        <f t="shared" si="306"/>
        <v>42521.010370370372</v>
      </c>
      <c r="L3324" s="17">
        <f t="shared" si="307"/>
        <v>42543.163194444445</v>
      </c>
      <c r="M3324" s="2" t="b">
        <v>0</v>
      </c>
      <c r="N3324" s="2">
        <v>23</v>
      </c>
      <c r="O3324" s="2" t="b">
        <v>1</v>
      </c>
      <c r="P3324" s="4">
        <f t="shared" si="308"/>
        <v>101.51515151515152</v>
      </c>
      <c r="Q3324" s="5">
        <f t="shared" si="309"/>
        <v>145.65217391304347</v>
      </c>
      <c r="R3324" s="2" t="s">
        <v>8271</v>
      </c>
      <c r="S3324" s="7" t="str">
        <f t="shared" si="310"/>
        <v>theater</v>
      </c>
      <c r="T3324" s="7" t="str">
        <f t="shared" si="311"/>
        <v>plays</v>
      </c>
    </row>
    <row r="3325" spans="1:20" ht="80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17">
        <f t="shared" si="306"/>
        <v>42608.36583333333</v>
      </c>
      <c r="L3325" s="17">
        <f t="shared" si="307"/>
        <v>42638.36583333333</v>
      </c>
      <c r="M3325" s="2" t="b">
        <v>0</v>
      </c>
      <c r="N3325" s="2">
        <v>49</v>
      </c>
      <c r="O3325" s="2" t="b">
        <v>1</v>
      </c>
      <c r="P3325" s="4">
        <f t="shared" si="308"/>
        <v>125.89999999999999</v>
      </c>
      <c r="Q3325" s="5">
        <f t="shared" si="309"/>
        <v>25.693877551020407</v>
      </c>
      <c r="R3325" s="2" t="s">
        <v>8271</v>
      </c>
      <c r="S3325" s="7" t="str">
        <f t="shared" si="310"/>
        <v>theater</v>
      </c>
      <c r="T3325" s="7" t="str">
        <f t="shared" si="311"/>
        <v>plays</v>
      </c>
    </row>
    <row r="3326" spans="1:20" ht="60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17">
        <f t="shared" si="306"/>
        <v>42512.58321759259</v>
      </c>
      <c r="L3326" s="17">
        <f t="shared" si="307"/>
        <v>42526.58321759259</v>
      </c>
      <c r="M3326" s="2" t="b">
        <v>0</v>
      </c>
      <c r="N3326" s="2">
        <v>10</v>
      </c>
      <c r="O3326" s="2" t="b">
        <v>1</v>
      </c>
      <c r="P3326" s="4">
        <f t="shared" si="308"/>
        <v>101.66666666666666</v>
      </c>
      <c r="Q3326" s="5">
        <f t="shared" si="309"/>
        <v>152.5</v>
      </c>
      <c r="R3326" s="2" t="s">
        <v>8271</v>
      </c>
      <c r="S3326" s="7" t="str">
        <f t="shared" si="310"/>
        <v>theater</v>
      </c>
      <c r="T3326" s="7" t="str">
        <f t="shared" si="311"/>
        <v>plays</v>
      </c>
    </row>
    <row r="3327" spans="1:20" ht="80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17">
        <f t="shared" si="306"/>
        <v>42064.785613425927</v>
      </c>
      <c r="L3327" s="17">
        <f t="shared" si="307"/>
        <v>42099.743946759263</v>
      </c>
      <c r="M3327" s="2" t="b">
        <v>0</v>
      </c>
      <c r="N3327" s="2">
        <v>15</v>
      </c>
      <c r="O3327" s="2" t="b">
        <v>1</v>
      </c>
      <c r="P3327" s="4">
        <f t="shared" si="308"/>
        <v>112.5</v>
      </c>
      <c r="Q3327" s="5">
        <f t="shared" si="309"/>
        <v>30</v>
      </c>
      <c r="R3327" s="2" t="s">
        <v>8271</v>
      </c>
      <c r="S3327" s="7" t="str">
        <f t="shared" si="310"/>
        <v>theater</v>
      </c>
      <c r="T3327" s="7" t="str">
        <f t="shared" si="311"/>
        <v>plays</v>
      </c>
    </row>
    <row r="3328" spans="1:20" ht="80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17">
        <f t="shared" si="306"/>
        <v>42041.714178240742</v>
      </c>
      <c r="L3328" s="17">
        <f t="shared" si="307"/>
        <v>42071.67251157407</v>
      </c>
      <c r="M3328" s="2" t="b">
        <v>0</v>
      </c>
      <c r="N3328" s="2">
        <v>57</v>
      </c>
      <c r="O3328" s="2" t="b">
        <v>1</v>
      </c>
      <c r="P3328" s="4">
        <f t="shared" si="308"/>
        <v>101.375</v>
      </c>
      <c r="Q3328" s="5">
        <f t="shared" si="309"/>
        <v>142.28070175438597</v>
      </c>
      <c r="R3328" s="2" t="s">
        <v>8271</v>
      </c>
      <c r="S3328" s="7" t="str">
        <f t="shared" si="310"/>
        <v>theater</v>
      </c>
      <c r="T3328" s="7" t="str">
        <f t="shared" si="311"/>
        <v>plays</v>
      </c>
    </row>
    <row r="3329" spans="1:20" ht="80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17">
        <f t="shared" si="306"/>
        <v>42468.374606481477</v>
      </c>
      <c r="L3329" s="17">
        <f t="shared" si="307"/>
        <v>42498.374606481477</v>
      </c>
      <c r="M3329" s="2" t="b">
        <v>0</v>
      </c>
      <c r="N3329" s="2">
        <v>33</v>
      </c>
      <c r="O3329" s="2" t="b">
        <v>1</v>
      </c>
      <c r="P3329" s="4">
        <f t="shared" si="308"/>
        <v>101.25</v>
      </c>
      <c r="Q3329" s="5">
        <f t="shared" si="309"/>
        <v>24.545454545454547</v>
      </c>
      <c r="R3329" s="2" t="s">
        <v>8271</v>
      </c>
      <c r="S3329" s="7" t="str">
        <f t="shared" si="310"/>
        <v>theater</v>
      </c>
      <c r="T3329" s="7" t="str">
        <f t="shared" si="311"/>
        <v>plays</v>
      </c>
    </row>
    <row r="3330" spans="1:20" ht="80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17">
        <f t="shared" si="306"/>
        <v>41822.57503472222</v>
      </c>
      <c r="L3330" s="17">
        <f t="shared" si="307"/>
        <v>41825.041666666664</v>
      </c>
      <c r="M3330" s="2" t="b">
        <v>0</v>
      </c>
      <c r="N3330" s="2">
        <v>9</v>
      </c>
      <c r="O3330" s="2" t="b">
        <v>1</v>
      </c>
      <c r="P3330" s="4">
        <f t="shared" si="308"/>
        <v>146.38888888888889</v>
      </c>
      <c r="Q3330" s="5">
        <f t="shared" si="309"/>
        <v>292.77777777777777</v>
      </c>
      <c r="R3330" s="2" t="s">
        <v>8271</v>
      </c>
      <c r="S3330" s="7" t="str">
        <f t="shared" si="310"/>
        <v>theater</v>
      </c>
      <c r="T3330" s="7" t="str">
        <f t="shared" si="311"/>
        <v>plays</v>
      </c>
    </row>
    <row r="3331" spans="1:20" ht="60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17">
        <f t="shared" ref="K3331:K3394" si="312">(((J3331/60)/60)/24)+DATE(1970,1,1)</f>
        <v>41837.323009259257</v>
      </c>
      <c r="L3331" s="17">
        <f t="shared" ref="L3331:L3394" si="313">(((I3331/60)/60)/24)+DATE(1970,1,1)</f>
        <v>41847.958333333336</v>
      </c>
      <c r="M3331" s="2" t="b">
        <v>0</v>
      </c>
      <c r="N3331" s="2">
        <v>26</v>
      </c>
      <c r="O3331" s="2" t="b">
        <v>1</v>
      </c>
      <c r="P3331" s="4">
        <f t="shared" ref="P3331:P3394" si="314">E3331/D3331*100</f>
        <v>116.8</v>
      </c>
      <c r="Q3331" s="5">
        <f t="shared" ref="Q3331:Q3394" si="315">E3331/N3331</f>
        <v>44.92307692307692</v>
      </c>
      <c r="R3331" s="2" t="s">
        <v>8271</v>
      </c>
      <c r="S3331" s="7" t="str">
        <f t="shared" ref="S3331:S3394" si="316">LEFT(R3331, SEARCH("/",R3331, 1)-1)</f>
        <v>theater</v>
      </c>
      <c r="T3331" s="7" t="str">
        <f t="shared" ref="T3331:T3394" si="317">RIGHT(R3331,LEN(R3331)-SEARCH("/",R3331,1))</f>
        <v>plays</v>
      </c>
    </row>
    <row r="3332" spans="1:20" ht="80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17">
        <f t="shared" si="312"/>
        <v>42065.887361111112</v>
      </c>
      <c r="L3332" s="17">
        <f t="shared" si="313"/>
        <v>42095.845694444448</v>
      </c>
      <c r="M3332" s="2" t="b">
        <v>0</v>
      </c>
      <c r="N3332" s="2">
        <v>69</v>
      </c>
      <c r="O3332" s="2" t="b">
        <v>1</v>
      </c>
      <c r="P3332" s="4">
        <f t="shared" si="314"/>
        <v>106.26666666666667</v>
      </c>
      <c r="Q3332" s="5">
        <f t="shared" si="315"/>
        <v>23.10144927536232</v>
      </c>
      <c r="R3332" s="2" t="s">
        <v>8271</v>
      </c>
      <c r="S3332" s="7" t="str">
        <f t="shared" si="316"/>
        <v>theater</v>
      </c>
      <c r="T3332" s="7" t="str">
        <f t="shared" si="317"/>
        <v>plays</v>
      </c>
    </row>
    <row r="3333" spans="1:20" ht="80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17">
        <f t="shared" si="312"/>
        <v>42248.697754629626</v>
      </c>
      <c r="L3333" s="17">
        <f t="shared" si="313"/>
        <v>42283.697754629626</v>
      </c>
      <c r="M3333" s="2" t="b">
        <v>0</v>
      </c>
      <c r="N3333" s="2">
        <v>65</v>
      </c>
      <c r="O3333" s="2" t="b">
        <v>1</v>
      </c>
      <c r="P3333" s="4">
        <f t="shared" si="314"/>
        <v>104.52</v>
      </c>
      <c r="Q3333" s="5">
        <f t="shared" si="315"/>
        <v>80.400000000000006</v>
      </c>
      <c r="R3333" s="2" t="s">
        <v>8271</v>
      </c>
      <c r="S3333" s="7" t="str">
        <f t="shared" si="316"/>
        <v>theater</v>
      </c>
      <c r="T3333" s="7" t="str">
        <f t="shared" si="317"/>
        <v>plays</v>
      </c>
    </row>
    <row r="3334" spans="1:20" ht="80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17">
        <f t="shared" si="312"/>
        <v>41809.860300925924</v>
      </c>
      <c r="L3334" s="17">
        <f t="shared" si="313"/>
        <v>41839.860300925924</v>
      </c>
      <c r="M3334" s="2" t="b">
        <v>0</v>
      </c>
      <c r="N3334" s="2">
        <v>83</v>
      </c>
      <c r="O3334" s="2" t="b">
        <v>1</v>
      </c>
      <c r="P3334" s="4">
        <f t="shared" si="314"/>
        <v>100</v>
      </c>
      <c r="Q3334" s="5">
        <f t="shared" si="315"/>
        <v>72.289156626506028</v>
      </c>
      <c r="R3334" s="2" t="s">
        <v>8271</v>
      </c>
      <c r="S3334" s="7" t="str">
        <f t="shared" si="316"/>
        <v>theater</v>
      </c>
      <c r="T3334" s="7" t="str">
        <f t="shared" si="317"/>
        <v>plays</v>
      </c>
    </row>
    <row r="3335" spans="1:20" ht="80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17">
        <f t="shared" si="312"/>
        <v>42148.676851851851</v>
      </c>
      <c r="L3335" s="17">
        <f t="shared" si="313"/>
        <v>42170.676851851851</v>
      </c>
      <c r="M3335" s="2" t="b">
        <v>0</v>
      </c>
      <c r="N3335" s="2">
        <v>111</v>
      </c>
      <c r="O3335" s="2" t="b">
        <v>1</v>
      </c>
      <c r="P3335" s="4">
        <f t="shared" si="314"/>
        <v>104.57142857142858</v>
      </c>
      <c r="Q3335" s="5">
        <f t="shared" si="315"/>
        <v>32.972972972972975</v>
      </c>
      <c r="R3335" s="2" t="s">
        <v>8271</v>
      </c>
      <c r="S3335" s="7" t="str">
        <f t="shared" si="316"/>
        <v>theater</v>
      </c>
      <c r="T3335" s="7" t="str">
        <f t="shared" si="317"/>
        <v>plays</v>
      </c>
    </row>
    <row r="3336" spans="1:20" ht="60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17">
        <f t="shared" si="312"/>
        <v>42185.521087962959</v>
      </c>
      <c r="L3336" s="17">
        <f t="shared" si="313"/>
        <v>42215.521087962959</v>
      </c>
      <c r="M3336" s="2" t="b">
        <v>0</v>
      </c>
      <c r="N3336" s="2">
        <v>46</v>
      </c>
      <c r="O3336" s="2" t="b">
        <v>1</v>
      </c>
      <c r="P3336" s="4">
        <f t="shared" si="314"/>
        <v>138.62051149573753</v>
      </c>
      <c r="Q3336" s="5">
        <f t="shared" si="315"/>
        <v>116.65217391304348</v>
      </c>
      <c r="R3336" s="2" t="s">
        <v>8271</v>
      </c>
      <c r="S3336" s="7" t="str">
        <f t="shared" si="316"/>
        <v>theater</v>
      </c>
      <c r="T3336" s="7" t="str">
        <f t="shared" si="317"/>
        <v>plays</v>
      </c>
    </row>
    <row r="3337" spans="1:20" ht="80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17">
        <f t="shared" si="312"/>
        <v>41827.674143518518</v>
      </c>
      <c r="L3337" s="17">
        <f t="shared" si="313"/>
        <v>41854.958333333336</v>
      </c>
      <c r="M3337" s="2" t="b">
        <v>0</v>
      </c>
      <c r="N3337" s="2">
        <v>63</v>
      </c>
      <c r="O3337" s="2" t="b">
        <v>1</v>
      </c>
      <c r="P3337" s="4">
        <f t="shared" si="314"/>
        <v>100.32000000000001</v>
      </c>
      <c r="Q3337" s="5">
        <f t="shared" si="315"/>
        <v>79.61904761904762</v>
      </c>
      <c r="R3337" s="2" t="s">
        <v>8271</v>
      </c>
      <c r="S3337" s="7" t="str">
        <f t="shared" si="316"/>
        <v>theater</v>
      </c>
      <c r="T3337" s="7" t="str">
        <f t="shared" si="317"/>
        <v>plays</v>
      </c>
    </row>
    <row r="3338" spans="1:20" ht="60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17">
        <f t="shared" si="312"/>
        <v>42437.398680555561</v>
      </c>
      <c r="L3338" s="17">
        <f t="shared" si="313"/>
        <v>42465.35701388889</v>
      </c>
      <c r="M3338" s="2" t="b">
        <v>0</v>
      </c>
      <c r="N3338" s="2">
        <v>9</v>
      </c>
      <c r="O3338" s="2" t="b">
        <v>1</v>
      </c>
      <c r="P3338" s="4">
        <f t="shared" si="314"/>
        <v>100</v>
      </c>
      <c r="Q3338" s="5">
        <f t="shared" si="315"/>
        <v>27.777777777777779</v>
      </c>
      <c r="R3338" s="2" t="s">
        <v>8271</v>
      </c>
      <c r="S3338" s="7" t="str">
        <f t="shared" si="316"/>
        <v>theater</v>
      </c>
      <c r="T3338" s="7" t="str">
        <f t="shared" si="317"/>
        <v>plays</v>
      </c>
    </row>
    <row r="3339" spans="1:20" ht="60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17">
        <f t="shared" si="312"/>
        <v>41901.282025462962</v>
      </c>
      <c r="L3339" s="17">
        <f t="shared" si="313"/>
        <v>41922.875</v>
      </c>
      <c r="M3339" s="2" t="b">
        <v>0</v>
      </c>
      <c r="N3339" s="2">
        <v>34</v>
      </c>
      <c r="O3339" s="2" t="b">
        <v>1</v>
      </c>
      <c r="P3339" s="4">
        <f t="shared" si="314"/>
        <v>110.2</v>
      </c>
      <c r="Q3339" s="5">
        <f t="shared" si="315"/>
        <v>81.029411764705884</v>
      </c>
      <c r="R3339" s="2" t="s">
        <v>8271</v>
      </c>
      <c r="S3339" s="7" t="str">
        <f t="shared" si="316"/>
        <v>theater</v>
      </c>
      <c r="T3339" s="7" t="str">
        <f t="shared" si="317"/>
        <v>plays</v>
      </c>
    </row>
    <row r="3340" spans="1:20" ht="60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17">
        <f t="shared" si="312"/>
        <v>42769.574999999997</v>
      </c>
      <c r="L3340" s="17">
        <f t="shared" si="313"/>
        <v>42790.574999999997</v>
      </c>
      <c r="M3340" s="2" t="b">
        <v>0</v>
      </c>
      <c r="N3340" s="2">
        <v>112</v>
      </c>
      <c r="O3340" s="2" t="b">
        <v>1</v>
      </c>
      <c r="P3340" s="4">
        <f t="shared" si="314"/>
        <v>102.18</v>
      </c>
      <c r="Q3340" s="5">
        <f t="shared" si="315"/>
        <v>136.84821428571428</v>
      </c>
      <c r="R3340" s="2" t="s">
        <v>8271</v>
      </c>
      <c r="S3340" s="7" t="str">
        <f t="shared" si="316"/>
        <v>theater</v>
      </c>
      <c r="T3340" s="7" t="str">
        <f t="shared" si="317"/>
        <v>plays</v>
      </c>
    </row>
    <row r="3341" spans="1:20" ht="60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17">
        <f t="shared" si="312"/>
        <v>42549.665717592594</v>
      </c>
      <c r="L3341" s="17">
        <f t="shared" si="313"/>
        <v>42579.665717592594</v>
      </c>
      <c r="M3341" s="2" t="b">
        <v>0</v>
      </c>
      <c r="N3341" s="2">
        <v>47</v>
      </c>
      <c r="O3341" s="2" t="b">
        <v>1</v>
      </c>
      <c r="P3341" s="4">
        <f t="shared" si="314"/>
        <v>104.35000000000001</v>
      </c>
      <c r="Q3341" s="5">
        <f t="shared" si="315"/>
        <v>177.61702127659575</v>
      </c>
      <c r="R3341" s="2" t="s">
        <v>8271</v>
      </c>
      <c r="S3341" s="7" t="str">
        <f t="shared" si="316"/>
        <v>theater</v>
      </c>
      <c r="T3341" s="7" t="str">
        <f t="shared" si="317"/>
        <v>plays</v>
      </c>
    </row>
    <row r="3342" spans="1:20" ht="80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17">
        <f t="shared" si="312"/>
        <v>42685.974004629628</v>
      </c>
      <c r="L3342" s="17">
        <f t="shared" si="313"/>
        <v>42710.974004629628</v>
      </c>
      <c r="M3342" s="2" t="b">
        <v>0</v>
      </c>
      <c r="N3342" s="2">
        <v>38</v>
      </c>
      <c r="O3342" s="2" t="b">
        <v>1</v>
      </c>
      <c r="P3342" s="4">
        <f t="shared" si="314"/>
        <v>138.16666666666666</v>
      </c>
      <c r="Q3342" s="5">
        <f t="shared" si="315"/>
        <v>109.07894736842105</v>
      </c>
      <c r="R3342" s="2" t="s">
        <v>8271</v>
      </c>
      <c r="S3342" s="7" t="str">
        <f t="shared" si="316"/>
        <v>theater</v>
      </c>
      <c r="T3342" s="7" t="str">
        <f t="shared" si="317"/>
        <v>plays</v>
      </c>
    </row>
    <row r="3343" spans="1:20" ht="80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17">
        <f t="shared" si="312"/>
        <v>42510.798854166671</v>
      </c>
      <c r="L3343" s="17">
        <f t="shared" si="313"/>
        <v>42533.708333333328</v>
      </c>
      <c r="M3343" s="2" t="b">
        <v>0</v>
      </c>
      <c r="N3343" s="2">
        <v>28</v>
      </c>
      <c r="O3343" s="2" t="b">
        <v>1</v>
      </c>
      <c r="P3343" s="4">
        <f t="shared" si="314"/>
        <v>100</v>
      </c>
      <c r="Q3343" s="5">
        <f t="shared" si="315"/>
        <v>119.64285714285714</v>
      </c>
      <c r="R3343" s="2" t="s">
        <v>8271</v>
      </c>
      <c r="S3343" s="7" t="str">
        <f t="shared" si="316"/>
        <v>theater</v>
      </c>
      <c r="T3343" s="7" t="str">
        <f t="shared" si="317"/>
        <v>plays</v>
      </c>
    </row>
    <row r="3344" spans="1:20" ht="60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17">
        <f t="shared" si="312"/>
        <v>42062.296412037031</v>
      </c>
      <c r="L3344" s="17">
        <f t="shared" si="313"/>
        <v>42095.207638888889</v>
      </c>
      <c r="M3344" s="2" t="b">
        <v>0</v>
      </c>
      <c r="N3344" s="2">
        <v>78</v>
      </c>
      <c r="O3344" s="2" t="b">
        <v>1</v>
      </c>
      <c r="P3344" s="4">
        <f t="shared" si="314"/>
        <v>101.66666666666666</v>
      </c>
      <c r="Q3344" s="5">
        <f t="shared" si="315"/>
        <v>78.205128205128204</v>
      </c>
      <c r="R3344" s="2" t="s">
        <v>8271</v>
      </c>
      <c r="S3344" s="7" t="str">
        <f t="shared" si="316"/>
        <v>theater</v>
      </c>
      <c r="T3344" s="7" t="str">
        <f t="shared" si="317"/>
        <v>plays</v>
      </c>
    </row>
    <row r="3345" spans="1:20" ht="80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17">
        <f t="shared" si="312"/>
        <v>42452.916481481487</v>
      </c>
      <c r="L3345" s="17">
        <f t="shared" si="313"/>
        <v>42473.554166666669</v>
      </c>
      <c r="M3345" s="2" t="b">
        <v>0</v>
      </c>
      <c r="N3345" s="2">
        <v>23</v>
      </c>
      <c r="O3345" s="2" t="b">
        <v>1</v>
      </c>
      <c r="P3345" s="4">
        <f t="shared" si="314"/>
        <v>171.42857142857142</v>
      </c>
      <c r="Q3345" s="5">
        <f t="shared" si="315"/>
        <v>52.173913043478258</v>
      </c>
      <c r="R3345" s="2" t="s">
        <v>8271</v>
      </c>
      <c r="S3345" s="7" t="str">
        <f t="shared" si="316"/>
        <v>theater</v>
      </c>
      <c r="T3345" s="7" t="str">
        <f t="shared" si="317"/>
        <v>plays</v>
      </c>
    </row>
    <row r="3346" spans="1:20" ht="80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17">
        <f t="shared" si="312"/>
        <v>41851.200150462959</v>
      </c>
      <c r="L3346" s="17">
        <f t="shared" si="313"/>
        <v>41881.200150462959</v>
      </c>
      <c r="M3346" s="2" t="b">
        <v>0</v>
      </c>
      <c r="N3346" s="2">
        <v>40</v>
      </c>
      <c r="O3346" s="2" t="b">
        <v>1</v>
      </c>
      <c r="P3346" s="4">
        <f t="shared" si="314"/>
        <v>101.44444444444444</v>
      </c>
      <c r="Q3346" s="5">
        <f t="shared" si="315"/>
        <v>114.125</v>
      </c>
      <c r="R3346" s="2" t="s">
        <v>8271</v>
      </c>
      <c r="S3346" s="7" t="str">
        <f t="shared" si="316"/>
        <v>theater</v>
      </c>
      <c r="T3346" s="7" t="str">
        <f t="shared" si="317"/>
        <v>plays</v>
      </c>
    </row>
    <row r="3347" spans="1:20" ht="80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17">
        <f t="shared" si="312"/>
        <v>42053.106111111112</v>
      </c>
      <c r="L3347" s="17">
        <f t="shared" si="313"/>
        <v>42112.025694444441</v>
      </c>
      <c r="M3347" s="2" t="b">
        <v>0</v>
      </c>
      <c r="N3347" s="2">
        <v>13</v>
      </c>
      <c r="O3347" s="2" t="b">
        <v>1</v>
      </c>
      <c r="P3347" s="4">
        <f t="shared" si="314"/>
        <v>130</v>
      </c>
      <c r="Q3347" s="5">
        <f t="shared" si="315"/>
        <v>50</v>
      </c>
      <c r="R3347" s="2" t="s">
        <v>8271</v>
      </c>
      <c r="S3347" s="7" t="str">
        <f t="shared" si="316"/>
        <v>theater</v>
      </c>
      <c r="T3347" s="7" t="str">
        <f t="shared" si="317"/>
        <v>plays</v>
      </c>
    </row>
    <row r="3348" spans="1:20" ht="80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17">
        <f t="shared" si="312"/>
        <v>42054.024421296301</v>
      </c>
      <c r="L3348" s="17">
        <f t="shared" si="313"/>
        <v>42061.024421296301</v>
      </c>
      <c r="M3348" s="2" t="b">
        <v>0</v>
      </c>
      <c r="N3348" s="2">
        <v>18</v>
      </c>
      <c r="O3348" s="2" t="b">
        <v>1</v>
      </c>
      <c r="P3348" s="4">
        <f t="shared" si="314"/>
        <v>110.00000000000001</v>
      </c>
      <c r="Q3348" s="5">
        <f t="shared" si="315"/>
        <v>91.666666666666671</v>
      </c>
      <c r="R3348" s="2" t="s">
        <v>8271</v>
      </c>
      <c r="S3348" s="7" t="str">
        <f t="shared" si="316"/>
        <v>theater</v>
      </c>
      <c r="T3348" s="7" t="str">
        <f t="shared" si="317"/>
        <v>plays</v>
      </c>
    </row>
    <row r="3349" spans="1:20" ht="80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17">
        <f t="shared" si="312"/>
        <v>42484.551550925928</v>
      </c>
      <c r="L3349" s="17">
        <f t="shared" si="313"/>
        <v>42498.875</v>
      </c>
      <c r="M3349" s="2" t="b">
        <v>0</v>
      </c>
      <c r="N3349" s="2">
        <v>22</v>
      </c>
      <c r="O3349" s="2" t="b">
        <v>1</v>
      </c>
      <c r="P3349" s="4">
        <f t="shared" si="314"/>
        <v>119.44999999999999</v>
      </c>
      <c r="Q3349" s="5">
        <f t="shared" si="315"/>
        <v>108.59090909090909</v>
      </c>
      <c r="R3349" s="2" t="s">
        <v>8271</v>
      </c>
      <c r="S3349" s="7" t="str">
        <f t="shared" si="316"/>
        <v>theater</v>
      </c>
      <c r="T3349" s="7" t="str">
        <f t="shared" si="317"/>
        <v>plays</v>
      </c>
    </row>
    <row r="3350" spans="1:20" ht="80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17">
        <f t="shared" si="312"/>
        <v>42466.558796296296</v>
      </c>
      <c r="L3350" s="17">
        <f t="shared" si="313"/>
        <v>42490.165972222225</v>
      </c>
      <c r="M3350" s="2" t="b">
        <v>0</v>
      </c>
      <c r="N3350" s="2">
        <v>79</v>
      </c>
      <c r="O3350" s="2" t="b">
        <v>1</v>
      </c>
      <c r="P3350" s="4">
        <f t="shared" si="314"/>
        <v>100.2909090909091</v>
      </c>
      <c r="Q3350" s="5">
        <f t="shared" si="315"/>
        <v>69.822784810126578</v>
      </c>
      <c r="R3350" s="2" t="s">
        <v>8271</v>
      </c>
      <c r="S3350" s="7" t="str">
        <f t="shared" si="316"/>
        <v>theater</v>
      </c>
      <c r="T3350" s="7" t="str">
        <f t="shared" si="317"/>
        <v>plays</v>
      </c>
    </row>
    <row r="3351" spans="1:20" ht="80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17">
        <f t="shared" si="312"/>
        <v>42513.110787037032</v>
      </c>
      <c r="L3351" s="17">
        <f t="shared" si="313"/>
        <v>42534.708333333328</v>
      </c>
      <c r="M3351" s="2" t="b">
        <v>0</v>
      </c>
      <c r="N3351" s="2">
        <v>14</v>
      </c>
      <c r="O3351" s="2" t="b">
        <v>1</v>
      </c>
      <c r="P3351" s="4">
        <f t="shared" si="314"/>
        <v>153.4</v>
      </c>
      <c r="Q3351" s="5">
        <f t="shared" si="315"/>
        <v>109.57142857142857</v>
      </c>
      <c r="R3351" s="2" t="s">
        <v>8271</v>
      </c>
      <c r="S3351" s="7" t="str">
        <f t="shared" si="316"/>
        <v>theater</v>
      </c>
      <c r="T3351" s="7" t="str">
        <f t="shared" si="317"/>
        <v>plays</v>
      </c>
    </row>
    <row r="3352" spans="1:20" ht="80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17">
        <f t="shared" si="312"/>
        <v>42302.701516203699</v>
      </c>
      <c r="L3352" s="17">
        <f t="shared" si="313"/>
        <v>42337.958333333328</v>
      </c>
      <c r="M3352" s="2" t="b">
        <v>0</v>
      </c>
      <c r="N3352" s="2">
        <v>51</v>
      </c>
      <c r="O3352" s="2" t="b">
        <v>1</v>
      </c>
      <c r="P3352" s="4">
        <f t="shared" si="314"/>
        <v>104.42857142857143</v>
      </c>
      <c r="Q3352" s="5">
        <f t="shared" si="315"/>
        <v>71.666666666666671</v>
      </c>
      <c r="R3352" s="2" t="s">
        <v>8271</v>
      </c>
      <c r="S3352" s="7" t="str">
        <f t="shared" si="316"/>
        <v>theater</v>
      </c>
      <c r="T3352" s="7" t="str">
        <f t="shared" si="317"/>
        <v>plays</v>
      </c>
    </row>
    <row r="3353" spans="1:20" ht="80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17">
        <f t="shared" si="312"/>
        <v>41806.395428240743</v>
      </c>
      <c r="L3353" s="17">
        <f t="shared" si="313"/>
        <v>41843.458333333336</v>
      </c>
      <c r="M3353" s="2" t="b">
        <v>0</v>
      </c>
      <c r="N3353" s="2">
        <v>54</v>
      </c>
      <c r="O3353" s="2" t="b">
        <v>1</v>
      </c>
      <c r="P3353" s="4">
        <f t="shared" si="314"/>
        <v>101.1</v>
      </c>
      <c r="Q3353" s="5">
        <f t="shared" si="315"/>
        <v>93.611111111111114</v>
      </c>
      <c r="R3353" s="2" t="s">
        <v>8271</v>
      </c>
      <c r="S3353" s="7" t="str">
        <f t="shared" si="316"/>
        <v>theater</v>
      </c>
      <c r="T3353" s="7" t="str">
        <f t="shared" si="317"/>
        <v>plays</v>
      </c>
    </row>
    <row r="3354" spans="1:20" ht="100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17">
        <f t="shared" si="312"/>
        <v>42495.992800925931</v>
      </c>
      <c r="L3354" s="17">
        <f t="shared" si="313"/>
        <v>42552.958333333328</v>
      </c>
      <c r="M3354" s="2" t="b">
        <v>0</v>
      </c>
      <c r="N3354" s="2">
        <v>70</v>
      </c>
      <c r="O3354" s="2" t="b">
        <v>1</v>
      </c>
      <c r="P3354" s="4">
        <f t="shared" si="314"/>
        <v>107.52</v>
      </c>
      <c r="Q3354" s="5">
        <f t="shared" si="315"/>
        <v>76.8</v>
      </c>
      <c r="R3354" s="2" t="s">
        <v>8271</v>
      </c>
      <c r="S3354" s="7" t="str">
        <f t="shared" si="316"/>
        <v>theater</v>
      </c>
      <c r="T3354" s="7" t="str">
        <f t="shared" si="317"/>
        <v>plays</v>
      </c>
    </row>
    <row r="3355" spans="1:20" ht="80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17">
        <f t="shared" si="312"/>
        <v>42479.432291666672</v>
      </c>
      <c r="L3355" s="17">
        <f t="shared" si="313"/>
        <v>42492.958333333328</v>
      </c>
      <c r="M3355" s="2" t="b">
        <v>0</v>
      </c>
      <c r="N3355" s="2">
        <v>44</v>
      </c>
      <c r="O3355" s="2" t="b">
        <v>1</v>
      </c>
      <c r="P3355" s="4">
        <f t="shared" si="314"/>
        <v>315</v>
      </c>
      <c r="Q3355" s="5">
        <f t="shared" si="315"/>
        <v>35.795454545454547</v>
      </c>
      <c r="R3355" s="2" t="s">
        <v>8271</v>
      </c>
      <c r="S3355" s="7" t="str">
        <f t="shared" si="316"/>
        <v>theater</v>
      </c>
      <c r="T3355" s="7" t="str">
        <f t="shared" si="317"/>
        <v>plays</v>
      </c>
    </row>
    <row r="3356" spans="1:20" ht="60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17">
        <f t="shared" si="312"/>
        <v>42270.7269212963</v>
      </c>
      <c r="L3356" s="17">
        <f t="shared" si="313"/>
        <v>42306.167361111111</v>
      </c>
      <c r="M3356" s="2" t="b">
        <v>0</v>
      </c>
      <c r="N3356" s="2">
        <v>55</v>
      </c>
      <c r="O3356" s="2" t="b">
        <v>1</v>
      </c>
      <c r="P3356" s="4">
        <f t="shared" si="314"/>
        <v>101.93333333333334</v>
      </c>
      <c r="Q3356" s="5">
        <f t="shared" si="315"/>
        <v>55.6</v>
      </c>
      <c r="R3356" s="2" t="s">
        <v>8271</v>
      </c>
      <c r="S3356" s="7" t="str">
        <f t="shared" si="316"/>
        <v>theater</v>
      </c>
      <c r="T3356" s="7" t="str">
        <f t="shared" si="317"/>
        <v>plays</v>
      </c>
    </row>
    <row r="3357" spans="1:20" ht="80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17">
        <f t="shared" si="312"/>
        <v>42489.619525462964</v>
      </c>
      <c r="L3357" s="17">
        <f t="shared" si="313"/>
        <v>42500.470138888893</v>
      </c>
      <c r="M3357" s="2" t="b">
        <v>0</v>
      </c>
      <c r="N3357" s="2">
        <v>15</v>
      </c>
      <c r="O3357" s="2" t="b">
        <v>1</v>
      </c>
      <c r="P3357" s="4">
        <f t="shared" si="314"/>
        <v>126.28571428571429</v>
      </c>
      <c r="Q3357" s="5">
        <f t="shared" si="315"/>
        <v>147.33333333333334</v>
      </c>
      <c r="R3357" s="2" t="s">
        <v>8271</v>
      </c>
      <c r="S3357" s="7" t="str">
        <f t="shared" si="316"/>
        <v>theater</v>
      </c>
      <c r="T3357" s="7" t="str">
        <f t="shared" si="317"/>
        <v>plays</v>
      </c>
    </row>
    <row r="3358" spans="1:20" ht="80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17">
        <f t="shared" si="312"/>
        <v>42536.815648148149</v>
      </c>
      <c r="L3358" s="17">
        <f t="shared" si="313"/>
        <v>42566.815648148149</v>
      </c>
      <c r="M3358" s="2" t="b">
        <v>0</v>
      </c>
      <c r="N3358" s="2">
        <v>27</v>
      </c>
      <c r="O3358" s="2" t="b">
        <v>1</v>
      </c>
      <c r="P3358" s="4">
        <f t="shared" si="314"/>
        <v>101.4</v>
      </c>
      <c r="Q3358" s="5">
        <f t="shared" si="315"/>
        <v>56.333333333333336</v>
      </c>
      <c r="R3358" s="2" t="s">
        <v>8271</v>
      </c>
      <c r="S3358" s="7" t="str">
        <f t="shared" si="316"/>
        <v>theater</v>
      </c>
      <c r="T3358" s="7" t="str">
        <f t="shared" si="317"/>
        <v>plays</v>
      </c>
    </row>
    <row r="3359" spans="1:20" ht="80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17">
        <f t="shared" si="312"/>
        <v>41822.417939814812</v>
      </c>
      <c r="L3359" s="17">
        <f t="shared" si="313"/>
        <v>41852.417939814812</v>
      </c>
      <c r="M3359" s="2" t="b">
        <v>0</v>
      </c>
      <c r="N3359" s="2">
        <v>21</v>
      </c>
      <c r="O3359" s="2" t="b">
        <v>1</v>
      </c>
      <c r="P3359" s="4">
        <f t="shared" si="314"/>
        <v>101</v>
      </c>
      <c r="Q3359" s="5">
        <f t="shared" si="315"/>
        <v>96.19047619047619</v>
      </c>
      <c r="R3359" s="2" t="s">
        <v>8271</v>
      </c>
      <c r="S3359" s="7" t="str">
        <f t="shared" si="316"/>
        <v>theater</v>
      </c>
      <c r="T3359" s="7" t="str">
        <f t="shared" si="317"/>
        <v>plays</v>
      </c>
    </row>
    <row r="3360" spans="1:20" ht="80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17">
        <f t="shared" si="312"/>
        <v>41932.311099537037</v>
      </c>
      <c r="L3360" s="17">
        <f t="shared" si="313"/>
        <v>41962.352766203709</v>
      </c>
      <c r="M3360" s="2" t="b">
        <v>0</v>
      </c>
      <c r="N3360" s="2">
        <v>162</v>
      </c>
      <c r="O3360" s="2" t="b">
        <v>1</v>
      </c>
      <c r="P3360" s="4">
        <f t="shared" si="314"/>
        <v>102.99000000000001</v>
      </c>
      <c r="Q3360" s="5">
        <f t="shared" si="315"/>
        <v>63.574074074074076</v>
      </c>
      <c r="R3360" s="2" t="s">
        <v>8271</v>
      </c>
      <c r="S3360" s="7" t="str">
        <f t="shared" si="316"/>
        <v>theater</v>
      </c>
      <c r="T3360" s="7" t="str">
        <f t="shared" si="317"/>
        <v>plays</v>
      </c>
    </row>
    <row r="3361" spans="1:20" ht="60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17">
        <f t="shared" si="312"/>
        <v>42746.057106481487</v>
      </c>
      <c r="L3361" s="17">
        <f t="shared" si="313"/>
        <v>42791.057106481487</v>
      </c>
      <c r="M3361" s="2" t="b">
        <v>0</v>
      </c>
      <c r="N3361" s="2">
        <v>23</v>
      </c>
      <c r="O3361" s="2" t="b">
        <v>1</v>
      </c>
      <c r="P3361" s="4">
        <f t="shared" si="314"/>
        <v>106.25</v>
      </c>
      <c r="Q3361" s="5">
        <f t="shared" si="315"/>
        <v>184.78260869565219</v>
      </c>
      <c r="R3361" s="2" t="s">
        <v>8271</v>
      </c>
      <c r="S3361" s="7" t="str">
        <f t="shared" si="316"/>
        <v>theater</v>
      </c>
      <c r="T3361" s="7" t="str">
        <f t="shared" si="317"/>
        <v>plays</v>
      </c>
    </row>
    <row r="3362" spans="1:20" ht="40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17">
        <f t="shared" si="312"/>
        <v>42697.082673611112</v>
      </c>
      <c r="L3362" s="17">
        <f t="shared" si="313"/>
        <v>42718.665972222225</v>
      </c>
      <c r="M3362" s="2" t="b">
        <v>0</v>
      </c>
      <c r="N3362" s="2">
        <v>72</v>
      </c>
      <c r="O3362" s="2" t="b">
        <v>1</v>
      </c>
      <c r="P3362" s="4">
        <f t="shared" si="314"/>
        <v>101.37777777777779</v>
      </c>
      <c r="Q3362" s="5">
        <f t="shared" si="315"/>
        <v>126.72222222222223</v>
      </c>
      <c r="R3362" s="2" t="s">
        <v>8271</v>
      </c>
      <c r="S3362" s="7" t="str">
        <f t="shared" si="316"/>
        <v>theater</v>
      </c>
      <c r="T3362" s="7" t="str">
        <f t="shared" si="317"/>
        <v>plays</v>
      </c>
    </row>
    <row r="3363" spans="1:20" ht="80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17">
        <f t="shared" si="312"/>
        <v>41866.025347222225</v>
      </c>
      <c r="L3363" s="17">
        <f t="shared" si="313"/>
        <v>41883.665972222225</v>
      </c>
      <c r="M3363" s="2" t="b">
        <v>0</v>
      </c>
      <c r="N3363" s="2">
        <v>68</v>
      </c>
      <c r="O3363" s="2" t="b">
        <v>1</v>
      </c>
      <c r="P3363" s="4">
        <f t="shared" si="314"/>
        <v>113.46000000000001</v>
      </c>
      <c r="Q3363" s="5">
        <f t="shared" si="315"/>
        <v>83.42647058823529</v>
      </c>
      <c r="R3363" s="2" t="s">
        <v>8271</v>
      </c>
      <c r="S3363" s="7" t="str">
        <f t="shared" si="316"/>
        <v>theater</v>
      </c>
      <c r="T3363" s="7" t="str">
        <f t="shared" si="317"/>
        <v>plays</v>
      </c>
    </row>
    <row r="3364" spans="1:20" ht="80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17">
        <f t="shared" si="312"/>
        <v>42056.091631944444</v>
      </c>
      <c r="L3364" s="17">
        <f t="shared" si="313"/>
        <v>42070.204861111109</v>
      </c>
      <c r="M3364" s="2" t="b">
        <v>0</v>
      </c>
      <c r="N3364" s="2">
        <v>20</v>
      </c>
      <c r="O3364" s="2" t="b">
        <v>1</v>
      </c>
      <c r="P3364" s="4">
        <f t="shared" si="314"/>
        <v>218.00000000000003</v>
      </c>
      <c r="Q3364" s="5">
        <f t="shared" si="315"/>
        <v>54.5</v>
      </c>
      <c r="R3364" s="2" t="s">
        <v>8271</v>
      </c>
      <c r="S3364" s="7" t="str">
        <f t="shared" si="316"/>
        <v>theater</v>
      </c>
      <c r="T3364" s="7" t="str">
        <f t="shared" si="317"/>
        <v>plays</v>
      </c>
    </row>
    <row r="3365" spans="1:20" ht="80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17">
        <f t="shared" si="312"/>
        <v>41851.771354166667</v>
      </c>
      <c r="L3365" s="17">
        <f t="shared" si="313"/>
        <v>41870.666666666664</v>
      </c>
      <c r="M3365" s="2" t="b">
        <v>0</v>
      </c>
      <c r="N3365" s="2">
        <v>26</v>
      </c>
      <c r="O3365" s="2" t="b">
        <v>1</v>
      </c>
      <c r="P3365" s="4">
        <f t="shared" si="314"/>
        <v>101.41935483870968</v>
      </c>
      <c r="Q3365" s="5">
        <f t="shared" si="315"/>
        <v>302.30769230769232</v>
      </c>
      <c r="R3365" s="2" t="s">
        <v>8271</v>
      </c>
      <c r="S3365" s="7" t="str">
        <f t="shared" si="316"/>
        <v>theater</v>
      </c>
      <c r="T3365" s="7" t="str">
        <f t="shared" si="317"/>
        <v>plays</v>
      </c>
    </row>
    <row r="3366" spans="1:20" ht="80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17">
        <f t="shared" si="312"/>
        <v>42422.977418981478</v>
      </c>
      <c r="L3366" s="17">
        <f t="shared" si="313"/>
        <v>42444.875</v>
      </c>
      <c r="M3366" s="2" t="b">
        <v>0</v>
      </c>
      <c r="N3366" s="2">
        <v>72</v>
      </c>
      <c r="O3366" s="2" t="b">
        <v>1</v>
      </c>
      <c r="P3366" s="4">
        <f t="shared" si="314"/>
        <v>105.93333333333332</v>
      </c>
      <c r="Q3366" s="5">
        <f t="shared" si="315"/>
        <v>44.138888888888886</v>
      </c>
      <c r="R3366" s="2" t="s">
        <v>8271</v>
      </c>
      <c r="S3366" s="7" t="str">
        <f t="shared" si="316"/>
        <v>theater</v>
      </c>
      <c r="T3366" s="7" t="str">
        <f t="shared" si="317"/>
        <v>plays</v>
      </c>
    </row>
    <row r="3367" spans="1:20" ht="80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17">
        <f t="shared" si="312"/>
        <v>42321.101759259262</v>
      </c>
      <c r="L3367" s="17">
        <f t="shared" si="313"/>
        <v>42351.101759259262</v>
      </c>
      <c r="M3367" s="2" t="b">
        <v>0</v>
      </c>
      <c r="N3367" s="2">
        <v>3</v>
      </c>
      <c r="O3367" s="2" t="b">
        <v>1</v>
      </c>
      <c r="P3367" s="4">
        <f t="shared" si="314"/>
        <v>104</v>
      </c>
      <c r="Q3367" s="5">
        <f t="shared" si="315"/>
        <v>866.66666666666663</v>
      </c>
      <c r="R3367" s="2" t="s">
        <v>8271</v>
      </c>
      <c r="S3367" s="7" t="str">
        <f t="shared" si="316"/>
        <v>theater</v>
      </c>
      <c r="T3367" s="7" t="str">
        <f t="shared" si="317"/>
        <v>plays</v>
      </c>
    </row>
    <row r="3368" spans="1:20" ht="80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17">
        <f t="shared" si="312"/>
        <v>42107.067557870367</v>
      </c>
      <c r="L3368" s="17">
        <f t="shared" si="313"/>
        <v>42137.067557870367</v>
      </c>
      <c r="M3368" s="2" t="b">
        <v>0</v>
      </c>
      <c r="N3368" s="2">
        <v>18</v>
      </c>
      <c r="O3368" s="2" t="b">
        <v>1</v>
      </c>
      <c r="P3368" s="4">
        <f t="shared" si="314"/>
        <v>221</v>
      </c>
      <c r="Q3368" s="5">
        <f t="shared" si="315"/>
        <v>61.388888888888886</v>
      </c>
      <c r="R3368" s="2" t="s">
        <v>8271</v>
      </c>
      <c r="S3368" s="7" t="str">
        <f t="shared" si="316"/>
        <v>theater</v>
      </c>
      <c r="T3368" s="7" t="str">
        <f t="shared" si="317"/>
        <v>plays</v>
      </c>
    </row>
    <row r="3369" spans="1:20" ht="80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17">
        <f t="shared" si="312"/>
        <v>42192.933958333335</v>
      </c>
      <c r="L3369" s="17">
        <f t="shared" si="313"/>
        <v>42217.933958333335</v>
      </c>
      <c r="M3369" s="2" t="b">
        <v>0</v>
      </c>
      <c r="N3369" s="2">
        <v>30</v>
      </c>
      <c r="O3369" s="2" t="b">
        <v>1</v>
      </c>
      <c r="P3369" s="4">
        <f t="shared" si="314"/>
        <v>118.66666666666667</v>
      </c>
      <c r="Q3369" s="5">
        <f t="shared" si="315"/>
        <v>29.666666666666668</v>
      </c>
      <c r="R3369" s="2" t="s">
        <v>8271</v>
      </c>
      <c r="S3369" s="7" t="str">
        <f t="shared" si="316"/>
        <v>theater</v>
      </c>
      <c r="T3369" s="7" t="str">
        <f t="shared" si="317"/>
        <v>plays</v>
      </c>
    </row>
    <row r="3370" spans="1:20" ht="60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17">
        <f t="shared" si="312"/>
        <v>41969.199756944443</v>
      </c>
      <c r="L3370" s="17">
        <f t="shared" si="313"/>
        <v>42005.208333333328</v>
      </c>
      <c r="M3370" s="2" t="b">
        <v>0</v>
      </c>
      <c r="N3370" s="2">
        <v>23</v>
      </c>
      <c r="O3370" s="2" t="b">
        <v>1</v>
      </c>
      <c r="P3370" s="4">
        <f t="shared" si="314"/>
        <v>104.60000000000001</v>
      </c>
      <c r="Q3370" s="5">
        <f t="shared" si="315"/>
        <v>45.478260869565219</v>
      </c>
      <c r="R3370" s="2" t="s">
        <v>8271</v>
      </c>
      <c r="S3370" s="7" t="str">
        <f t="shared" si="316"/>
        <v>theater</v>
      </c>
      <c r="T3370" s="7" t="str">
        <f t="shared" si="317"/>
        <v>plays</v>
      </c>
    </row>
    <row r="3371" spans="1:20" ht="60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17">
        <f t="shared" si="312"/>
        <v>42690.041435185187</v>
      </c>
      <c r="L3371" s="17">
        <f t="shared" si="313"/>
        <v>42750.041435185187</v>
      </c>
      <c r="M3371" s="2" t="b">
        <v>0</v>
      </c>
      <c r="N3371" s="2">
        <v>54</v>
      </c>
      <c r="O3371" s="2" t="b">
        <v>1</v>
      </c>
      <c r="P3371" s="4">
        <f t="shared" si="314"/>
        <v>103.89999999999999</v>
      </c>
      <c r="Q3371" s="5">
        <f t="shared" si="315"/>
        <v>96.203703703703709</v>
      </c>
      <c r="R3371" s="2" t="s">
        <v>8271</v>
      </c>
      <c r="S3371" s="7" t="str">
        <f t="shared" si="316"/>
        <v>theater</v>
      </c>
      <c r="T3371" s="7" t="str">
        <f t="shared" si="317"/>
        <v>plays</v>
      </c>
    </row>
    <row r="3372" spans="1:20" ht="40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17">
        <f t="shared" si="312"/>
        <v>42690.334317129629</v>
      </c>
      <c r="L3372" s="17">
        <f t="shared" si="313"/>
        <v>42721.333333333328</v>
      </c>
      <c r="M3372" s="2" t="b">
        <v>0</v>
      </c>
      <c r="N3372" s="2">
        <v>26</v>
      </c>
      <c r="O3372" s="2" t="b">
        <v>1</v>
      </c>
      <c r="P3372" s="4">
        <f t="shared" si="314"/>
        <v>117.73333333333333</v>
      </c>
      <c r="Q3372" s="5">
        <f t="shared" si="315"/>
        <v>67.92307692307692</v>
      </c>
      <c r="R3372" s="2" t="s">
        <v>8271</v>
      </c>
      <c r="S3372" s="7" t="str">
        <f t="shared" si="316"/>
        <v>theater</v>
      </c>
      <c r="T3372" s="7" t="str">
        <f t="shared" si="317"/>
        <v>plays</v>
      </c>
    </row>
    <row r="3373" spans="1:20" ht="60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17">
        <f t="shared" si="312"/>
        <v>42312.874594907407</v>
      </c>
      <c r="L3373" s="17">
        <f t="shared" si="313"/>
        <v>42340.874594907407</v>
      </c>
      <c r="M3373" s="2" t="b">
        <v>0</v>
      </c>
      <c r="N3373" s="2">
        <v>9</v>
      </c>
      <c r="O3373" s="2" t="b">
        <v>1</v>
      </c>
      <c r="P3373" s="4">
        <f t="shared" si="314"/>
        <v>138.5</v>
      </c>
      <c r="Q3373" s="5">
        <f t="shared" si="315"/>
        <v>30.777777777777779</v>
      </c>
      <c r="R3373" s="2" t="s">
        <v>8271</v>
      </c>
      <c r="S3373" s="7" t="str">
        <f t="shared" si="316"/>
        <v>theater</v>
      </c>
      <c r="T3373" s="7" t="str">
        <f t="shared" si="317"/>
        <v>plays</v>
      </c>
    </row>
    <row r="3374" spans="1:20" ht="60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17">
        <f t="shared" si="312"/>
        <v>41855.548101851848</v>
      </c>
      <c r="L3374" s="17">
        <f t="shared" si="313"/>
        <v>41876.207638888889</v>
      </c>
      <c r="M3374" s="2" t="b">
        <v>0</v>
      </c>
      <c r="N3374" s="2">
        <v>27</v>
      </c>
      <c r="O3374" s="2" t="b">
        <v>1</v>
      </c>
      <c r="P3374" s="4">
        <f t="shared" si="314"/>
        <v>103.49999999999999</v>
      </c>
      <c r="Q3374" s="5">
        <f t="shared" si="315"/>
        <v>38.333333333333336</v>
      </c>
      <c r="R3374" s="2" t="s">
        <v>8271</v>
      </c>
      <c r="S3374" s="7" t="str">
        <f t="shared" si="316"/>
        <v>theater</v>
      </c>
      <c r="T3374" s="7" t="str">
        <f t="shared" si="317"/>
        <v>plays</v>
      </c>
    </row>
    <row r="3375" spans="1:20" ht="80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17">
        <f t="shared" si="312"/>
        <v>42179.854629629626</v>
      </c>
      <c r="L3375" s="17">
        <f t="shared" si="313"/>
        <v>42203.666666666672</v>
      </c>
      <c r="M3375" s="2" t="b">
        <v>0</v>
      </c>
      <c r="N3375" s="2">
        <v>30</v>
      </c>
      <c r="O3375" s="2" t="b">
        <v>1</v>
      </c>
      <c r="P3375" s="4">
        <f t="shared" si="314"/>
        <v>100.25</v>
      </c>
      <c r="Q3375" s="5">
        <f t="shared" si="315"/>
        <v>66.833333333333329</v>
      </c>
      <c r="R3375" s="2" t="s">
        <v>8271</v>
      </c>
      <c r="S3375" s="7" t="str">
        <f t="shared" si="316"/>
        <v>theater</v>
      </c>
      <c r="T3375" s="7" t="str">
        <f t="shared" si="317"/>
        <v>plays</v>
      </c>
    </row>
    <row r="3376" spans="1:20" ht="80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17">
        <f t="shared" si="312"/>
        <v>42275.731666666667</v>
      </c>
      <c r="L3376" s="17">
        <f t="shared" si="313"/>
        <v>42305.731666666667</v>
      </c>
      <c r="M3376" s="2" t="b">
        <v>0</v>
      </c>
      <c r="N3376" s="2">
        <v>52</v>
      </c>
      <c r="O3376" s="2" t="b">
        <v>1</v>
      </c>
      <c r="P3376" s="4">
        <f t="shared" si="314"/>
        <v>106.57142857142856</v>
      </c>
      <c r="Q3376" s="5">
        <f t="shared" si="315"/>
        <v>71.730769230769226</v>
      </c>
      <c r="R3376" s="2" t="s">
        <v>8271</v>
      </c>
      <c r="S3376" s="7" t="str">
        <f t="shared" si="316"/>
        <v>theater</v>
      </c>
      <c r="T3376" s="7" t="str">
        <f t="shared" si="317"/>
        <v>plays</v>
      </c>
    </row>
    <row r="3377" spans="1:20" ht="80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17">
        <f t="shared" si="312"/>
        <v>41765.610798611109</v>
      </c>
      <c r="L3377" s="17">
        <f t="shared" si="313"/>
        <v>41777.610798611109</v>
      </c>
      <c r="M3377" s="2" t="b">
        <v>0</v>
      </c>
      <c r="N3377" s="2">
        <v>17</v>
      </c>
      <c r="O3377" s="2" t="b">
        <v>1</v>
      </c>
      <c r="P3377" s="4">
        <f t="shared" si="314"/>
        <v>100</v>
      </c>
      <c r="Q3377" s="5">
        <f t="shared" si="315"/>
        <v>176.47058823529412</v>
      </c>
      <c r="R3377" s="2" t="s">
        <v>8271</v>
      </c>
      <c r="S3377" s="7" t="str">
        <f t="shared" si="316"/>
        <v>theater</v>
      </c>
      <c r="T3377" s="7" t="str">
        <f t="shared" si="317"/>
        <v>plays</v>
      </c>
    </row>
    <row r="3378" spans="1:20" ht="80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17">
        <f t="shared" si="312"/>
        <v>42059.701319444444</v>
      </c>
      <c r="L3378" s="17">
        <f t="shared" si="313"/>
        <v>42119.659652777773</v>
      </c>
      <c r="M3378" s="2" t="b">
        <v>0</v>
      </c>
      <c r="N3378" s="2">
        <v>19</v>
      </c>
      <c r="O3378" s="2" t="b">
        <v>1</v>
      </c>
      <c r="P3378" s="4">
        <f t="shared" si="314"/>
        <v>100.01249999999999</v>
      </c>
      <c r="Q3378" s="5">
        <f t="shared" si="315"/>
        <v>421.10526315789474</v>
      </c>
      <c r="R3378" s="2" t="s">
        <v>8271</v>
      </c>
      <c r="S3378" s="7" t="str">
        <f t="shared" si="316"/>
        <v>theater</v>
      </c>
      <c r="T3378" s="7" t="str">
        <f t="shared" si="317"/>
        <v>plays</v>
      </c>
    </row>
    <row r="3379" spans="1:20" ht="80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17">
        <f t="shared" si="312"/>
        <v>42053.732627314821</v>
      </c>
      <c r="L3379" s="17">
        <f t="shared" si="313"/>
        <v>42083.705555555556</v>
      </c>
      <c r="M3379" s="2" t="b">
        <v>0</v>
      </c>
      <c r="N3379" s="2">
        <v>77</v>
      </c>
      <c r="O3379" s="2" t="b">
        <v>1</v>
      </c>
      <c r="P3379" s="4">
        <f t="shared" si="314"/>
        <v>101.05</v>
      </c>
      <c r="Q3379" s="5">
        <f t="shared" si="315"/>
        <v>104.98701298701299</v>
      </c>
      <c r="R3379" s="2" t="s">
        <v>8271</v>
      </c>
      <c r="S3379" s="7" t="str">
        <f t="shared" si="316"/>
        <v>theater</v>
      </c>
      <c r="T3379" s="7" t="str">
        <f t="shared" si="317"/>
        <v>plays</v>
      </c>
    </row>
    <row r="3380" spans="1:20" ht="80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17">
        <f t="shared" si="312"/>
        <v>41858.355393518519</v>
      </c>
      <c r="L3380" s="17">
        <f t="shared" si="313"/>
        <v>41882.547222222223</v>
      </c>
      <c r="M3380" s="2" t="b">
        <v>0</v>
      </c>
      <c r="N3380" s="2">
        <v>21</v>
      </c>
      <c r="O3380" s="2" t="b">
        <v>1</v>
      </c>
      <c r="P3380" s="4">
        <f t="shared" si="314"/>
        <v>107.63636363636364</v>
      </c>
      <c r="Q3380" s="5">
        <f t="shared" si="315"/>
        <v>28.19047619047619</v>
      </c>
      <c r="R3380" s="2" t="s">
        <v>8271</v>
      </c>
      <c r="S3380" s="7" t="str">
        <f t="shared" si="316"/>
        <v>theater</v>
      </c>
      <c r="T3380" s="7" t="str">
        <f t="shared" si="317"/>
        <v>plays</v>
      </c>
    </row>
    <row r="3381" spans="1:20" ht="80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17">
        <f t="shared" si="312"/>
        <v>42225.513888888891</v>
      </c>
      <c r="L3381" s="17">
        <f t="shared" si="313"/>
        <v>42242.958333333328</v>
      </c>
      <c r="M3381" s="2" t="b">
        <v>0</v>
      </c>
      <c r="N3381" s="2">
        <v>38</v>
      </c>
      <c r="O3381" s="2" t="b">
        <v>1</v>
      </c>
      <c r="P3381" s="4">
        <f t="shared" si="314"/>
        <v>103.64999999999999</v>
      </c>
      <c r="Q3381" s="5">
        <f t="shared" si="315"/>
        <v>54.55263157894737</v>
      </c>
      <c r="R3381" s="2" t="s">
        <v>8271</v>
      </c>
      <c r="S3381" s="7" t="str">
        <f t="shared" si="316"/>
        <v>theater</v>
      </c>
      <c r="T3381" s="7" t="str">
        <f t="shared" si="317"/>
        <v>plays</v>
      </c>
    </row>
    <row r="3382" spans="1:20" ht="80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17">
        <f t="shared" si="312"/>
        <v>41937.95344907407</v>
      </c>
      <c r="L3382" s="17">
        <f t="shared" si="313"/>
        <v>41972.995115740734</v>
      </c>
      <c r="M3382" s="2" t="b">
        <v>0</v>
      </c>
      <c r="N3382" s="2">
        <v>28</v>
      </c>
      <c r="O3382" s="2" t="b">
        <v>1</v>
      </c>
      <c r="P3382" s="4">
        <f t="shared" si="314"/>
        <v>104.43333333333334</v>
      </c>
      <c r="Q3382" s="5">
        <f t="shared" si="315"/>
        <v>111.89285714285714</v>
      </c>
      <c r="R3382" s="2" t="s">
        <v>8271</v>
      </c>
      <c r="S3382" s="7" t="str">
        <f t="shared" si="316"/>
        <v>theater</v>
      </c>
      <c r="T3382" s="7" t="str">
        <f t="shared" si="317"/>
        <v>plays</v>
      </c>
    </row>
    <row r="3383" spans="1:20" ht="80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17">
        <f t="shared" si="312"/>
        <v>42044.184988425928</v>
      </c>
      <c r="L3383" s="17">
        <f t="shared" si="313"/>
        <v>42074.143321759257</v>
      </c>
      <c r="M3383" s="2" t="b">
        <v>0</v>
      </c>
      <c r="N3383" s="2">
        <v>48</v>
      </c>
      <c r="O3383" s="2" t="b">
        <v>1</v>
      </c>
      <c r="P3383" s="4">
        <f t="shared" si="314"/>
        <v>102.25</v>
      </c>
      <c r="Q3383" s="5">
        <f t="shared" si="315"/>
        <v>85.208333333333329</v>
      </c>
      <c r="R3383" s="2" t="s">
        <v>8271</v>
      </c>
      <c r="S3383" s="7" t="str">
        <f t="shared" si="316"/>
        <v>theater</v>
      </c>
      <c r="T3383" s="7" t="str">
        <f t="shared" si="317"/>
        <v>plays</v>
      </c>
    </row>
    <row r="3384" spans="1:20" ht="80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17">
        <f t="shared" si="312"/>
        <v>42559.431203703702</v>
      </c>
      <c r="L3384" s="17">
        <f t="shared" si="313"/>
        <v>42583.957638888889</v>
      </c>
      <c r="M3384" s="2" t="b">
        <v>0</v>
      </c>
      <c r="N3384" s="2">
        <v>46</v>
      </c>
      <c r="O3384" s="2" t="b">
        <v>1</v>
      </c>
      <c r="P3384" s="4">
        <f t="shared" si="314"/>
        <v>100.74285714285713</v>
      </c>
      <c r="Q3384" s="5">
        <f t="shared" si="315"/>
        <v>76.652173913043484</v>
      </c>
      <c r="R3384" s="2" t="s">
        <v>8271</v>
      </c>
      <c r="S3384" s="7" t="str">
        <f t="shared" si="316"/>
        <v>theater</v>
      </c>
      <c r="T3384" s="7" t="str">
        <f t="shared" si="317"/>
        <v>plays</v>
      </c>
    </row>
    <row r="3385" spans="1:20" ht="80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17">
        <f t="shared" si="312"/>
        <v>42524.782638888893</v>
      </c>
      <c r="L3385" s="17">
        <f t="shared" si="313"/>
        <v>42544.782638888893</v>
      </c>
      <c r="M3385" s="2" t="b">
        <v>0</v>
      </c>
      <c r="N3385" s="2">
        <v>30</v>
      </c>
      <c r="O3385" s="2" t="b">
        <v>1</v>
      </c>
      <c r="P3385" s="4">
        <f t="shared" si="314"/>
        <v>111.71428571428572</v>
      </c>
      <c r="Q3385" s="5">
        <f t="shared" si="315"/>
        <v>65.166666666666671</v>
      </c>
      <c r="R3385" s="2" t="s">
        <v>8271</v>
      </c>
      <c r="S3385" s="7" t="str">
        <f t="shared" si="316"/>
        <v>theater</v>
      </c>
      <c r="T3385" s="7" t="str">
        <f t="shared" si="317"/>
        <v>plays</v>
      </c>
    </row>
    <row r="3386" spans="1:20" ht="80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17">
        <f t="shared" si="312"/>
        <v>42292.087592592594</v>
      </c>
      <c r="L3386" s="17">
        <f t="shared" si="313"/>
        <v>42329.125</v>
      </c>
      <c r="M3386" s="2" t="b">
        <v>0</v>
      </c>
      <c r="N3386" s="2">
        <v>64</v>
      </c>
      <c r="O3386" s="2" t="b">
        <v>1</v>
      </c>
      <c r="P3386" s="4">
        <f t="shared" si="314"/>
        <v>100.01100000000001</v>
      </c>
      <c r="Q3386" s="5">
        <f t="shared" si="315"/>
        <v>93.760312499999998</v>
      </c>
      <c r="R3386" s="2" t="s">
        <v>8271</v>
      </c>
      <c r="S3386" s="7" t="str">
        <f t="shared" si="316"/>
        <v>theater</v>
      </c>
      <c r="T3386" s="7" t="str">
        <f t="shared" si="317"/>
        <v>plays</v>
      </c>
    </row>
    <row r="3387" spans="1:20" ht="80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17">
        <f t="shared" si="312"/>
        <v>41953.8675</v>
      </c>
      <c r="L3387" s="17">
        <f t="shared" si="313"/>
        <v>41983.8675</v>
      </c>
      <c r="M3387" s="2" t="b">
        <v>0</v>
      </c>
      <c r="N3387" s="2">
        <v>15</v>
      </c>
      <c r="O3387" s="2" t="b">
        <v>1</v>
      </c>
      <c r="P3387" s="4">
        <f t="shared" si="314"/>
        <v>100</v>
      </c>
      <c r="Q3387" s="5">
        <f t="shared" si="315"/>
        <v>133.33333333333334</v>
      </c>
      <c r="R3387" s="2" t="s">
        <v>8271</v>
      </c>
      <c r="S3387" s="7" t="str">
        <f t="shared" si="316"/>
        <v>theater</v>
      </c>
      <c r="T3387" s="7" t="str">
        <f t="shared" si="317"/>
        <v>plays</v>
      </c>
    </row>
    <row r="3388" spans="1:20" ht="80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17">
        <f t="shared" si="312"/>
        <v>41946.644745370373</v>
      </c>
      <c r="L3388" s="17">
        <f t="shared" si="313"/>
        <v>41976.644745370373</v>
      </c>
      <c r="M3388" s="2" t="b">
        <v>0</v>
      </c>
      <c r="N3388" s="2">
        <v>41</v>
      </c>
      <c r="O3388" s="2" t="b">
        <v>1</v>
      </c>
      <c r="P3388" s="4">
        <f t="shared" si="314"/>
        <v>105</v>
      </c>
      <c r="Q3388" s="5">
        <f t="shared" si="315"/>
        <v>51.219512195121951</v>
      </c>
      <c r="R3388" s="2" t="s">
        <v>8271</v>
      </c>
      <c r="S3388" s="7" t="str">
        <f t="shared" si="316"/>
        <v>theater</v>
      </c>
      <c r="T3388" s="7" t="str">
        <f t="shared" si="317"/>
        <v>plays</v>
      </c>
    </row>
    <row r="3389" spans="1:20" ht="80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17">
        <f t="shared" si="312"/>
        <v>41947.762592592589</v>
      </c>
      <c r="L3389" s="17">
        <f t="shared" si="313"/>
        <v>41987.762592592597</v>
      </c>
      <c r="M3389" s="2" t="b">
        <v>0</v>
      </c>
      <c r="N3389" s="2">
        <v>35</v>
      </c>
      <c r="O3389" s="2" t="b">
        <v>1</v>
      </c>
      <c r="P3389" s="4">
        <f t="shared" si="314"/>
        <v>116.86666666666667</v>
      </c>
      <c r="Q3389" s="5">
        <f t="shared" si="315"/>
        <v>100.17142857142858</v>
      </c>
      <c r="R3389" s="2" t="s">
        <v>8271</v>
      </c>
      <c r="S3389" s="7" t="str">
        <f t="shared" si="316"/>
        <v>theater</v>
      </c>
      <c r="T3389" s="7" t="str">
        <f t="shared" si="317"/>
        <v>plays</v>
      </c>
    </row>
    <row r="3390" spans="1:20" ht="80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17">
        <f t="shared" si="312"/>
        <v>42143.461122685185</v>
      </c>
      <c r="L3390" s="17">
        <f t="shared" si="313"/>
        <v>42173.461122685185</v>
      </c>
      <c r="M3390" s="2" t="b">
        <v>0</v>
      </c>
      <c r="N3390" s="2">
        <v>45</v>
      </c>
      <c r="O3390" s="2" t="b">
        <v>1</v>
      </c>
      <c r="P3390" s="4">
        <f t="shared" si="314"/>
        <v>103.8</v>
      </c>
      <c r="Q3390" s="5">
        <f t="shared" si="315"/>
        <v>34.6</v>
      </c>
      <c r="R3390" s="2" t="s">
        <v>8271</v>
      </c>
      <c r="S3390" s="7" t="str">
        <f t="shared" si="316"/>
        <v>theater</v>
      </c>
      <c r="T3390" s="7" t="str">
        <f t="shared" si="317"/>
        <v>plays</v>
      </c>
    </row>
    <row r="3391" spans="1:20" ht="60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17">
        <f t="shared" si="312"/>
        <v>42494.563449074078</v>
      </c>
      <c r="L3391" s="17">
        <f t="shared" si="313"/>
        <v>42524.563449074078</v>
      </c>
      <c r="M3391" s="2" t="b">
        <v>0</v>
      </c>
      <c r="N3391" s="2">
        <v>62</v>
      </c>
      <c r="O3391" s="2" t="b">
        <v>1</v>
      </c>
      <c r="P3391" s="4">
        <f t="shared" si="314"/>
        <v>114.5</v>
      </c>
      <c r="Q3391" s="5">
        <f t="shared" si="315"/>
        <v>184.67741935483872</v>
      </c>
      <c r="R3391" s="2" t="s">
        <v>8271</v>
      </c>
      <c r="S3391" s="7" t="str">
        <f t="shared" si="316"/>
        <v>theater</v>
      </c>
      <c r="T3391" s="7" t="str">
        <f t="shared" si="317"/>
        <v>plays</v>
      </c>
    </row>
    <row r="3392" spans="1:20" ht="80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17">
        <f t="shared" si="312"/>
        <v>41815.774826388886</v>
      </c>
      <c r="L3392" s="17">
        <f t="shared" si="313"/>
        <v>41830.774826388886</v>
      </c>
      <c r="M3392" s="2" t="b">
        <v>0</v>
      </c>
      <c r="N3392" s="2">
        <v>22</v>
      </c>
      <c r="O3392" s="2" t="b">
        <v>1</v>
      </c>
      <c r="P3392" s="4">
        <f t="shared" si="314"/>
        <v>102.4</v>
      </c>
      <c r="Q3392" s="5">
        <f t="shared" si="315"/>
        <v>69.818181818181813</v>
      </c>
      <c r="R3392" s="2" t="s">
        <v>8271</v>
      </c>
      <c r="S3392" s="7" t="str">
        <f t="shared" si="316"/>
        <v>theater</v>
      </c>
      <c r="T3392" s="7" t="str">
        <f t="shared" si="317"/>
        <v>plays</v>
      </c>
    </row>
    <row r="3393" spans="1:20" ht="80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17">
        <f t="shared" si="312"/>
        <v>41830.545694444445</v>
      </c>
      <c r="L3393" s="17">
        <f t="shared" si="313"/>
        <v>41859.936111111114</v>
      </c>
      <c r="M3393" s="2" t="b">
        <v>0</v>
      </c>
      <c r="N3393" s="2">
        <v>18</v>
      </c>
      <c r="O3393" s="2" t="b">
        <v>1</v>
      </c>
      <c r="P3393" s="4">
        <f t="shared" si="314"/>
        <v>223</v>
      </c>
      <c r="Q3393" s="5">
        <f t="shared" si="315"/>
        <v>61.944444444444443</v>
      </c>
      <c r="R3393" s="2" t="s">
        <v>8271</v>
      </c>
      <c r="S3393" s="7" t="str">
        <f t="shared" si="316"/>
        <v>theater</v>
      </c>
      <c r="T3393" s="7" t="str">
        <f t="shared" si="317"/>
        <v>plays</v>
      </c>
    </row>
    <row r="3394" spans="1:20" ht="80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17">
        <f t="shared" si="312"/>
        <v>42446.845543981486</v>
      </c>
      <c r="L3394" s="17">
        <f t="shared" si="313"/>
        <v>42496.845543981486</v>
      </c>
      <c r="M3394" s="2" t="b">
        <v>0</v>
      </c>
      <c r="N3394" s="2">
        <v>12</v>
      </c>
      <c r="O3394" s="2" t="b">
        <v>1</v>
      </c>
      <c r="P3394" s="4">
        <f t="shared" si="314"/>
        <v>100</v>
      </c>
      <c r="Q3394" s="5">
        <f t="shared" si="315"/>
        <v>41.666666666666664</v>
      </c>
      <c r="R3394" s="2" t="s">
        <v>8271</v>
      </c>
      <c r="S3394" s="7" t="str">
        <f t="shared" si="316"/>
        <v>theater</v>
      </c>
      <c r="T3394" s="7" t="str">
        <f t="shared" si="317"/>
        <v>plays</v>
      </c>
    </row>
    <row r="3395" spans="1:20" ht="60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17">
        <f t="shared" ref="K3395:K3458" si="318">(((J3395/60)/60)/24)+DATE(1970,1,1)</f>
        <v>41923.921643518523</v>
      </c>
      <c r="L3395" s="17">
        <f t="shared" ref="L3395:L3458" si="319">(((I3395/60)/60)/24)+DATE(1970,1,1)</f>
        <v>41949.031944444447</v>
      </c>
      <c r="M3395" s="2" t="b">
        <v>0</v>
      </c>
      <c r="N3395" s="2">
        <v>44</v>
      </c>
      <c r="O3395" s="2" t="b">
        <v>1</v>
      </c>
      <c r="P3395" s="4">
        <f t="shared" ref="P3395:P3458" si="320">E3395/D3395*100</f>
        <v>105.80000000000001</v>
      </c>
      <c r="Q3395" s="5">
        <f t="shared" ref="Q3395:Q3458" si="321">E3395/N3395</f>
        <v>36.06818181818182</v>
      </c>
      <c r="R3395" s="2" t="s">
        <v>8271</v>
      </c>
      <c r="S3395" s="7" t="str">
        <f t="shared" ref="S3395:S3458" si="322">LEFT(R3395, SEARCH("/",R3395, 1)-1)</f>
        <v>theater</v>
      </c>
      <c r="T3395" s="7" t="str">
        <f t="shared" ref="T3395:T3458" si="323">RIGHT(R3395,LEN(R3395)-SEARCH("/",R3395,1))</f>
        <v>plays</v>
      </c>
    </row>
    <row r="3396" spans="1:20" ht="80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17">
        <f t="shared" si="318"/>
        <v>41817.59542824074</v>
      </c>
      <c r="L3396" s="17">
        <f t="shared" si="319"/>
        <v>41847.59542824074</v>
      </c>
      <c r="M3396" s="2" t="b">
        <v>0</v>
      </c>
      <c r="N3396" s="2">
        <v>27</v>
      </c>
      <c r="O3396" s="2" t="b">
        <v>1</v>
      </c>
      <c r="P3396" s="4">
        <f t="shared" si="320"/>
        <v>142.36363636363635</v>
      </c>
      <c r="Q3396" s="5">
        <f t="shared" si="321"/>
        <v>29</v>
      </c>
      <c r="R3396" s="2" t="s">
        <v>8271</v>
      </c>
      <c r="S3396" s="7" t="str">
        <f t="shared" si="322"/>
        <v>theater</v>
      </c>
      <c r="T3396" s="7" t="str">
        <f t="shared" si="323"/>
        <v>plays</v>
      </c>
    </row>
    <row r="3397" spans="1:20" ht="60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17">
        <f t="shared" si="318"/>
        <v>42140.712314814817</v>
      </c>
      <c r="L3397" s="17">
        <f t="shared" si="319"/>
        <v>42154.756944444445</v>
      </c>
      <c r="M3397" s="2" t="b">
        <v>0</v>
      </c>
      <c r="N3397" s="2">
        <v>38</v>
      </c>
      <c r="O3397" s="2" t="b">
        <v>1</v>
      </c>
      <c r="P3397" s="4">
        <f t="shared" si="320"/>
        <v>184</v>
      </c>
      <c r="Q3397" s="5">
        <f t="shared" si="321"/>
        <v>24.210526315789473</v>
      </c>
      <c r="R3397" s="2" t="s">
        <v>8271</v>
      </c>
      <c r="S3397" s="7" t="str">
        <f t="shared" si="322"/>
        <v>theater</v>
      </c>
      <c r="T3397" s="7" t="str">
        <f t="shared" si="323"/>
        <v>plays</v>
      </c>
    </row>
    <row r="3398" spans="1:20" ht="60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17">
        <f t="shared" si="318"/>
        <v>41764.44663194444</v>
      </c>
      <c r="L3398" s="17">
        <f t="shared" si="319"/>
        <v>41791.165972222225</v>
      </c>
      <c r="M3398" s="2" t="b">
        <v>0</v>
      </c>
      <c r="N3398" s="2">
        <v>28</v>
      </c>
      <c r="O3398" s="2" t="b">
        <v>1</v>
      </c>
      <c r="P3398" s="4">
        <f t="shared" si="320"/>
        <v>104.33333333333333</v>
      </c>
      <c r="Q3398" s="5">
        <f t="shared" si="321"/>
        <v>55.892857142857146</v>
      </c>
      <c r="R3398" s="2" t="s">
        <v>8271</v>
      </c>
      <c r="S3398" s="7" t="str">
        <f t="shared" si="322"/>
        <v>theater</v>
      </c>
      <c r="T3398" s="7" t="str">
        <f t="shared" si="323"/>
        <v>plays</v>
      </c>
    </row>
    <row r="3399" spans="1:20" ht="60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17">
        <f t="shared" si="318"/>
        <v>42378.478344907402</v>
      </c>
      <c r="L3399" s="17">
        <f t="shared" si="319"/>
        <v>42418.916666666672</v>
      </c>
      <c r="M3399" s="2" t="b">
        <v>0</v>
      </c>
      <c r="N3399" s="2">
        <v>24</v>
      </c>
      <c r="O3399" s="2" t="b">
        <v>1</v>
      </c>
      <c r="P3399" s="4">
        <f t="shared" si="320"/>
        <v>112.00000000000001</v>
      </c>
      <c r="Q3399" s="5">
        <f t="shared" si="321"/>
        <v>11.666666666666666</v>
      </c>
      <c r="R3399" s="2" t="s">
        <v>8271</v>
      </c>
      <c r="S3399" s="7" t="str">
        <f t="shared" si="322"/>
        <v>theater</v>
      </c>
      <c r="T3399" s="7" t="str">
        <f t="shared" si="323"/>
        <v>plays</v>
      </c>
    </row>
    <row r="3400" spans="1:20" ht="80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17">
        <f t="shared" si="318"/>
        <v>41941.75203703704</v>
      </c>
      <c r="L3400" s="17">
        <f t="shared" si="319"/>
        <v>41964.708333333328</v>
      </c>
      <c r="M3400" s="2" t="b">
        <v>0</v>
      </c>
      <c r="N3400" s="2">
        <v>65</v>
      </c>
      <c r="O3400" s="2" t="b">
        <v>1</v>
      </c>
      <c r="P3400" s="4">
        <f t="shared" si="320"/>
        <v>111.07499999999999</v>
      </c>
      <c r="Q3400" s="5">
        <f t="shared" si="321"/>
        <v>68.353846153846149</v>
      </c>
      <c r="R3400" s="2" t="s">
        <v>8271</v>
      </c>
      <c r="S3400" s="7" t="str">
        <f t="shared" si="322"/>
        <v>theater</v>
      </c>
      <c r="T3400" s="7" t="str">
        <f t="shared" si="323"/>
        <v>plays</v>
      </c>
    </row>
    <row r="3401" spans="1:20" ht="80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17">
        <f t="shared" si="318"/>
        <v>42026.920428240745</v>
      </c>
      <c r="L3401" s="17">
        <f t="shared" si="319"/>
        <v>42056.920428240745</v>
      </c>
      <c r="M3401" s="2" t="b">
        <v>0</v>
      </c>
      <c r="N3401" s="2">
        <v>46</v>
      </c>
      <c r="O3401" s="2" t="b">
        <v>1</v>
      </c>
      <c r="P3401" s="4">
        <f t="shared" si="320"/>
        <v>103.75000000000001</v>
      </c>
      <c r="Q3401" s="5">
        <f t="shared" si="321"/>
        <v>27.065217391304348</v>
      </c>
      <c r="R3401" s="2" t="s">
        <v>8271</v>
      </c>
      <c r="S3401" s="7" t="str">
        <f t="shared" si="322"/>
        <v>theater</v>
      </c>
      <c r="T3401" s="7" t="str">
        <f t="shared" si="323"/>
        <v>plays</v>
      </c>
    </row>
    <row r="3402" spans="1:20" ht="80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17">
        <f t="shared" si="318"/>
        <v>41834.953865740739</v>
      </c>
      <c r="L3402" s="17">
        <f t="shared" si="319"/>
        <v>41879.953865740739</v>
      </c>
      <c r="M3402" s="2" t="b">
        <v>0</v>
      </c>
      <c r="N3402" s="2">
        <v>85</v>
      </c>
      <c r="O3402" s="2" t="b">
        <v>1</v>
      </c>
      <c r="P3402" s="4">
        <f t="shared" si="320"/>
        <v>100.41</v>
      </c>
      <c r="Q3402" s="5">
        <f t="shared" si="321"/>
        <v>118.12941176470588</v>
      </c>
      <c r="R3402" s="2" t="s">
        <v>8271</v>
      </c>
      <c r="S3402" s="7" t="str">
        <f t="shared" si="322"/>
        <v>theater</v>
      </c>
      <c r="T3402" s="7" t="str">
        <f t="shared" si="323"/>
        <v>plays</v>
      </c>
    </row>
    <row r="3403" spans="1:20" ht="80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17">
        <f t="shared" si="318"/>
        <v>42193.723912037036</v>
      </c>
      <c r="L3403" s="17">
        <f t="shared" si="319"/>
        <v>42223.723912037036</v>
      </c>
      <c r="M3403" s="2" t="b">
        <v>0</v>
      </c>
      <c r="N3403" s="2">
        <v>66</v>
      </c>
      <c r="O3403" s="2" t="b">
        <v>1</v>
      </c>
      <c r="P3403" s="4">
        <f t="shared" si="320"/>
        <v>101.86206896551724</v>
      </c>
      <c r="Q3403" s="5">
        <f t="shared" si="321"/>
        <v>44.757575757575758</v>
      </c>
      <c r="R3403" s="2" t="s">
        <v>8271</v>
      </c>
      <c r="S3403" s="7" t="str">
        <f t="shared" si="322"/>
        <v>theater</v>
      </c>
      <c r="T3403" s="7" t="str">
        <f t="shared" si="323"/>
        <v>plays</v>
      </c>
    </row>
    <row r="3404" spans="1:20" ht="80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17">
        <f t="shared" si="318"/>
        <v>42290.61855324074</v>
      </c>
      <c r="L3404" s="17">
        <f t="shared" si="319"/>
        <v>42320.104861111111</v>
      </c>
      <c r="M3404" s="2" t="b">
        <v>0</v>
      </c>
      <c r="N3404" s="2">
        <v>165</v>
      </c>
      <c r="O3404" s="2" t="b">
        <v>1</v>
      </c>
      <c r="P3404" s="4">
        <f t="shared" si="320"/>
        <v>109.76666666666665</v>
      </c>
      <c r="Q3404" s="5">
        <f t="shared" si="321"/>
        <v>99.787878787878782</v>
      </c>
      <c r="R3404" s="2" t="s">
        <v>8271</v>
      </c>
      <c r="S3404" s="7" t="str">
        <f t="shared" si="322"/>
        <v>theater</v>
      </c>
      <c r="T3404" s="7" t="str">
        <f t="shared" si="323"/>
        <v>plays</v>
      </c>
    </row>
    <row r="3405" spans="1:20" ht="60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17">
        <f t="shared" si="318"/>
        <v>42150.462083333332</v>
      </c>
      <c r="L3405" s="17">
        <f t="shared" si="319"/>
        <v>42180.462083333332</v>
      </c>
      <c r="M3405" s="2" t="b">
        <v>0</v>
      </c>
      <c r="N3405" s="2">
        <v>17</v>
      </c>
      <c r="O3405" s="2" t="b">
        <v>1</v>
      </c>
      <c r="P3405" s="4">
        <f t="shared" si="320"/>
        <v>100</v>
      </c>
      <c r="Q3405" s="5">
        <f t="shared" si="321"/>
        <v>117.64705882352941</v>
      </c>
      <c r="R3405" s="2" t="s">
        <v>8271</v>
      </c>
      <c r="S3405" s="7" t="str">
        <f t="shared" si="322"/>
        <v>theater</v>
      </c>
      <c r="T3405" s="7" t="str">
        <f t="shared" si="323"/>
        <v>plays</v>
      </c>
    </row>
    <row r="3406" spans="1:20" ht="80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17">
        <f t="shared" si="318"/>
        <v>42152.503495370373</v>
      </c>
      <c r="L3406" s="17">
        <f t="shared" si="319"/>
        <v>42172.503495370373</v>
      </c>
      <c r="M3406" s="2" t="b">
        <v>0</v>
      </c>
      <c r="N3406" s="2">
        <v>3</v>
      </c>
      <c r="O3406" s="2" t="b">
        <v>1</v>
      </c>
      <c r="P3406" s="4">
        <f t="shared" si="320"/>
        <v>122</v>
      </c>
      <c r="Q3406" s="5">
        <f t="shared" si="321"/>
        <v>203.33333333333334</v>
      </c>
      <c r="R3406" s="2" t="s">
        <v>8271</v>
      </c>
      <c r="S3406" s="7" t="str">
        <f t="shared" si="322"/>
        <v>theater</v>
      </c>
      <c r="T3406" s="7" t="str">
        <f t="shared" si="323"/>
        <v>plays</v>
      </c>
    </row>
    <row r="3407" spans="1:20" ht="80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17">
        <f t="shared" si="318"/>
        <v>42410.017199074078</v>
      </c>
      <c r="L3407" s="17">
        <f t="shared" si="319"/>
        <v>42430.999305555553</v>
      </c>
      <c r="M3407" s="2" t="b">
        <v>0</v>
      </c>
      <c r="N3407" s="2">
        <v>17</v>
      </c>
      <c r="O3407" s="2" t="b">
        <v>1</v>
      </c>
      <c r="P3407" s="4">
        <f t="shared" si="320"/>
        <v>137.57142857142856</v>
      </c>
      <c r="Q3407" s="5">
        <f t="shared" si="321"/>
        <v>28.323529411764707</v>
      </c>
      <c r="R3407" s="2" t="s">
        <v>8271</v>
      </c>
      <c r="S3407" s="7" t="str">
        <f t="shared" si="322"/>
        <v>theater</v>
      </c>
      <c r="T3407" s="7" t="str">
        <f t="shared" si="323"/>
        <v>plays</v>
      </c>
    </row>
    <row r="3408" spans="1:20" ht="60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17">
        <f t="shared" si="318"/>
        <v>41791.492777777778</v>
      </c>
      <c r="L3408" s="17">
        <f t="shared" si="319"/>
        <v>41836.492777777778</v>
      </c>
      <c r="M3408" s="2" t="b">
        <v>0</v>
      </c>
      <c r="N3408" s="2">
        <v>91</v>
      </c>
      <c r="O3408" s="2" t="b">
        <v>1</v>
      </c>
      <c r="P3408" s="4">
        <f t="shared" si="320"/>
        <v>100.31000000000002</v>
      </c>
      <c r="Q3408" s="5">
        <f t="shared" si="321"/>
        <v>110.23076923076923</v>
      </c>
      <c r="R3408" s="2" t="s">
        <v>8271</v>
      </c>
      <c r="S3408" s="7" t="str">
        <f t="shared" si="322"/>
        <v>theater</v>
      </c>
      <c r="T3408" s="7" t="str">
        <f t="shared" si="323"/>
        <v>plays</v>
      </c>
    </row>
    <row r="3409" spans="1:20" ht="80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17">
        <f t="shared" si="318"/>
        <v>41796.422326388885</v>
      </c>
      <c r="L3409" s="17">
        <f t="shared" si="319"/>
        <v>41826.422326388885</v>
      </c>
      <c r="M3409" s="2" t="b">
        <v>0</v>
      </c>
      <c r="N3409" s="2">
        <v>67</v>
      </c>
      <c r="O3409" s="2" t="b">
        <v>1</v>
      </c>
      <c r="P3409" s="4">
        <f t="shared" si="320"/>
        <v>107.1</v>
      </c>
      <c r="Q3409" s="5">
        <f t="shared" si="321"/>
        <v>31.970149253731343</v>
      </c>
      <c r="R3409" s="2" t="s">
        <v>8271</v>
      </c>
      <c r="S3409" s="7" t="str">
        <f t="shared" si="322"/>
        <v>theater</v>
      </c>
      <c r="T3409" s="7" t="str">
        <f t="shared" si="323"/>
        <v>plays</v>
      </c>
    </row>
    <row r="3410" spans="1:20" ht="80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17">
        <f t="shared" si="318"/>
        <v>41808.991944444446</v>
      </c>
      <c r="L3410" s="17">
        <f t="shared" si="319"/>
        <v>41838.991944444446</v>
      </c>
      <c r="M3410" s="2" t="b">
        <v>0</v>
      </c>
      <c r="N3410" s="2">
        <v>18</v>
      </c>
      <c r="O3410" s="2" t="b">
        <v>1</v>
      </c>
      <c r="P3410" s="4">
        <f t="shared" si="320"/>
        <v>211</v>
      </c>
      <c r="Q3410" s="5">
        <f t="shared" si="321"/>
        <v>58.611111111111114</v>
      </c>
      <c r="R3410" s="2" t="s">
        <v>8271</v>
      </c>
      <c r="S3410" s="7" t="str">
        <f t="shared" si="322"/>
        <v>theater</v>
      </c>
      <c r="T3410" s="7" t="str">
        <f t="shared" si="323"/>
        <v>plays</v>
      </c>
    </row>
    <row r="3411" spans="1:20" ht="60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17">
        <f t="shared" si="318"/>
        <v>42544.814328703709</v>
      </c>
      <c r="L3411" s="17">
        <f t="shared" si="319"/>
        <v>42582.873611111107</v>
      </c>
      <c r="M3411" s="2" t="b">
        <v>0</v>
      </c>
      <c r="N3411" s="2">
        <v>21</v>
      </c>
      <c r="O3411" s="2" t="b">
        <v>1</v>
      </c>
      <c r="P3411" s="4">
        <f t="shared" si="320"/>
        <v>123.6</v>
      </c>
      <c r="Q3411" s="5">
        <f t="shared" si="321"/>
        <v>29.428571428571427</v>
      </c>
      <c r="R3411" s="2" t="s">
        <v>8271</v>
      </c>
      <c r="S3411" s="7" t="str">
        <f t="shared" si="322"/>
        <v>theater</v>
      </c>
      <c r="T3411" s="7" t="str">
        <f t="shared" si="323"/>
        <v>plays</v>
      </c>
    </row>
    <row r="3412" spans="1:20" ht="80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17">
        <f t="shared" si="318"/>
        <v>42500.041550925926</v>
      </c>
      <c r="L3412" s="17">
        <f t="shared" si="319"/>
        <v>42527.291666666672</v>
      </c>
      <c r="M3412" s="2" t="b">
        <v>0</v>
      </c>
      <c r="N3412" s="2">
        <v>40</v>
      </c>
      <c r="O3412" s="2" t="b">
        <v>1</v>
      </c>
      <c r="P3412" s="4">
        <f t="shared" si="320"/>
        <v>108.5</v>
      </c>
      <c r="Q3412" s="5">
        <f t="shared" si="321"/>
        <v>81.375</v>
      </c>
      <c r="R3412" s="2" t="s">
        <v>8271</v>
      </c>
      <c r="S3412" s="7" t="str">
        <f t="shared" si="322"/>
        <v>theater</v>
      </c>
      <c r="T3412" s="7" t="str">
        <f t="shared" si="323"/>
        <v>plays</v>
      </c>
    </row>
    <row r="3413" spans="1:20" ht="80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17">
        <f t="shared" si="318"/>
        <v>42265.022824074069</v>
      </c>
      <c r="L3413" s="17">
        <f t="shared" si="319"/>
        <v>42285.022824074069</v>
      </c>
      <c r="M3413" s="2" t="b">
        <v>0</v>
      </c>
      <c r="N3413" s="2">
        <v>78</v>
      </c>
      <c r="O3413" s="2" t="b">
        <v>1</v>
      </c>
      <c r="P3413" s="4">
        <f t="shared" si="320"/>
        <v>103.56666666666668</v>
      </c>
      <c r="Q3413" s="5">
        <f t="shared" si="321"/>
        <v>199.16666666666666</v>
      </c>
      <c r="R3413" s="2" t="s">
        <v>8271</v>
      </c>
      <c r="S3413" s="7" t="str">
        <f t="shared" si="322"/>
        <v>theater</v>
      </c>
      <c r="T3413" s="7" t="str">
        <f t="shared" si="323"/>
        <v>plays</v>
      </c>
    </row>
    <row r="3414" spans="1:20" ht="80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17">
        <f t="shared" si="318"/>
        <v>41879.959050925929</v>
      </c>
      <c r="L3414" s="17">
        <f t="shared" si="319"/>
        <v>41909.959050925929</v>
      </c>
      <c r="M3414" s="2" t="b">
        <v>0</v>
      </c>
      <c r="N3414" s="2">
        <v>26</v>
      </c>
      <c r="O3414" s="2" t="b">
        <v>1</v>
      </c>
      <c r="P3414" s="4">
        <f t="shared" si="320"/>
        <v>100</v>
      </c>
      <c r="Q3414" s="5">
        <f t="shared" si="321"/>
        <v>115.38461538461539</v>
      </c>
      <c r="R3414" s="2" t="s">
        <v>8271</v>
      </c>
      <c r="S3414" s="7" t="str">
        <f t="shared" si="322"/>
        <v>theater</v>
      </c>
      <c r="T3414" s="7" t="str">
        <f t="shared" si="323"/>
        <v>plays</v>
      </c>
    </row>
    <row r="3415" spans="1:20" ht="80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17">
        <f t="shared" si="318"/>
        <v>42053.733078703706</v>
      </c>
      <c r="L3415" s="17">
        <f t="shared" si="319"/>
        <v>42063.207638888889</v>
      </c>
      <c r="M3415" s="2" t="b">
        <v>0</v>
      </c>
      <c r="N3415" s="2">
        <v>14</v>
      </c>
      <c r="O3415" s="2" t="b">
        <v>1</v>
      </c>
      <c r="P3415" s="4">
        <f t="shared" si="320"/>
        <v>130</v>
      </c>
      <c r="Q3415" s="5">
        <f t="shared" si="321"/>
        <v>46.428571428571431</v>
      </c>
      <c r="R3415" s="2" t="s">
        <v>8271</v>
      </c>
      <c r="S3415" s="7" t="str">
        <f t="shared" si="322"/>
        <v>theater</v>
      </c>
      <c r="T3415" s="7" t="str">
        <f t="shared" si="323"/>
        <v>plays</v>
      </c>
    </row>
    <row r="3416" spans="1:20" ht="80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17">
        <f t="shared" si="318"/>
        <v>42675.832465277781</v>
      </c>
      <c r="L3416" s="17">
        <f t="shared" si="319"/>
        <v>42705.332638888889</v>
      </c>
      <c r="M3416" s="2" t="b">
        <v>0</v>
      </c>
      <c r="N3416" s="2">
        <v>44</v>
      </c>
      <c r="O3416" s="2" t="b">
        <v>1</v>
      </c>
      <c r="P3416" s="4">
        <f t="shared" si="320"/>
        <v>103.49999999999999</v>
      </c>
      <c r="Q3416" s="5">
        <f t="shared" si="321"/>
        <v>70.568181818181813</v>
      </c>
      <c r="R3416" s="2" t="s">
        <v>8271</v>
      </c>
      <c r="S3416" s="7" t="str">
        <f t="shared" si="322"/>
        <v>theater</v>
      </c>
      <c r="T3416" s="7" t="str">
        <f t="shared" si="323"/>
        <v>plays</v>
      </c>
    </row>
    <row r="3417" spans="1:20" ht="60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17">
        <f t="shared" si="318"/>
        <v>42467.144166666665</v>
      </c>
      <c r="L3417" s="17">
        <f t="shared" si="319"/>
        <v>42477.979166666672</v>
      </c>
      <c r="M3417" s="2" t="b">
        <v>0</v>
      </c>
      <c r="N3417" s="2">
        <v>9</v>
      </c>
      <c r="O3417" s="2" t="b">
        <v>1</v>
      </c>
      <c r="P3417" s="4">
        <f t="shared" si="320"/>
        <v>100</v>
      </c>
      <c r="Q3417" s="5">
        <f t="shared" si="321"/>
        <v>22.222222222222221</v>
      </c>
      <c r="R3417" s="2" t="s">
        <v>8271</v>
      </c>
      <c r="S3417" s="7" t="str">
        <f t="shared" si="322"/>
        <v>theater</v>
      </c>
      <c r="T3417" s="7" t="str">
        <f t="shared" si="323"/>
        <v>plays</v>
      </c>
    </row>
    <row r="3418" spans="1:20" ht="80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17">
        <f t="shared" si="318"/>
        <v>42089.412557870368</v>
      </c>
      <c r="L3418" s="17">
        <f t="shared" si="319"/>
        <v>42117.770833333328</v>
      </c>
      <c r="M3418" s="2" t="b">
        <v>0</v>
      </c>
      <c r="N3418" s="2">
        <v>30</v>
      </c>
      <c r="O3418" s="2" t="b">
        <v>1</v>
      </c>
      <c r="P3418" s="4">
        <f t="shared" si="320"/>
        <v>119.6</v>
      </c>
      <c r="Q3418" s="5">
        <f t="shared" si="321"/>
        <v>159.46666666666667</v>
      </c>
      <c r="R3418" s="2" t="s">
        <v>8271</v>
      </c>
      <c r="S3418" s="7" t="str">
        <f t="shared" si="322"/>
        <v>theater</v>
      </c>
      <c r="T3418" s="7" t="str">
        <f t="shared" si="323"/>
        <v>plays</v>
      </c>
    </row>
    <row r="3419" spans="1:20" ht="80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17">
        <f t="shared" si="318"/>
        <v>41894.91375</v>
      </c>
      <c r="L3419" s="17">
        <f t="shared" si="319"/>
        <v>41938.029861111114</v>
      </c>
      <c r="M3419" s="2" t="b">
        <v>0</v>
      </c>
      <c r="N3419" s="2">
        <v>45</v>
      </c>
      <c r="O3419" s="2" t="b">
        <v>1</v>
      </c>
      <c r="P3419" s="4">
        <f t="shared" si="320"/>
        <v>100.00058823529412</v>
      </c>
      <c r="Q3419" s="5">
        <f t="shared" si="321"/>
        <v>37.777999999999999</v>
      </c>
      <c r="R3419" s="2" t="s">
        <v>8271</v>
      </c>
      <c r="S3419" s="7" t="str">
        <f t="shared" si="322"/>
        <v>theater</v>
      </c>
      <c r="T3419" s="7" t="str">
        <f t="shared" si="323"/>
        <v>plays</v>
      </c>
    </row>
    <row r="3420" spans="1:20" ht="80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17">
        <f t="shared" si="318"/>
        <v>41752.83457175926</v>
      </c>
      <c r="L3420" s="17">
        <f t="shared" si="319"/>
        <v>41782.83457175926</v>
      </c>
      <c r="M3420" s="2" t="b">
        <v>0</v>
      </c>
      <c r="N3420" s="2">
        <v>56</v>
      </c>
      <c r="O3420" s="2" t="b">
        <v>1</v>
      </c>
      <c r="P3420" s="4">
        <f t="shared" si="320"/>
        <v>100.875</v>
      </c>
      <c r="Q3420" s="5">
        <f t="shared" si="321"/>
        <v>72.053571428571431</v>
      </c>
      <c r="R3420" s="2" t="s">
        <v>8271</v>
      </c>
      <c r="S3420" s="7" t="str">
        <f t="shared" si="322"/>
        <v>theater</v>
      </c>
      <c r="T3420" s="7" t="str">
        <f t="shared" si="323"/>
        <v>plays</v>
      </c>
    </row>
    <row r="3421" spans="1:20" ht="80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17">
        <f t="shared" si="318"/>
        <v>42448.821585648147</v>
      </c>
      <c r="L3421" s="17">
        <f t="shared" si="319"/>
        <v>42466.895833333328</v>
      </c>
      <c r="M3421" s="2" t="b">
        <v>0</v>
      </c>
      <c r="N3421" s="2">
        <v>46</v>
      </c>
      <c r="O3421" s="2" t="b">
        <v>1</v>
      </c>
      <c r="P3421" s="4">
        <f t="shared" si="320"/>
        <v>106.54545454545455</v>
      </c>
      <c r="Q3421" s="5">
        <f t="shared" si="321"/>
        <v>63.695652173913047</v>
      </c>
      <c r="R3421" s="2" t="s">
        <v>8271</v>
      </c>
      <c r="S3421" s="7" t="str">
        <f t="shared" si="322"/>
        <v>theater</v>
      </c>
      <c r="T3421" s="7" t="str">
        <f t="shared" si="323"/>
        <v>plays</v>
      </c>
    </row>
    <row r="3422" spans="1:20" ht="60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17">
        <f t="shared" si="318"/>
        <v>42405.090300925927</v>
      </c>
      <c r="L3422" s="17">
        <f t="shared" si="319"/>
        <v>42414</v>
      </c>
      <c r="M3422" s="2" t="b">
        <v>0</v>
      </c>
      <c r="N3422" s="2">
        <v>34</v>
      </c>
      <c r="O3422" s="2" t="b">
        <v>1</v>
      </c>
      <c r="P3422" s="4">
        <f t="shared" si="320"/>
        <v>138</v>
      </c>
      <c r="Q3422" s="5">
        <f t="shared" si="321"/>
        <v>28.411764705882351</v>
      </c>
      <c r="R3422" s="2" t="s">
        <v>8271</v>
      </c>
      <c r="S3422" s="7" t="str">
        <f t="shared" si="322"/>
        <v>theater</v>
      </c>
      <c r="T3422" s="7" t="str">
        <f t="shared" si="323"/>
        <v>plays</v>
      </c>
    </row>
    <row r="3423" spans="1:20" ht="80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17">
        <f t="shared" si="318"/>
        <v>42037.791238425925</v>
      </c>
      <c r="L3423" s="17">
        <f t="shared" si="319"/>
        <v>42067.791238425925</v>
      </c>
      <c r="M3423" s="2" t="b">
        <v>0</v>
      </c>
      <c r="N3423" s="2">
        <v>98</v>
      </c>
      <c r="O3423" s="2" t="b">
        <v>1</v>
      </c>
      <c r="P3423" s="4">
        <f t="shared" si="320"/>
        <v>101.15</v>
      </c>
      <c r="Q3423" s="5">
        <f t="shared" si="321"/>
        <v>103.21428571428571</v>
      </c>
      <c r="R3423" s="2" t="s">
        <v>8271</v>
      </c>
      <c r="S3423" s="7" t="str">
        <f t="shared" si="322"/>
        <v>theater</v>
      </c>
      <c r="T3423" s="7" t="str">
        <f t="shared" si="323"/>
        <v>plays</v>
      </c>
    </row>
    <row r="3424" spans="1:20" ht="80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17">
        <f t="shared" si="318"/>
        <v>42323.562222222223</v>
      </c>
      <c r="L3424" s="17">
        <f t="shared" si="319"/>
        <v>42352</v>
      </c>
      <c r="M3424" s="2" t="b">
        <v>0</v>
      </c>
      <c r="N3424" s="2">
        <v>46</v>
      </c>
      <c r="O3424" s="2" t="b">
        <v>1</v>
      </c>
      <c r="P3424" s="4">
        <f t="shared" si="320"/>
        <v>109.1</v>
      </c>
      <c r="Q3424" s="5">
        <f t="shared" si="321"/>
        <v>71.152173913043484</v>
      </c>
      <c r="R3424" s="2" t="s">
        <v>8271</v>
      </c>
      <c r="S3424" s="7" t="str">
        <f t="shared" si="322"/>
        <v>theater</v>
      </c>
      <c r="T3424" s="7" t="str">
        <f t="shared" si="323"/>
        <v>plays</v>
      </c>
    </row>
    <row r="3425" spans="1:20" ht="60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17">
        <f t="shared" si="318"/>
        <v>42088.911354166667</v>
      </c>
      <c r="L3425" s="17">
        <f t="shared" si="319"/>
        <v>42118.911354166667</v>
      </c>
      <c r="M3425" s="2" t="b">
        <v>0</v>
      </c>
      <c r="N3425" s="2">
        <v>10</v>
      </c>
      <c r="O3425" s="2" t="b">
        <v>1</v>
      </c>
      <c r="P3425" s="4">
        <f t="shared" si="320"/>
        <v>140</v>
      </c>
      <c r="Q3425" s="5">
        <f t="shared" si="321"/>
        <v>35</v>
      </c>
      <c r="R3425" s="2" t="s">
        <v>8271</v>
      </c>
      <c r="S3425" s="7" t="str">
        <f t="shared" si="322"/>
        <v>theater</v>
      </c>
      <c r="T3425" s="7" t="str">
        <f t="shared" si="323"/>
        <v>plays</v>
      </c>
    </row>
    <row r="3426" spans="1:20" ht="80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17">
        <f t="shared" si="318"/>
        <v>42018.676898148144</v>
      </c>
      <c r="L3426" s="17">
        <f t="shared" si="319"/>
        <v>42040.290972222225</v>
      </c>
      <c r="M3426" s="2" t="b">
        <v>0</v>
      </c>
      <c r="N3426" s="2">
        <v>76</v>
      </c>
      <c r="O3426" s="2" t="b">
        <v>1</v>
      </c>
      <c r="P3426" s="4">
        <f t="shared" si="320"/>
        <v>103.58333333333334</v>
      </c>
      <c r="Q3426" s="5">
        <f t="shared" si="321"/>
        <v>81.776315789473685</v>
      </c>
      <c r="R3426" s="2" t="s">
        <v>8271</v>
      </c>
      <c r="S3426" s="7" t="str">
        <f t="shared" si="322"/>
        <v>theater</v>
      </c>
      <c r="T3426" s="7" t="str">
        <f t="shared" si="323"/>
        <v>plays</v>
      </c>
    </row>
    <row r="3427" spans="1:20" ht="80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17">
        <f t="shared" si="318"/>
        <v>41884.617314814815</v>
      </c>
      <c r="L3427" s="17">
        <f t="shared" si="319"/>
        <v>41916.617314814815</v>
      </c>
      <c r="M3427" s="2" t="b">
        <v>0</v>
      </c>
      <c r="N3427" s="2">
        <v>104</v>
      </c>
      <c r="O3427" s="2" t="b">
        <v>1</v>
      </c>
      <c r="P3427" s="4">
        <f t="shared" si="320"/>
        <v>102.97033333333331</v>
      </c>
      <c r="Q3427" s="5">
        <f t="shared" si="321"/>
        <v>297.02980769230766</v>
      </c>
      <c r="R3427" s="2" t="s">
        <v>8271</v>
      </c>
      <c r="S3427" s="7" t="str">
        <f t="shared" si="322"/>
        <v>theater</v>
      </c>
      <c r="T3427" s="7" t="str">
        <f t="shared" si="323"/>
        <v>plays</v>
      </c>
    </row>
    <row r="3428" spans="1:20" ht="60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17">
        <f t="shared" si="318"/>
        <v>41884.056747685187</v>
      </c>
      <c r="L3428" s="17">
        <f t="shared" si="319"/>
        <v>41903.083333333336</v>
      </c>
      <c r="M3428" s="2" t="b">
        <v>0</v>
      </c>
      <c r="N3428" s="2">
        <v>87</v>
      </c>
      <c r="O3428" s="2" t="b">
        <v>1</v>
      </c>
      <c r="P3428" s="4">
        <f t="shared" si="320"/>
        <v>108.13333333333333</v>
      </c>
      <c r="Q3428" s="5">
        <f t="shared" si="321"/>
        <v>46.609195402298852</v>
      </c>
      <c r="R3428" s="2" t="s">
        <v>8271</v>
      </c>
      <c r="S3428" s="7" t="str">
        <f t="shared" si="322"/>
        <v>theater</v>
      </c>
      <c r="T3428" s="7" t="str">
        <f t="shared" si="323"/>
        <v>plays</v>
      </c>
    </row>
    <row r="3429" spans="1:20" ht="80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17">
        <f t="shared" si="318"/>
        <v>41792.645277777774</v>
      </c>
      <c r="L3429" s="17">
        <f t="shared" si="319"/>
        <v>41822.645277777774</v>
      </c>
      <c r="M3429" s="2" t="b">
        <v>0</v>
      </c>
      <c r="N3429" s="2">
        <v>29</v>
      </c>
      <c r="O3429" s="2" t="b">
        <v>1</v>
      </c>
      <c r="P3429" s="4">
        <f t="shared" si="320"/>
        <v>100</v>
      </c>
      <c r="Q3429" s="5">
        <f t="shared" si="321"/>
        <v>51.724137931034484</v>
      </c>
      <c r="R3429" s="2" t="s">
        <v>8271</v>
      </c>
      <c r="S3429" s="7" t="str">
        <f t="shared" si="322"/>
        <v>theater</v>
      </c>
      <c r="T3429" s="7" t="str">
        <f t="shared" si="323"/>
        <v>plays</v>
      </c>
    </row>
    <row r="3430" spans="1:20" ht="80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17">
        <f t="shared" si="318"/>
        <v>42038.720451388886</v>
      </c>
      <c r="L3430" s="17">
        <f t="shared" si="319"/>
        <v>42063.708333333328</v>
      </c>
      <c r="M3430" s="2" t="b">
        <v>0</v>
      </c>
      <c r="N3430" s="2">
        <v>51</v>
      </c>
      <c r="O3430" s="2" t="b">
        <v>1</v>
      </c>
      <c r="P3430" s="4">
        <f t="shared" si="320"/>
        <v>102.75000000000001</v>
      </c>
      <c r="Q3430" s="5">
        <f t="shared" si="321"/>
        <v>40.294117647058826</v>
      </c>
      <c r="R3430" s="2" t="s">
        <v>8271</v>
      </c>
      <c r="S3430" s="7" t="str">
        <f t="shared" si="322"/>
        <v>theater</v>
      </c>
      <c r="T3430" s="7" t="str">
        <f t="shared" si="323"/>
        <v>plays</v>
      </c>
    </row>
    <row r="3431" spans="1:20" ht="80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17">
        <f t="shared" si="318"/>
        <v>42662.021539351852</v>
      </c>
      <c r="L3431" s="17">
        <f t="shared" si="319"/>
        <v>42676.021539351852</v>
      </c>
      <c r="M3431" s="2" t="b">
        <v>0</v>
      </c>
      <c r="N3431" s="2">
        <v>12</v>
      </c>
      <c r="O3431" s="2" t="b">
        <v>1</v>
      </c>
      <c r="P3431" s="4">
        <f t="shared" si="320"/>
        <v>130</v>
      </c>
      <c r="Q3431" s="5">
        <f t="shared" si="321"/>
        <v>16.25</v>
      </c>
      <c r="R3431" s="2" t="s">
        <v>8271</v>
      </c>
      <c r="S3431" s="7" t="str">
        <f t="shared" si="322"/>
        <v>theater</v>
      </c>
      <c r="T3431" s="7" t="str">
        <f t="shared" si="323"/>
        <v>plays</v>
      </c>
    </row>
    <row r="3432" spans="1:20" ht="80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17">
        <f t="shared" si="318"/>
        <v>41820.945613425924</v>
      </c>
      <c r="L3432" s="17">
        <f t="shared" si="319"/>
        <v>41850.945613425924</v>
      </c>
      <c r="M3432" s="2" t="b">
        <v>0</v>
      </c>
      <c r="N3432" s="2">
        <v>72</v>
      </c>
      <c r="O3432" s="2" t="b">
        <v>1</v>
      </c>
      <c r="P3432" s="4">
        <f t="shared" si="320"/>
        <v>108.54949999999999</v>
      </c>
      <c r="Q3432" s="5">
        <f t="shared" si="321"/>
        <v>30.152638888888887</v>
      </c>
      <c r="R3432" s="2" t="s">
        <v>8271</v>
      </c>
      <c r="S3432" s="7" t="str">
        <f t="shared" si="322"/>
        <v>theater</v>
      </c>
      <c r="T3432" s="7" t="str">
        <f t="shared" si="323"/>
        <v>plays</v>
      </c>
    </row>
    <row r="3433" spans="1:20" ht="80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17">
        <f t="shared" si="318"/>
        <v>41839.730937500004</v>
      </c>
      <c r="L3433" s="17">
        <f t="shared" si="319"/>
        <v>41869.730937500004</v>
      </c>
      <c r="M3433" s="2" t="b">
        <v>0</v>
      </c>
      <c r="N3433" s="2">
        <v>21</v>
      </c>
      <c r="O3433" s="2" t="b">
        <v>1</v>
      </c>
      <c r="P3433" s="4">
        <f t="shared" si="320"/>
        <v>100</v>
      </c>
      <c r="Q3433" s="5">
        <f t="shared" si="321"/>
        <v>95.238095238095241</v>
      </c>
      <c r="R3433" s="2" t="s">
        <v>8271</v>
      </c>
      <c r="S3433" s="7" t="str">
        <f t="shared" si="322"/>
        <v>theater</v>
      </c>
      <c r="T3433" s="7" t="str">
        <f t="shared" si="323"/>
        <v>plays</v>
      </c>
    </row>
    <row r="3434" spans="1:20" ht="80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17">
        <f t="shared" si="318"/>
        <v>42380.581180555557</v>
      </c>
      <c r="L3434" s="17">
        <f t="shared" si="319"/>
        <v>42405.916666666672</v>
      </c>
      <c r="M3434" s="2" t="b">
        <v>0</v>
      </c>
      <c r="N3434" s="2">
        <v>42</v>
      </c>
      <c r="O3434" s="2" t="b">
        <v>1</v>
      </c>
      <c r="P3434" s="4">
        <f t="shared" si="320"/>
        <v>109.65</v>
      </c>
      <c r="Q3434" s="5">
        <f t="shared" si="321"/>
        <v>52.214285714285715</v>
      </c>
      <c r="R3434" s="2" t="s">
        <v>8271</v>
      </c>
      <c r="S3434" s="7" t="str">
        <f t="shared" si="322"/>
        <v>theater</v>
      </c>
      <c r="T3434" s="7" t="str">
        <f t="shared" si="323"/>
        <v>plays</v>
      </c>
    </row>
    <row r="3435" spans="1:20" ht="60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17">
        <f t="shared" si="318"/>
        <v>41776.063136574077</v>
      </c>
      <c r="L3435" s="17">
        <f t="shared" si="319"/>
        <v>41807.125</v>
      </c>
      <c r="M3435" s="2" t="b">
        <v>0</v>
      </c>
      <c r="N3435" s="2">
        <v>71</v>
      </c>
      <c r="O3435" s="2" t="b">
        <v>1</v>
      </c>
      <c r="P3435" s="4">
        <f t="shared" si="320"/>
        <v>100.26315789473684</v>
      </c>
      <c r="Q3435" s="5">
        <f t="shared" si="321"/>
        <v>134.1549295774648</v>
      </c>
      <c r="R3435" s="2" t="s">
        <v>8271</v>
      </c>
      <c r="S3435" s="7" t="str">
        <f t="shared" si="322"/>
        <v>theater</v>
      </c>
      <c r="T3435" s="7" t="str">
        <f t="shared" si="323"/>
        <v>plays</v>
      </c>
    </row>
    <row r="3436" spans="1:20" ht="80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17">
        <f t="shared" si="318"/>
        <v>41800.380428240744</v>
      </c>
      <c r="L3436" s="17">
        <f t="shared" si="319"/>
        <v>41830.380428240744</v>
      </c>
      <c r="M3436" s="2" t="b">
        <v>0</v>
      </c>
      <c r="N3436" s="2">
        <v>168</v>
      </c>
      <c r="O3436" s="2" t="b">
        <v>1</v>
      </c>
      <c r="P3436" s="4">
        <f t="shared" si="320"/>
        <v>105.55000000000001</v>
      </c>
      <c r="Q3436" s="5">
        <f t="shared" si="321"/>
        <v>62.827380952380949</v>
      </c>
      <c r="R3436" s="2" t="s">
        <v>8271</v>
      </c>
      <c r="S3436" s="7" t="str">
        <f t="shared" si="322"/>
        <v>theater</v>
      </c>
      <c r="T3436" s="7" t="str">
        <f t="shared" si="323"/>
        <v>plays</v>
      </c>
    </row>
    <row r="3437" spans="1:20" ht="80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17">
        <f t="shared" si="318"/>
        <v>42572.61681712963</v>
      </c>
      <c r="L3437" s="17">
        <f t="shared" si="319"/>
        <v>42589.125</v>
      </c>
      <c r="M3437" s="2" t="b">
        <v>0</v>
      </c>
      <c r="N3437" s="2">
        <v>19</v>
      </c>
      <c r="O3437" s="2" t="b">
        <v>1</v>
      </c>
      <c r="P3437" s="4">
        <f t="shared" si="320"/>
        <v>112.00000000000001</v>
      </c>
      <c r="Q3437" s="5">
        <f t="shared" si="321"/>
        <v>58.94736842105263</v>
      </c>
      <c r="R3437" s="2" t="s">
        <v>8271</v>
      </c>
      <c r="S3437" s="7" t="str">
        <f t="shared" si="322"/>
        <v>theater</v>
      </c>
      <c r="T3437" s="7" t="str">
        <f t="shared" si="323"/>
        <v>plays</v>
      </c>
    </row>
    <row r="3438" spans="1:20" ht="80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17">
        <f t="shared" si="318"/>
        <v>41851.541585648149</v>
      </c>
      <c r="L3438" s="17">
        <f t="shared" si="319"/>
        <v>41872.686111111114</v>
      </c>
      <c r="M3438" s="2" t="b">
        <v>0</v>
      </c>
      <c r="N3438" s="2">
        <v>37</v>
      </c>
      <c r="O3438" s="2" t="b">
        <v>1</v>
      </c>
      <c r="P3438" s="4">
        <f t="shared" si="320"/>
        <v>105.89999999999999</v>
      </c>
      <c r="Q3438" s="5">
        <f t="shared" si="321"/>
        <v>143.1081081081081</v>
      </c>
      <c r="R3438" s="2" t="s">
        <v>8271</v>
      </c>
      <c r="S3438" s="7" t="str">
        <f t="shared" si="322"/>
        <v>theater</v>
      </c>
      <c r="T3438" s="7" t="str">
        <f t="shared" si="323"/>
        <v>plays</v>
      </c>
    </row>
    <row r="3439" spans="1:20" ht="80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17">
        <f t="shared" si="318"/>
        <v>42205.710879629631</v>
      </c>
      <c r="L3439" s="17">
        <f t="shared" si="319"/>
        <v>42235.710879629631</v>
      </c>
      <c r="M3439" s="2" t="b">
        <v>0</v>
      </c>
      <c r="N3439" s="2">
        <v>36</v>
      </c>
      <c r="O3439" s="2" t="b">
        <v>1</v>
      </c>
      <c r="P3439" s="4">
        <f t="shared" si="320"/>
        <v>101</v>
      </c>
      <c r="Q3439" s="5">
        <f t="shared" si="321"/>
        <v>84.166666666666671</v>
      </c>
      <c r="R3439" s="2" t="s">
        <v>8271</v>
      </c>
      <c r="S3439" s="7" t="str">
        <f t="shared" si="322"/>
        <v>theater</v>
      </c>
      <c r="T3439" s="7" t="str">
        <f t="shared" si="323"/>
        <v>plays</v>
      </c>
    </row>
    <row r="3440" spans="1:20" ht="80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17">
        <f t="shared" si="318"/>
        <v>42100.927858796291</v>
      </c>
      <c r="L3440" s="17">
        <f t="shared" si="319"/>
        <v>42126.875</v>
      </c>
      <c r="M3440" s="2" t="b">
        <v>0</v>
      </c>
      <c r="N3440" s="2">
        <v>14</v>
      </c>
      <c r="O3440" s="2" t="b">
        <v>1</v>
      </c>
      <c r="P3440" s="4">
        <f t="shared" si="320"/>
        <v>104.2</v>
      </c>
      <c r="Q3440" s="5">
        <f t="shared" si="321"/>
        <v>186.07142857142858</v>
      </c>
      <c r="R3440" s="2" t="s">
        <v>8271</v>
      </c>
      <c r="S3440" s="7" t="str">
        <f t="shared" si="322"/>
        <v>theater</v>
      </c>
      <c r="T3440" s="7" t="str">
        <f t="shared" si="323"/>
        <v>plays</v>
      </c>
    </row>
    <row r="3441" spans="1:20" ht="60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17">
        <f t="shared" si="318"/>
        <v>42374.911226851851</v>
      </c>
      <c r="L3441" s="17">
        <f t="shared" si="319"/>
        <v>42388.207638888889</v>
      </c>
      <c r="M3441" s="2" t="b">
        <v>0</v>
      </c>
      <c r="N3441" s="2">
        <v>18</v>
      </c>
      <c r="O3441" s="2" t="b">
        <v>1</v>
      </c>
      <c r="P3441" s="4">
        <f t="shared" si="320"/>
        <v>134.67833333333334</v>
      </c>
      <c r="Q3441" s="5">
        <f t="shared" si="321"/>
        <v>89.785555555555561</v>
      </c>
      <c r="R3441" s="2" t="s">
        <v>8271</v>
      </c>
      <c r="S3441" s="7" t="str">
        <f t="shared" si="322"/>
        <v>theater</v>
      </c>
      <c r="T3441" s="7" t="str">
        <f t="shared" si="323"/>
        <v>plays</v>
      </c>
    </row>
    <row r="3442" spans="1:20" ht="80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17">
        <f t="shared" si="318"/>
        <v>41809.12300925926</v>
      </c>
      <c r="L3442" s="17">
        <f t="shared" si="319"/>
        <v>41831.677083333336</v>
      </c>
      <c r="M3442" s="2" t="b">
        <v>0</v>
      </c>
      <c r="N3442" s="2">
        <v>82</v>
      </c>
      <c r="O3442" s="2" t="b">
        <v>1</v>
      </c>
      <c r="P3442" s="4">
        <f t="shared" si="320"/>
        <v>105.2184</v>
      </c>
      <c r="Q3442" s="5">
        <f t="shared" si="321"/>
        <v>64.157560975609755</v>
      </c>
      <c r="R3442" s="2" t="s">
        <v>8271</v>
      </c>
      <c r="S3442" s="7" t="str">
        <f t="shared" si="322"/>
        <v>theater</v>
      </c>
      <c r="T3442" s="7" t="str">
        <f t="shared" si="323"/>
        <v>plays</v>
      </c>
    </row>
    <row r="3443" spans="1:20" ht="80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17">
        <f t="shared" si="318"/>
        <v>42294.429641203707</v>
      </c>
      <c r="L3443" s="17">
        <f t="shared" si="319"/>
        <v>42321.845138888893</v>
      </c>
      <c r="M3443" s="2" t="b">
        <v>0</v>
      </c>
      <c r="N3443" s="2">
        <v>43</v>
      </c>
      <c r="O3443" s="2" t="b">
        <v>1</v>
      </c>
      <c r="P3443" s="4">
        <f t="shared" si="320"/>
        <v>102.60000000000001</v>
      </c>
      <c r="Q3443" s="5">
        <f t="shared" si="321"/>
        <v>59.651162790697676</v>
      </c>
      <c r="R3443" s="2" t="s">
        <v>8271</v>
      </c>
      <c r="S3443" s="7" t="str">
        <f t="shared" si="322"/>
        <v>theater</v>
      </c>
      <c r="T3443" s="7" t="str">
        <f t="shared" si="323"/>
        <v>plays</v>
      </c>
    </row>
    <row r="3444" spans="1:20" ht="80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17">
        <f t="shared" si="318"/>
        <v>42124.841111111105</v>
      </c>
      <c r="L3444" s="17">
        <f t="shared" si="319"/>
        <v>42154.841111111105</v>
      </c>
      <c r="M3444" s="2" t="b">
        <v>0</v>
      </c>
      <c r="N3444" s="2">
        <v>8</v>
      </c>
      <c r="O3444" s="2" t="b">
        <v>1</v>
      </c>
      <c r="P3444" s="4">
        <f t="shared" si="320"/>
        <v>100</v>
      </c>
      <c r="Q3444" s="5">
        <f t="shared" si="321"/>
        <v>31.25</v>
      </c>
      <c r="R3444" s="2" t="s">
        <v>8271</v>
      </c>
      <c r="S3444" s="7" t="str">
        <f t="shared" si="322"/>
        <v>theater</v>
      </c>
      <c r="T3444" s="7" t="str">
        <f t="shared" si="323"/>
        <v>plays</v>
      </c>
    </row>
    <row r="3445" spans="1:20" ht="80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17">
        <f t="shared" si="318"/>
        <v>41861.524837962963</v>
      </c>
      <c r="L3445" s="17">
        <f t="shared" si="319"/>
        <v>41891.524837962963</v>
      </c>
      <c r="M3445" s="2" t="b">
        <v>0</v>
      </c>
      <c r="N3445" s="2">
        <v>45</v>
      </c>
      <c r="O3445" s="2" t="b">
        <v>1</v>
      </c>
      <c r="P3445" s="4">
        <f t="shared" si="320"/>
        <v>185.5</v>
      </c>
      <c r="Q3445" s="5">
        <f t="shared" si="321"/>
        <v>41.222222222222221</v>
      </c>
      <c r="R3445" s="2" t="s">
        <v>8271</v>
      </c>
      <c r="S3445" s="7" t="str">
        <f t="shared" si="322"/>
        <v>theater</v>
      </c>
      <c r="T3445" s="7" t="str">
        <f t="shared" si="323"/>
        <v>plays</v>
      </c>
    </row>
    <row r="3446" spans="1:20" ht="80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17">
        <f t="shared" si="318"/>
        <v>42521.291504629626</v>
      </c>
      <c r="L3446" s="17">
        <f t="shared" si="319"/>
        <v>42529.582638888889</v>
      </c>
      <c r="M3446" s="2" t="b">
        <v>0</v>
      </c>
      <c r="N3446" s="2">
        <v>20</v>
      </c>
      <c r="O3446" s="2" t="b">
        <v>1</v>
      </c>
      <c r="P3446" s="4">
        <f t="shared" si="320"/>
        <v>289</v>
      </c>
      <c r="Q3446" s="5">
        <f t="shared" si="321"/>
        <v>43.35</v>
      </c>
      <c r="R3446" s="2" t="s">
        <v>8271</v>
      </c>
      <c r="S3446" s="7" t="str">
        <f t="shared" si="322"/>
        <v>theater</v>
      </c>
      <c r="T3446" s="7" t="str">
        <f t="shared" si="323"/>
        <v>plays</v>
      </c>
    </row>
    <row r="3447" spans="1:20" ht="60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17">
        <f t="shared" si="318"/>
        <v>42272.530509259261</v>
      </c>
      <c r="L3447" s="17">
        <f t="shared" si="319"/>
        <v>42300.530509259261</v>
      </c>
      <c r="M3447" s="2" t="b">
        <v>0</v>
      </c>
      <c r="N3447" s="2">
        <v>31</v>
      </c>
      <c r="O3447" s="2" t="b">
        <v>1</v>
      </c>
      <c r="P3447" s="4">
        <f t="shared" si="320"/>
        <v>100</v>
      </c>
      <c r="Q3447" s="5">
        <f t="shared" si="321"/>
        <v>64.516129032258064</v>
      </c>
      <c r="R3447" s="2" t="s">
        <v>8271</v>
      </c>
      <c r="S3447" s="7" t="str">
        <f t="shared" si="322"/>
        <v>theater</v>
      </c>
      <c r="T3447" s="7" t="str">
        <f t="shared" si="323"/>
        <v>plays</v>
      </c>
    </row>
    <row r="3448" spans="1:20" ht="80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17">
        <f t="shared" si="318"/>
        <v>42016.832465277781</v>
      </c>
      <c r="L3448" s="17">
        <f t="shared" si="319"/>
        <v>42040.513888888891</v>
      </c>
      <c r="M3448" s="2" t="b">
        <v>0</v>
      </c>
      <c r="N3448" s="2">
        <v>25</v>
      </c>
      <c r="O3448" s="2" t="b">
        <v>1</v>
      </c>
      <c r="P3448" s="4">
        <f t="shared" si="320"/>
        <v>108.2</v>
      </c>
      <c r="Q3448" s="5">
        <f t="shared" si="321"/>
        <v>43.28</v>
      </c>
      <c r="R3448" s="2" t="s">
        <v>8271</v>
      </c>
      <c r="S3448" s="7" t="str">
        <f t="shared" si="322"/>
        <v>theater</v>
      </c>
      <c r="T3448" s="7" t="str">
        <f t="shared" si="323"/>
        <v>plays</v>
      </c>
    </row>
    <row r="3449" spans="1:20" ht="60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17">
        <f t="shared" si="318"/>
        <v>42402.889027777783</v>
      </c>
      <c r="L3449" s="17">
        <f t="shared" si="319"/>
        <v>42447.847361111111</v>
      </c>
      <c r="M3449" s="2" t="b">
        <v>0</v>
      </c>
      <c r="N3449" s="2">
        <v>14</v>
      </c>
      <c r="O3449" s="2" t="b">
        <v>1</v>
      </c>
      <c r="P3449" s="4">
        <f t="shared" si="320"/>
        <v>107.80000000000001</v>
      </c>
      <c r="Q3449" s="5">
        <f t="shared" si="321"/>
        <v>77</v>
      </c>
      <c r="R3449" s="2" t="s">
        <v>8271</v>
      </c>
      <c r="S3449" s="7" t="str">
        <f t="shared" si="322"/>
        <v>theater</v>
      </c>
      <c r="T3449" s="7" t="str">
        <f t="shared" si="323"/>
        <v>plays</v>
      </c>
    </row>
    <row r="3450" spans="1:20" ht="80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17">
        <f t="shared" si="318"/>
        <v>41960.119085648148</v>
      </c>
      <c r="L3450" s="17">
        <f t="shared" si="319"/>
        <v>41990.119085648148</v>
      </c>
      <c r="M3450" s="2" t="b">
        <v>0</v>
      </c>
      <c r="N3450" s="2">
        <v>45</v>
      </c>
      <c r="O3450" s="2" t="b">
        <v>1</v>
      </c>
      <c r="P3450" s="4">
        <f t="shared" si="320"/>
        <v>109.76190476190477</v>
      </c>
      <c r="Q3450" s="5">
        <f t="shared" si="321"/>
        <v>51.222222222222221</v>
      </c>
      <c r="R3450" s="2" t="s">
        <v>8271</v>
      </c>
      <c r="S3450" s="7" t="str">
        <f t="shared" si="322"/>
        <v>theater</v>
      </c>
      <c r="T3450" s="7" t="str">
        <f t="shared" si="323"/>
        <v>plays</v>
      </c>
    </row>
    <row r="3451" spans="1:20" ht="60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17">
        <f t="shared" si="318"/>
        <v>42532.052523148144</v>
      </c>
      <c r="L3451" s="17">
        <f t="shared" si="319"/>
        <v>42560.166666666672</v>
      </c>
      <c r="M3451" s="2" t="b">
        <v>0</v>
      </c>
      <c r="N3451" s="2">
        <v>20</v>
      </c>
      <c r="O3451" s="2" t="b">
        <v>1</v>
      </c>
      <c r="P3451" s="4">
        <f t="shared" si="320"/>
        <v>170.625</v>
      </c>
      <c r="Q3451" s="5">
        <f t="shared" si="321"/>
        <v>68.25</v>
      </c>
      <c r="R3451" s="2" t="s">
        <v>8271</v>
      </c>
      <c r="S3451" s="7" t="str">
        <f t="shared" si="322"/>
        <v>theater</v>
      </c>
      <c r="T3451" s="7" t="str">
        <f t="shared" si="323"/>
        <v>plays</v>
      </c>
    </row>
    <row r="3452" spans="1:20" ht="80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17">
        <f t="shared" si="318"/>
        <v>42036.704525462963</v>
      </c>
      <c r="L3452" s="17">
        <f t="shared" si="319"/>
        <v>42096.662858796291</v>
      </c>
      <c r="M3452" s="2" t="b">
        <v>0</v>
      </c>
      <c r="N3452" s="2">
        <v>39</v>
      </c>
      <c r="O3452" s="2" t="b">
        <v>1</v>
      </c>
      <c r="P3452" s="4">
        <f t="shared" si="320"/>
        <v>152</v>
      </c>
      <c r="Q3452" s="5">
        <f t="shared" si="321"/>
        <v>19.487179487179485</v>
      </c>
      <c r="R3452" s="2" t="s">
        <v>8271</v>
      </c>
      <c r="S3452" s="7" t="str">
        <f t="shared" si="322"/>
        <v>theater</v>
      </c>
      <c r="T3452" s="7" t="str">
        <f t="shared" si="323"/>
        <v>plays</v>
      </c>
    </row>
    <row r="3453" spans="1:20" ht="80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17">
        <f t="shared" si="318"/>
        <v>42088.723692129628</v>
      </c>
      <c r="L3453" s="17">
        <f t="shared" si="319"/>
        <v>42115.723692129628</v>
      </c>
      <c r="M3453" s="2" t="b">
        <v>0</v>
      </c>
      <c r="N3453" s="2">
        <v>16</v>
      </c>
      <c r="O3453" s="2" t="b">
        <v>1</v>
      </c>
      <c r="P3453" s="4">
        <f t="shared" si="320"/>
        <v>101.23076923076924</v>
      </c>
      <c r="Q3453" s="5">
        <f t="shared" si="321"/>
        <v>41.125</v>
      </c>
      <c r="R3453" s="2" t="s">
        <v>8271</v>
      </c>
      <c r="S3453" s="7" t="str">
        <f t="shared" si="322"/>
        <v>theater</v>
      </c>
      <c r="T3453" s="7" t="str">
        <f t="shared" si="323"/>
        <v>plays</v>
      </c>
    </row>
    <row r="3454" spans="1:20" ht="80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17">
        <f t="shared" si="318"/>
        <v>41820.639189814814</v>
      </c>
      <c r="L3454" s="17">
        <f t="shared" si="319"/>
        <v>41843.165972222225</v>
      </c>
      <c r="M3454" s="2" t="b">
        <v>0</v>
      </c>
      <c r="N3454" s="2">
        <v>37</v>
      </c>
      <c r="O3454" s="2" t="b">
        <v>1</v>
      </c>
      <c r="P3454" s="4">
        <f t="shared" si="320"/>
        <v>153.19999999999999</v>
      </c>
      <c r="Q3454" s="5">
        <f t="shared" si="321"/>
        <v>41.405405405405403</v>
      </c>
      <c r="R3454" s="2" t="s">
        <v>8271</v>
      </c>
      <c r="S3454" s="7" t="str">
        <f t="shared" si="322"/>
        <v>theater</v>
      </c>
      <c r="T3454" s="7" t="str">
        <f t="shared" si="323"/>
        <v>plays</v>
      </c>
    </row>
    <row r="3455" spans="1:20" ht="80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17">
        <f t="shared" si="318"/>
        <v>42535.97865740741</v>
      </c>
      <c r="L3455" s="17">
        <f t="shared" si="319"/>
        <v>42595.97865740741</v>
      </c>
      <c r="M3455" s="2" t="b">
        <v>0</v>
      </c>
      <c r="N3455" s="2">
        <v>14</v>
      </c>
      <c r="O3455" s="2" t="b">
        <v>1</v>
      </c>
      <c r="P3455" s="4">
        <f t="shared" si="320"/>
        <v>128.33333333333334</v>
      </c>
      <c r="Q3455" s="5">
        <f t="shared" si="321"/>
        <v>27.5</v>
      </c>
      <c r="R3455" s="2" t="s">
        <v>8271</v>
      </c>
      <c r="S3455" s="7" t="str">
        <f t="shared" si="322"/>
        <v>theater</v>
      </c>
      <c r="T3455" s="7" t="str">
        <f t="shared" si="323"/>
        <v>plays</v>
      </c>
    </row>
    <row r="3456" spans="1:20" ht="80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17">
        <f t="shared" si="318"/>
        <v>41821.698599537034</v>
      </c>
      <c r="L3456" s="17">
        <f t="shared" si="319"/>
        <v>41851.698599537034</v>
      </c>
      <c r="M3456" s="2" t="b">
        <v>0</v>
      </c>
      <c r="N3456" s="2">
        <v>21</v>
      </c>
      <c r="O3456" s="2" t="b">
        <v>1</v>
      </c>
      <c r="P3456" s="4">
        <f t="shared" si="320"/>
        <v>100.71428571428571</v>
      </c>
      <c r="Q3456" s="5">
        <f t="shared" si="321"/>
        <v>33.571428571428569</v>
      </c>
      <c r="R3456" s="2" t="s">
        <v>8271</v>
      </c>
      <c r="S3456" s="7" t="str">
        <f t="shared" si="322"/>
        <v>theater</v>
      </c>
      <c r="T3456" s="7" t="str">
        <f t="shared" si="323"/>
        <v>plays</v>
      </c>
    </row>
    <row r="3457" spans="1:20" ht="80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17">
        <f t="shared" si="318"/>
        <v>42626.7503125</v>
      </c>
      <c r="L3457" s="17">
        <f t="shared" si="319"/>
        <v>42656.7503125</v>
      </c>
      <c r="M3457" s="2" t="b">
        <v>0</v>
      </c>
      <c r="N3457" s="2">
        <v>69</v>
      </c>
      <c r="O3457" s="2" t="b">
        <v>1</v>
      </c>
      <c r="P3457" s="4">
        <f t="shared" si="320"/>
        <v>100.64999999999999</v>
      </c>
      <c r="Q3457" s="5">
        <f t="shared" si="321"/>
        <v>145.86956521739131</v>
      </c>
      <c r="R3457" s="2" t="s">
        <v>8271</v>
      </c>
      <c r="S3457" s="7" t="str">
        <f t="shared" si="322"/>
        <v>theater</v>
      </c>
      <c r="T3457" s="7" t="str">
        <f t="shared" si="323"/>
        <v>plays</v>
      </c>
    </row>
    <row r="3458" spans="1:20" ht="80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17">
        <f t="shared" si="318"/>
        <v>41821.205636574072</v>
      </c>
      <c r="L3458" s="17">
        <f t="shared" si="319"/>
        <v>41852.290972222225</v>
      </c>
      <c r="M3458" s="2" t="b">
        <v>0</v>
      </c>
      <c r="N3458" s="2">
        <v>16</v>
      </c>
      <c r="O3458" s="2" t="b">
        <v>1</v>
      </c>
      <c r="P3458" s="4">
        <f t="shared" si="320"/>
        <v>191.3</v>
      </c>
      <c r="Q3458" s="5">
        <f t="shared" si="321"/>
        <v>358.6875</v>
      </c>
      <c r="R3458" s="2" t="s">
        <v>8271</v>
      </c>
      <c r="S3458" s="7" t="str">
        <f t="shared" si="322"/>
        <v>theater</v>
      </c>
      <c r="T3458" s="7" t="str">
        <f t="shared" si="323"/>
        <v>plays</v>
      </c>
    </row>
    <row r="3459" spans="1:20" ht="40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17">
        <f t="shared" ref="K3459:K3522" si="324">(((J3459/60)/60)/24)+DATE(1970,1,1)</f>
        <v>42016.706678240742</v>
      </c>
      <c r="L3459" s="17">
        <f t="shared" ref="L3459:L3522" si="325">(((I3459/60)/60)/24)+DATE(1970,1,1)</f>
        <v>42047.249305555553</v>
      </c>
      <c r="M3459" s="2" t="b">
        <v>0</v>
      </c>
      <c r="N3459" s="2">
        <v>55</v>
      </c>
      <c r="O3459" s="2" t="b">
        <v>1</v>
      </c>
      <c r="P3459" s="4">
        <f t="shared" ref="P3459:P3522" si="326">E3459/D3459*100</f>
        <v>140.19999999999999</v>
      </c>
      <c r="Q3459" s="5">
        <f t="shared" ref="Q3459:Q3522" si="327">E3459/N3459</f>
        <v>50.981818181818184</v>
      </c>
      <c r="R3459" s="2" t="s">
        <v>8271</v>
      </c>
      <c r="S3459" s="7" t="str">
        <f t="shared" ref="S3459:S3522" si="328">LEFT(R3459, SEARCH("/",R3459, 1)-1)</f>
        <v>theater</v>
      </c>
      <c r="T3459" s="7" t="str">
        <f t="shared" ref="T3459:T3522" si="329">RIGHT(R3459,LEN(R3459)-SEARCH("/",R3459,1))</f>
        <v>plays</v>
      </c>
    </row>
    <row r="3460" spans="1:20" ht="80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17">
        <f t="shared" si="324"/>
        <v>42011.202581018515</v>
      </c>
      <c r="L3460" s="17">
        <f t="shared" si="325"/>
        <v>42038.185416666667</v>
      </c>
      <c r="M3460" s="2" t="b">
        <v>0</v>
      </c>
      <c r="N3460" s="2">
        <v>27</v>
      </c>
      <c r="O3460" s="2" t="b">
        <v>1</v>
      </c>
      <c r="P3460" s="4">
        <f t="shared" si="326"/>
        <v>124.33537832310839</v>
      </c>
      <c r="Q3460" s="5">
        <f t="shared" si="327"/>
        <v>45.037037037037038</v>
      </c>
      <c r="R3460" s="2" t="s">
        <v>8271</v>
      </c>
      <c r="S3460" s="7" t="str">
        <f t="shared" si="328"/>
        <v>theater</v>
      </c>
      <c r="T3460" s="7" t="str">
        <f t="shared" si="329"/>
        <v>plays</v>
      </c>
    </row>
    <row r="3461" spans="1:20" ht="80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17">
        <f t="shared" si="324"/>
        <v>42480.479861111111</v>
      </c>
      <c r="L3461" s="17">
        <f t="shared" si="325"/>
        <v>42510.479861111111</v>
      </c>
      <c r="M3461" s="2" t="b">
        <v>0</v>
      </c>
      <c r="N3461" s="2">
        <v>36</v>
      </c>
      <c r="O3461" s="2" t="b">
        <v>1</v>
      </c>
      <c r="P3461" s="4">
        <f t="shared" si="326"/>
        <v>126.2</v>
      </c>
      <c r="Q3461" s="5">
        <f t="shared" si="327"/>
        <v>17.527777777777779</v>
      </c>
      <c r="R3461" s="2" t="s">
        <v>8271</v>
      </c>
      <c r="S3461" s="7" t="str">
        <f t="shared" si="328"/>
        <v>theater</v>
      </c>
      <c r="T3461" s="7" t="str">
        <f t="shared" si="329"/>
        <v>plays</v>
      </c>
    </row>
    <row r="3462" spans="1:20" ht="80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17">
        <f t="shared" si="324"/>
        <v>41852.527222222219</v>
      </c>
      <c r="L3462" s="17">
        <f t="shared" si="325"/>
        <v>41866.527222222219</v>
      </c>
      <c r="M3462" s="2" t="b">
        <v>0</v>
      </c>
      <c r="N3462" s="2">
        <v>19</v>
      </c>
      <c r="O3462" s="2" t="b">
        <v>1</v>
      </c>
      <c r="P3462" s="4">
        <f t="shared" si="326"/>
        <v>190</v>
      </c>
      <c r="Q3462" s="5">
        <f t="shared" si="327"/>
        <v>50</v>
      </c>
      <c r="R3462" s="2" t="s">
        <v>8271</v>
      </c>
      <c r="S3462" s="7" t="str">
        <f t="shared" si="328"/>
        <v>theater</v>
      </c>
      <c r="T3462" s="7" t="str">
        <f t="shared" si="329"/>
        <v>plays</v>
      </c>
    </row>
    <row r="3463" spans="1:20" ht="80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17">
        <f t="shared" si="324"/>
        <v>42643.632858796293</v>
      </c>
      <c r="L3463" s="17">
        <f t="shared" si="325"/>
        <v>42672.125</v>
      </c>
      <c r="M3463" s="2" t="b">
        <v>0</v>
      </c>
      <c r="N3463" s="2">
        <v>12</v>
      </c>
      <c r="O3463" s="2" t="b">
        <v>1</v>
      </c>
      <c r="P3463" s="4">
        <f t="shared" si="326"/>
        <v>139</v>
      </c>
      <c r="Q3463" s="5">
        <f t="shared" si="327"/>
        <v>57.916666666666664</v>
      </c>
      <c r="R3463" s="2" t="s">
        <v>8271</v>
      </c>
      <c r="S3463" s="7" t="str">
        <f t="shared" si="328"/>
        <v>theater</v>
      </c>
      <c r="T3463" s="7" t="str">
        <f t="shared" si="329"/>
        <v>plays</v>
      </c>
    </row>
    <row r="3464" spans="1:20" ht="60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17">
        <f t="shared" si="324"/>
        <v>42179.898472222223</v>
      </c>
      <c r="L3464" s="17">
        <f t="shared" si="325"/>
        <v>42195.75</v>
      </c>
      <c r="M3464" s="2" t="b">
        <v>0</v>
      </c>
      <c r="N3464" s="2">
        <v>17</v>
      </c>
      <c r="O3464" s="2" t="b">
        <v>1</v>
      </c>
      <c r="P3464" s="4">
        <f t="shared" si="326"/>
        <v>202</v>
      </c>
      <c r="Q3464" s="5">
        <f t="shared" si="327"/>
        <v>29.705882352941178</v>
      </c>
      <c r="R3464" s="2" t="s">
        <v>8271</v>
      </c>
      <c r="S3464" s="7" t="str">
        <f t="shared" si="328"/>
        <v>theater</v>
      </c>
      <c r="T3464" s="7" t="str">
        <f t="shared" si="329"/>
        <v>plays</v>
      </c>
    </row>
    <row r="3465" spans="1:20" ht="80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17">
        <f t="shared" si="324"/>
        <v>42612.918807870374</v>
      </c>
      <c r="L3465" s="17">
        <f t="shared" si="325"/>
        <v>42654.165972222225</v>
      </c>
      <c r="M3465" s="2" t="b">
        <v>0</v>
      </c>
      <c r="N3465" s="2">
        <v>114</v>
      </c>
      <c r="O3465" s="2" t="b">
        <v>1</v>
      </c>
      <c r="P3465" s="4">
        <f t="shared" si="326"/>
        <v>103.38000000000001</v>
      </c>
      <c r="Q3465" s="5">
        <f t="shared" si="327"/>
        <v>90.684210526315795</v>
      </c>
      <c r="R3465" s="2" t="s">
        <v>8271</v>
      </c>
      <c r="S3465" s="7" t="str">
        <f t="shared" si="328"/>
        <v>theater</v>
      </c>
      <c r="T3465" s="7" t="str">
        <f t="shared" si="329"/>
        <v>plays</v>
      </c>
    </row>
    <row r="3466" spans="1:20" ht="80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17">
        <f t="shared" si="324"/>
        <v>42575.130057870367</v>
      </c>
      <c r="L3466" s="17">
        <f t="shared" si="325"/>
        <v>42605.130057870367</v>
      </c>
      <c r="M3466" s="2" t="b">
        <v>0</v>
      </c>
      <c r="N3466" s="2">
        <v>93</v>
      </c>
      <c r="O3466" s="2" t="b">
        <v>1</v>
      </c>
      <c r="P3466" s="4">
        <f t="shared" si="326"/>
        <v>102.3236</v>
      </c>
      <c r="Q3466" s="5">
        <f t="shared" si="327"/>
        <v>55.012688172043013</v>
      </c>
      <c r="R3466" s="2" t="s">
        <v>8271</v>
      </c>
      <c r="S3466" s="7" t="str">
        <f t="shared" si="328"/>
        <v>theater</v>
      </c>
      <c r="T3466" s="7" t="str">
        <f t="shared" si="329"/>
        <v>plays</v>
      </c>
    </row>
    <row r="3467" spans="1:20" ht="80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17">
        <f t="shared" si="324"/>
        <v>42200.625833333332</v>
      </c>
      <c r="L3467" s="17">
        <f t="shared" si="325"/>
        <v>42225.666666666672</v>
      </c>
      <c r="M3467" s="2" t="b">
        <v>0</v>
      </c>
      <c r="N3467" s="2">
        <v>36</v>
      </c>
      <c r="O3467" s="2" t="b">
        <v>1</v>
      </c>
      <c r="P3467" s="4">
        <f t="shared" si="326"/>
        <v>103</v>
      </c>
      <c r="Q3467" s="5">
        <f t="shared" si="327"/>
        <v>57.222222222222221</v>
      </c>
      <c r="R3467" s="2" t="s">
        <v>8271</v>
      </c>
      <c r="S3467" s="7" t="str">
        <f t="shared" si="328"/>
        <v>theater</v>
      </c>
      <c r="T3467" s="7" t="str">
        <f t="shared" si="329"/>
        <v>plays</v>
      </c>
    </row>
    <row r="3468" spans="1:20" ht="60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17">
        <f t="shared" si="324"/>
        <v>42420.019097222219</v>
      </c>
      <c r="L3468" s="17">
        <f t="shared" si="325"/>
        <v>42479.977430555555</v>
      </c>
      <c r="M3468" s="2" t="b">
        <v>0</v>
      </c>
      <c r="N3468" s="2">
        <v>61</v>
      </c>
      <c r="O3468" s="2" t="b">
        <v>1</v>
      </c>
      <c r="P3468" s="4">
        <f t="shared" si="326"/>
        <v>127.14285714285714</v>
      </c>
      <c r="Q3468" s="5">
        <f t="shared" si="327"/>
        <v>72.950819672131146</v>
      </c>
      <c r="R3468" s="2" t="s">
        <v>8271</v>
      </c>
      <c r="S3468" s="7" t="str">
        <f t="shared" si="328"/>
        <v>theater</v>
      </c>
      <c r="T3468" s="7" t="str">
        <f t="shared" si="329"/>
        <v>plays</v>
      </c>
    </row>
    <row r="3469" spans="1:20" ht="20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17">
        <f t="shared" si="324"/>
        <v>42053.671666666662</v>
      </c>
      <c r="L3469" s="17">
        <f t="shared" si="325"/>
        <v>42083.630000000005</v>
      </c>
      <c r="M3469" s="2" t="b">
        <v>0</v>
      </c>
      <c r="N3469" s="2">
        <v>47</v>
      </c>
      <c r="O3469" s="2" t="b">
        <v>1</v>
      </c>
      <c r="P3469" s="4">
        <f t="shared" si="326"/>
        <v>101</v>
      </c>
      <c r="Q3469" s="5">
        <f t="shared" si="327"/>
        <v>64.468085106382972</v>
      </c>
      <c r="R3469" s="2" t="s">
        <v>8271</v>
      </c>
      <c r="S3469" s="7" t="str">
        <f t="shared" si="328"/>
        <v>theater</v>
      </c>
      <c r="T3469" s="7" t="str">
        <f t="shared" si="329"/>
        <v>plays</v>
      </c>
    </row>
    <row r="3470" spans="1:20" ht="60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17">
        <f t="shared" si="324"/>
        <v>42605.765381944439</v>
      </c>
      <c r="L3470" s="17">
        <f t="shared" si="325"/>
        <v>42634.125</v>
      </c>
      <c r="M3470" s="2" t="b">
        <v>0</v>
      </c>
      <c r="N3470" s="2">
        <v>17</v>
      </c>
      <c r="O3470" s="2" t="b">
        <v>1</v>
      </c>
      <c r="P3470" s="4">
        <f t="shared" si="326"/>
        <v>121.78</v>
      </c>
      <c r="Q3470" s="5">
        <f t="shared" si="327"/>
        <v>716.35294117647061</v>
      </c>
      <c r="R3470" s="2" t="s">
        <v>8271</v>
      </c>
      <c r="S3470" s="7" t="str">
        <f t="shared" si="328"/>
        <v>theater</v>
      </c>
      <c r="T3470" s="7" t="str">
        <f t="shared" si="329"/>
        <v>plays</v>
      </c>
    </row>
    <row r="3471" spans="1:20" ht="80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17">
        <f t="shared" si="324"/>
        <v>42458.641724537039</v>
      </c>
      <c r="L3471" s="17">
        <f t="shared" si="325"/>
        <v>42488.641724537039</v>
      </c>
      <c r="M3471" s="2" t="b">
        <v>0</v>
      </c>
      <c r="N3471" s="2">
        <v>63</v>
      </c>
      <c r="O3471" s="2" t="b">
        <v>1</v>
      </c>
      <c r="P3471" s="4">
        <f t="shared" si="326"/>
        <v>113.39285714285714</v>
      </c>
      <c r="Q3471" s="5">
        <f t="shared" si="327"/>
        <v>50.396825396825399</v>
      </c>
      <c r="R3471" s="2" t="s">
        <v>8271</v>
      </c>
      <c r="S3471" s="7" t="str">
        <f t="shared" si="328"/>
        <v>theater</v>
      </c>
      <c r="T3471" s="7" t="str">
        <f t="shared" si="329"/>
        <v>plays</v>
      </c>
    </row>
    <row r="3472" spans="1:20" ht="60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17">
        <f t="shared" si="324"/>
        <v>42529.022013888884</v>
      </c>
      <c r="L3472" s="17">
        <f t="shared" si="325"/>
        <v>42566.901388888888</v>
      </c>
      <c r="M3472" s="2" t="b">
        <v>0</v>
      </c>
      <c r="N3472" s="2">
        <v>9</v>
      </c>
      <c r="O3472" s="2" t="b">
        <v>1</v>
      </c>
      <c r="P3472" s="4">
        <f t="shared" si="326"/>
        <v>150</v>
      </c>
      <c r="Q3472" s="5">
        <f t="shared" si="327"/>
        <v>41.666666666666664</v>
      </c>
      <c r="R3472" s="2" t="s">
        <v>8271</v>
      </c>
      <c r="S3472" s="7" t="str">
        <f t="shared" si="328"/>
        <v>theater</v>
      </c>
      <c r="T3472" s="7" t="str">
        <f t="shared" si="329"/>
        <v>plays</v>
      </c>
    </row>
    <row r="3473" spans="1:20" ht="80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17">
        <f t="shared" si="324"/>
        <v>41841.820486111108</v>
      </c>
      <c r="L3473" s="17">
        <f t="shared" si="325"/>
        <v>41882.833333333336</v>
      </c>
      <c r="M3473" s="2" t="b">
        <v>0</v>
      </c>
      <c r="N3473" s="2">
        <v>30</v>
      </c>
      <c r="O3473" s="2" t="b">
        <v>1</v>
      </c>
      <c r="P3473" s="4">
        <f t="shared" si="326"/>
        <v>214.6</v>
      </c>
      <c r="Q3473" s="5">
        <f t="shared" si="327"/>
        <v>35.766666666666666</v>
      </c>
      <c r="R3473" s="2" t="s">
        <v>8271</v>
      </c>
      <c r="S3473" s="7" t="str">
        <f t="shared" si="328"/>
        <v>theater</v>
      </c>
      <c r="T3473" s="7" t="str">
        <f t="shared" si="329"/>
        <v>plays</v>
      </c>
    </row>
    <row r="3474" spans="1:20" ht="80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17">
        <f t="shared" si="324"/>
        <v>41928.170497685183</v>
      </c>
      <c r="L3474" s="17">
        <f t="shared" si="325"/>
        <v>41949.249305555553</v>
      </c>
      <c r="M3474" s="2" t="b">
        <v>0</v>
      </c>
      <c r="N3474" s="2">
        <v>23</v>
      </c>
      <c r="O3474" s="2" t="b">
        <v>1</v>
      </c>
      <c r="P3474" s="4">
        <f t="shared" si="326"/>
        <v>102.05</v>
      </c>
      <c r="Q3474" s="5">
        <f t="shared" si="327"/>
        <v>88.739130434782609</v>
      </c>
      <c r="R3474" s="2" t="s">
        <v>8271</v>
      </c>
      <c r="S3474" s="7" t="str">
        <f t="shared" si="328"/>
        <v>theater</v>
      </c>
      <c r="T3474" s="7" t="str">
        <f t="shared" si="329"/>
        <v>plays</v>
      </c>
    </row>
    <row r="3475" spans="1:20" ht="80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17">
        <f t="shared" si="324"/>
        <v>42062.834444444445</v>
      </c>
      <c r="L3475" s="17">
        <f t="shared" si="325"/>
        <v>42083.852083333331</v>
      </c>
      <c r="M3475" s="2" t="b">
        <v>0</v>
      </c>
      <c r="N3475" s="2">
        <v>33</v>
      </c>
      <c r="O3475" s="2" t="b">
        <v>1</v>
      </c>
      <c r="P3475" s="4">
        <f t="shared" si="326"/>
        <v>100</v>
      </c>
      <c r="Q3475" s="5">
        <f t="shared" si="327"/>
        <v>148.4848484848485</v>
      </c>
      <c r="R3475" s="2" t="s">
        <v>8271</v>
      </c>
      <c r="S3475" s="7" t="str">
        <f t="shared" si="328"/>
        <v>theater</v>
      </c>
      <c r="T3475" s="7" t="str">
        <f t="shared" si="329"/>
        <v>plays</v>
      </c>
    </row>
    <row r="3476" spans="1:20" ht="80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17">
        <f t="shared" si="324"/>
        <v>42541.501516203702</v>
      </c>
      <c r="L3476" s="17">
        <f t="shared" si="325"/>
        <v>42571.501516203702</v>
      </c>
      <c r="M3476" s="2" t="b">
        <v>0</v>
      </c>
      <c r="N3476" s="2">
        <v>39</v>
      </c>
      <c r="O3476" s="2" t="b">
        <v>1</v>
      </c>
      <c r="P3476" s="4">
        <f t="shared" si="326"/>
        <v>101</v>
      </c>
      <c r="Q3476" s="5">
        <f t="shared" si="327"/>
        <v>51.794871794871796</v>
      </c>
      <c r="R3476" s="2" t="s">
        <v>8271</v>
      </c>
      <c r="S3476" s="7" t="str">
        <f t="shared" si="328"/>
        <v>theater</v>
      </c>
      <c r="T3476" s="7" t="str">
        <f t="shared" si="329"/>
        <v>plays</v>
      </c>
    </row>
    <row r="3477" spans="1:20" ht="80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17">
        <f t="shared" si="324"/>
        <v>41918.880833333329</v>
      </c>
      <c r="L3477" s="17">
        <f t="shared" si="325"/>
        <v>41946</v>
      </c>
      <c r="M3477" s="2" t="b">
        <v>0</v>
      </c>
      <c r="N3477" s="2">
        <v>17</v>
      </c>
      <c r="O3477" s="2" t="b">
        <v>1</v>
      </c>
      <c r="P3477" s="4">
        <f t="shared" si="326"/>
        <v>113.33333333333333</v>
      </c>
      <c r="Q3477" s="5">
        <f t="shared" si="327"/>
        <v>20</v>
      </c>
      <c r="R3477" s="2" t="s">
        <v>8271</v>
      </c>
      <c r="S3477" s="7" t="str">
        <f t="shared" si="328"/>
        <v>theater</v>
      </c>
      <c r="T3477" s="7" t="str">
        <f t="shared" si="329"/>
        <v>plays</v>
      </c>
    </row>
    <row r="3478" spans="1:20" ht="80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17">
        <f t="shared" si="324"/>
        <v>41921.279976851853</v>
      </c>
      <c r="L3478" s="17">
        <f t="shared" si="325"/>
        <v>41939.125</v>
      </c>
      <c r="M3478" s="2" t="b">
        <v>0</v>
      </c>
      <c r="N3478" s="2">
        <v>6</v>
      </c>
      <c r="O3478" s="2" t="b">
        <v>1</v>
      </c>
      <c r="P3478" s="4">
        <f t="shared" si="326"/>
        <v>104</v>
      </c>
      <c r="Q3478" s="5">
        <f t="shared" si="327"/>
        <v>52</v>
      </c>
      <c r="R3478" s="2" t="s">
        <v>8271</v>
      </c>
      <c r="S3478" s="7" t="str">
        <f t="shared" si="328"/>
        <v>theater</v>
      </c>
      <c r="T3478" s="7" t="str">
        <f t="shared" si="329"/>
        <v>plays</v>
      </c>
    </row>
    <row r="3479" spans="1:20" ht="60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17">
        <f t="shared" si="324"/>
        <v>42128.736608796295</v>
      </c>
      <c r="L3479" s="17">
        <f t="shared" si="325"/>
        <v>42141.125</v>
      </c>
      <c r="M3479" s="2" t="b">
        <v>0</v>
      </c>
      <c r="N3479" s="2">
        <v>39</v>
      </c>
      <c r="O3479" s="2" t="b">
        <v>1</v>
      </c>
      <c r="P3479" s="4">
        <f t="shared" si="326"/>
        <v>115.33333333333333</v>
      </c>
      <c r="Q3479" s="5">
        <f t="shared" si="327"/>
        <v>53.230769230769234</v>
      </c>
      <c r="R3479" s="2" t="s">
        <v>8271</v>
      </c>
      <c r="S3479" s="7" t="str">
        <f t="shared" si="328"/>
        <v>theater</v>
      </c>
      <c r="T3479" s="7" t="str">
        <f t="shared" si="329"/>
        <v>plays</v>
      </c>
    </row>
    <row r="3480" spans="1:20" ht="80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17">
        <f t="shared" si="324"/>
        <v>42053.916921296302</v>
      </c>
      <c r="L3480" s="17">
        <f t="shared" si="325"/>
        <v>42079.875</v>
      </c>
      <c r="M3480" s="2" t="b">
        <v>0</v>
      </c>
      <c r="N3480" s="2">
        <v>57</v>
      </c>
      <c r="O3480" s="2" t="b">
        <v>1</v>
      </c>
      <c r="P3480" s="4">
        <f t="shared" si="326"/>
        <v>112.85000000000001</v>
      </c>
      <c r="Q3480" s="5">
        <f t="shared" si="327"/>
        <v>39.596491228070178</v>
      </c>
      <c r="R3480" s="2" t="s">
        <v>8271</v>
      </c>
      <c r="S3480" s="7" t="str">
        <f t="shared" si="328"/>
        <v>theater</v>
      </c>
      <c r="T3480" s="7" t="str">
        <f t="shared" si="329"/>
        <v>plays</v>
      </c>
    </row>
    <row r="3481" spans="1:20" ht="80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17">
        <f t="shared" si="324"/>
        <v>41781.855092592588</v>
      </c>
      <c r="L3481" s="17">
        <f t="shared" si="325"/>
        <v>41811.855092592588</v>
      </c>
      <c r="M3481" s="2" t="b">
        <v>0</v>
      </c>
      <c r="N3481" s="2">
        <v>56</v>
      </c>
      <c r="O3481" s="2" t="b">
        <v>1</v>
      </c>
      <c r="P3481" s="4">
        <f t="shared" si="326"/>
        <v>127.86666666666666</v>
      </c>
      <c r="Q3481" s="5">
        <f t="shared" si="327"/>
        <v>34.25</v>
      </c>
      <c r="R3481" s="2" t="s">
        <v>8271</v>
      </c>
      <c r="S3481" s="7" t="str">
        <f t="shared" si="328"/>
        <v>theater</v>
      </c>
      <c r="T3481" s="7" t="str">
        <f t="shared" si="329"/>
        <v>plays</v>
      </c>
    </row>
    <row r="3482" spans="1:20" ht="80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17">
        <f t="shared" si="324"/>
        <v>42171.317442129628</v>
      </c>
      <c r="L3482" s="17">
        <f t="shared" si="325"/>
        <v>42195.875</v>
      </c>
      <c r="M3482" s="2" t="b">
        <v>0</v>
      </c>
      <c r="N3482" s="2">
        <v>13</v>
      </c>
      <c r="O3482" s="2" t="b">
        <v>1</v>
      </c>
      <c r="P3482" s="4">
        <f t="shared" si="326"/>
        <v>142.66666666666669</v>
      </c>
      <c r="Q3482" s="5">
        <f t="shared" si="327"/>
        <v>164.61538461538461</v>
      </c>
      <c r="R3482" s="2" t="s">
        <v>8271</v>
      </c>
      <c r="S3482" s="7" t="str">
        <f t="shared" si="328"/>
        <v>theater</v>
      </c>
      <c r="T3482" s="7" t="str">
        <f t="shared" si="329"/>
        <v>plays</v>
      </c>
    </row>
    <row r="3483" spans="1:20" ht="80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17">
        <f t="shared" si="324"/>
        <v>41989.24754629629</v>
      </c>
      <c r="L3483" s="17">
        <f t="shared" si="325"/>
        <v>42006.24754629629</v>
      </c>
      <c r="M3483" s="2" t="b">
        <v>0</v>
      </c>
      <c r="N3483" s="2">
        <v>95</v>
      </c>
      <c r="O3483" s="2" t="b">
        <v>1</v>
      </c>
      <c r="P3483" s="4">
        <f t="shared" si="326"/>
        <v>118.8</v>
      </c>
      <c r="Q3483" s="5">
        <f t="shared" si="327"/>
        <v>125.05263157894737</v>
      </c>
      <c r="R3483" s="2" t="s">
        <v>8271</v>
      </c>
      <c r="S3483" s="7" t="str">
        <f t="shared" si="328"/>
        <v>theater</v>
      </c>
      <c r="T3483" s="7" t="str">
        <f t="shared" si="329"/>
        <v>plays</v>
      </c>
    </row>
    <row r="3484" spans="1:20" ht="80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17">
        <f t="shared" si="324"/>
        <v>41796.771597222221</v>
      </c>
      <c r="L3484" s="17">
        <f t="shared" si="325"/>
        <v>41826.771597222221</v>
      </c>
      <c r="M3484" s="2" t="b">
        <v>0</v>
      </c>
      <c r="N3484" s="2">
        <v>80</v>
      </c>
      <c r="O3484" s="2" t="b">
        <v>1</v>
      </c>
      <c r="P3484" s="4">
        <f t="shared" si="326"/>
        <v>138.33333333333334</v>
      </c>
      <c r="Q3484" s="5">
        <f t="shared" si="327"/>
        <v>51.875</v>
      </c>
      <c r="R3484" s="2" t="s">
        <v>8271</v>
      </c>
      <c r="S3484" s="7" t="str">
        <f t="shared" si="328"/>
        <v>theater</v>
      </c>
      <c r="T3484" s="7" t="str">
        <f t="shared" si="329"/>
        <v>plays</v>
      </c>
    </row>
    <row r="3485" spans="1:20" ht="60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17">
        <f t="shared" si="324"/>
        <v>41793.668761574074</v>
      </c>
      <c r="L3485" s="17">
        <f t="shared" si="325"/>
        <v>41823.668761574074</v>
      </c>
      <c r="M3485" s="2" t="b">
        <v>0</v>
      </c>
      <c r="N3485" s="2">
        <v>133</v>
      </c>
      <c r="O3485" s="2" t="b">
        <v>1</v>
      </c>
      <c r="P3485" s="4">
        <f t="shared" si="326"/>
        <v>159.9402985074627</v>
      </c>
      <c r="Q3485" s="5">
        <f t="shared" si="327"/>
        <v>40.285714285714285</v>
      </c>
      <c r="R3485" s="2" t="s">
        <v>8271</v>
      </c>
      <c r="S3485" s="7" t="str">
        <f t="shared" si="328"/>
        <v>theater</v>
      </c>
      <c r="T3485" s="7" t="str">
        <f t="shared" si="329"/>
        <v>plays</v>
      </c>
    </row>
    <row r="3486" spans="1:20" ht="80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17">
        <f t="shared" si="324"/>
        <v>42506.760405092587</v>
      </c>
      <c r="L3486" s="17">
        <f t="shared" si="325"/>
        <v>42536.760405092587</v>
      </c>
      <c r="M3486" s="2" t="b">
        <v>0</v>
      </c>
      <c r="N3486" s="2">
        <v>44</v>
      </c>
      <c r="O3486" s="2" t="b">
        <v>1</v>
      </c>
      <c r="P3486" s="4">
        <f t="shared" si="326"/>
        <v>114.24000000000001</v>
      </c>
      <c r="Q3486" s="5">
        <f t="shared" si="327"/>
        <v>64.909090909090907</v>
      </c>
      <c r="R3486" s="2" t="s">
        <v>8271</v>
      </c>
      <c r="S3486" s="7" t="str">
        <f t="shared" si="328"/>
        <v>theater</v>
      </c>
      <c r="T3486" s="7" t="str">
        <f t="shared" si="329"/>
        <v>plays</v>
      </c>
    </row>
    <row r="3487" spans="1:20" ht="80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17">
        <f t="shared" si="324"/>
        <v>42372.693055555559</v>
      </c>
      <c r="L3487" s="17">
        <f t="shared" si="325"/>
        <v>42402.693055555559</v>
      </c>
      <c r="M3487" s="2" t="b">
        <v>0</v>
      </c>
      <c r="N3487" s="2">
        <v>30</v>
      </c>
      <c r="O3487" s="2" t="b">
        <v>1</v>
      </c>
      <c r="P3487" s="4">
        <f t="shared" si="326"/>
        <v>100.60606060606061</v>
      </c>
      <c r="Q3487" s="5">
        <f t="shared" si="327"/>
        <v>55.333333333333336</v>
      </c>
      <c r="R3487" s="2" t="s">
        <v>8271</v>
      </c>
      <c r="S3487" s="7" t="str">
        <f t="shared" si="328"/>
        <v>theater</v>
      </c>
      <c r="T3487" s="7" t="str">
        <f t="shared" si="329"/>
        <v>plays</v>
      </c>
    </row>
    <row r="3488" spans="1:20" ht="80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17">
        <f t="shared" si="324"/>
        <v>42126.87501157407</v>
      </c>
      <c r="L3488" s="17">
        <f t="shared" si="325"/>
        <v>42158.290972222225</v>
      </c>
      <c r="M3488" s="2" t="b">
        <v>0</v>
      </c>
      <c r="N3488" s="2">
        <v>56</v>
      </c>
      <c r="O3488" s="2" t="b">
        <v>1</v>
      </c>
      <c r="P3488" s="4">
        <f t="shared" si="326"/>
        <v>155.20000000000002</v>
      </c>
      <c r="Q3488" s="5">
        <f t="shared" si="327"/>
        <v>83.142857142857139</v>
      </c>
      <c r="R3488" s="2" t="s">
        <v>8271</v>
      </c>
      <c r="S3488" s="7" t="str">
        <f t="shared" si="328"/>
        <v>theater</v>
      </c>
      <c r="T3488" s="7" t="str">
        <f t="shared" si="329"/>
        <v>plays</v>
      </c>
    </row>
    <row r="3489" spans="1:20" ht="80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17">
        <f t="shared" si="324"/>
        <v>42149.940416666665</v>
      </c>
      <c r="L3489" s="17">
        <f t="shared" si="325"/>
        <v>42179.940416666665</v>
      </c>
      <c r="M3489" s="2" t="b">
        <v>0</v>
      </c>
      <c r="N3489" s="2">
        <v>66</v>
      </c>
      <c r="O3489" s="2" t="b">
        <v>1</v>
      </c>
      <c r="P3489" s="4">
        <f t="shared" si="326"/>
        <v>127.75000000000001</v>
      </c>
      <c r="Q3489" s="5">
        <f t="shared" si="327"/>
        <v>38.712121212121211</v>
      </c>
      <c r="R3489" s="2" t="s">
        <v>8271</v>
      </c>
      <c r="S3489" s="7" t="str">
        <f t="shared" si="328"/>
        <v>theater</v>
      </c>
      <c r="T3489" s="7" t="str">
        <f t="shared" si="329"/>
        <v>plays</v>
      </c>
    </row>
    <row r="3490" spans="1:20" ht="80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17">
        <f t="shared" si="324"/>
        <v>42087.768055555556</v>
      </c>
      <c r="L3490" s="17">
        <f t="shared" si="325"/>
        <v>42111.666666666672</v>
      </c>
      <c r="M3490" s="2" t="b">
        <v>0</v>
      </c>
      <c r="N3490" s="2">
        <v>29</v>
      </c>
      <c r="O3490" s="2" t="b">
        <v>1</v>
      </c>
      <c r="P3490" s="4">
        <f t="shared" si="326"/>
        <v>121.2</v>
      </c>
      <c r="Q3490" s="5">
        <f t="shared" si="327"/>
        <v>125.37931034482759</v>
      </c>
      <c r="R3490" s="2" t="s">
        <v>8271</v>
      </c>
      <c r="S3490" s="7" t="str">
        <f t="shared" si="328"/>
        <v>theater</v>
      </c>
      <c r="T3490" s="7" t="str">
        <f t="shared" si="329"/>
        <v>plays</v>
      </c>
    </row>
    <row r="3491" spans="1:20" ht="80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17">
        <f t="shared" si="324"/>
        <v>41753.635775462964</v>
      </c>
      <c r="L3491" s="17">
        <f t="shared" si="325"/>
        <v>41783.875</v>
      </c>
      <c r="M3491" s="2" t="b">
        <v>0</v>
      </c>
      <c r="N3491" s="2">
        <v>72</v>
      </c>
      <c r="O3491" s="2" t="b">
        <v>1</v>
      </c>
      <c r="P3491" s="4">
        <f t="shared" si="326"/>
        <v>112.7</v>
      </c>
      <c r="Q3491" s="5">
        <f t="shared" si="327"/>
        <v>78.263888888888886</v>
      </c>
      <c r="R3491" s="2" t="s">
        <v>8271</v>
      </c>
      <c r="S3491" s="7" t="str">
        <f t="shared" si="328"/>
        <v>theater</v>
      </c>
      <c r="T3491" s="7" t="str">
        <f t="shared" si="329"/>
        <v>plays</v>
      </c>
    </row>
    <row r="3492" spans="1:20" ht="80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17">
        <f t="shared" si="324"/>
        <v>42443.802361111113</v>
      </c>
      <c r="L3492" s="17">
        <f t="shared" si="325"/>
        <v>42473.802361111113</v>
      </c>
      <c r="M3492" s="2" t="b">
        <v>0</v>
      </c>
      <c r="N3492" s="2">
        <v>27</v>
      </c>
      <c r="O3492" s="2" t="b">
        <v>1</v>
      </c>
      <c r="P3492" s="4">
        <f t="shared" si="326"/>
        <v>127.49999999999999</v>
      </c>
      <c r="Q3492" s="5">
        <f t="shared" si="327"/>
        <v>47.222222222222221</v>
      </c>
      <c r="R3492" s="2" t="s">
        <v>8271</v>
      </c>
      <c r="S3492" s="7" t="str">
        <f t="shared" si="328"/>
        <v>theater</v>
      </c>
      <c r="T3492" s="7" t="str">
        <f t="shared" si="329"/>
        <v>plays</v>
      </c>
    </row>
    <row r="3493" spans="1:20" ht="80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17">
        <f t="shared" si="324"/>
        <v>42121.249814814815</v>
      </c>
      <c r="L3493" s="17">
        <f t="shared" si="325"/>
        <v>42142.249814814815</v>
      </c>
      <c r="M3493" s="2" t="b">
        <v>0</v>
      </c>
      <c r="N3493" s="2">
        <v>10</v>
      </c>
      <c r="O3493" s="2" t="b">
        <v>1</v>
      </c>
      <c r="P3493" s="4">
        <f t="shared" si="326"/>
        <v>158.20000000000002</v>
      </c>
      <c r="Q3493" s="5">
        <f t="shared" si="327"/>
        <v>79.099999999999994</v>
      </c>
      <c r="R3493" s="2" t="s">
        <v>8271</v>
      </c>
      <c r="S3493" s="7" t="str">
        <f t="shared" si="328"/>
        <v>theater</v>
      </c>
      <c r="T3493" s="7" t="str">
        <f t="shared" si="329"/>
        <v>plays</v>
      </c>
    </row>
    <row r="3494" spans="1:20" ht="80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17">
        <f t="shared" si="324"/>
        <v>42268.009224537032</v>
      </c>
      <c r="L3494" s="17">
        <f t="shared" si="325"/>
        <v>42303.009224537032</v>
      </c>
      <c r="M3494" s="2" t="b">
        <v>0</v>
      </c>
      <c r="N3494" s="2">
        <v>35</v>
      </c>
      <c r="O3494" s="2" t="b">
        <v>1</v>
      </c>
      <c r="P3494" s="4">
        <f t="shared" si="326"/>
        <v>105.26894736842105</v>
      </c>
      <c r="Q3494" s="5">
        <f t="shared" si="327"/>
        <v>114.29199999999999</v>
      </c>
      <c r="R3494" s="2" t="s">
        <v>8271</v>
      </c>
      <c r="S3494" s="7" t="str">
        <f t="shared" si="328"/>
        <v>theater</v>
      </c>
      <c r="T3494" s="7" t="str">
        <f t="shared" si="329"/>
        <v>plays</v>
      </c>
    </row>
    <row r="3495" spans="1:20" ht="80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17">
        <f t="shared" si="324"/>
        <v>41848.866157407407</v>
      </c>
      <c r="L3495" s="17">
        <f t="shared" si="325"/>
        <v>41868.21597222222</v>
      </c>
      <c r="M3495" s="2" t="b">
        <v>0</v>
      </c>
      <c r="N3495" s="2">
        <v>29</v>
      </c>
      <c r="O3495" s="2" t="b">
        <v>1</v>
      </c>
      <c r="P3495" s="4">
        <f t="shared" si="326"/>
        <v>100</v>
      </c>
      <c r="Q3495" s="5">
        <f t="shared" si="327"/>
        <v>51.724137931034484</v>
      </c>
      <c r="R3495" s="2" t="s">
        <v>8271</v>
      </c>
      <c r="S3495" s="7" t="str">
        <f t="shared" si="328"/>
        <v>theater</v>
      </c>
      <c r="T3495" s="7" t="str">
        <f t="shared" si="329"/>
        <v>plays</v>
      </c>
    </row>
    <row r="3496" spans="1:20" ht="80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17">
        <f t="shared" si="324"/>
        <v>42689.214988425927</v>
      </c>
      <c r="L3496" s="17">
        <f t="shared" si="325"/>
        <v>42700.25</v>
      </c>
      <c r="M3496" s="2" t="b">
        <v>0</v>
      </c>
      <c r="N3496" s="2">
        <v>13</v>
      </c>
      <c r="O3496" s="2" t="b">
        <v>1</v>
      </c>
      <c r="P3496" s="4">
        <f t="shared" si="326"/>
        <v>100</v>
      </c>
      <c r="Q3496" s="5">
        <f t="shared" si="327"/>
        <v>30.76923076923077</v>
      </c>
      <c r="R3496" s="2" t="s">
        <v>8271</v>
      </c>
      <c r="S3496" s="7" t="str">
        <f t="shared" si="328"/>
        <v>theater</v>
      </c>
      <c r="T3496" s="7" t="str">
        <f t="shared" si="329"/>
        <v>plays</v>
      </c>
    </row>
    <row r="3497" spans="1:20" ht="80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17">
        <f t="shared" si="324"/>
        <v>41915.762835648151</v>
      </c>
      <c r="L3497" s="17">
        <f t="shared" si="325"/>
        <v>41944.720833333333</v>
      </c>
      <c r="M3497" s="2" t="b">
        <v>0</v>
      </c>
      <c r="N3497" s="2">
        <v>72</v>
      </c>
      <c r="O3497" s="2" t="b">
        <v>1</v>
      </c>
      <c r="P3497" s="4">
        <f t="shared" si="326"/>
        <v>106.86</v>
      </c>
      <c r="Q3497" s="5">
        <f t="shared" si="327"/>
        <v>74.208333333333329</v>
      </c>
      <c r="R3497" s="2" t="s">
        <v>8271</v>
      </c>
      <c r="S3497" s="7" t="str">
        <f t="shared" si="328"/>
        <v>theater</v>
      </c>
      <c r="T3497" s="7" t="str">
        <f t="shared" si="329"/>
        <v>plays</v>
      </c>
    </row>
    <row r="3498" spans="1:20" ht="80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17">
        <f t="shared" si="324"/>
        <v>42584.846828703703</v>
      </c>
      <c r="L3498" s="17">
        <f t="shared" si="325"/>
        <v>42624.846828703703</v>
      </c>
      <c r="M3498" s="2" t="b">
        <v>0</v>
      </c>
      <c r="N3498" s="2">
        <v>78</v>
      </c>
      <c r="O3498" s="2" t="b">
        <v>1</v>
      </c>
      <c r="P3498" s="4">
        <f t="shared" si="326"/>
        <v>124.4</v>
      </c>
      <c r="Q3498" s="5">
        <f t="shared" si="327"/>
        <v>47.846153846153847</v>
      </c>
      <c r="R3498" s="2" t="s">
        <v>8271</v>
      </c>
      <c r="S3498" s="7" t="str">
        <f t="shared" si="328"/>
        <v>theater</v>
      </c>
      <c r="T3498" s="7" t="str">
        <f t="shared" si="329"/>
        <v>plays</v>
      </c>
    </row>
    <row r="3499" spans="1:20" ht="80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17">
        <f t="shared" si="324"/>
        <v>42511.741944444439</v>
      </c>
      <c r="L3499" s="17">
        <f t="shared" si="325"/>
        <v>42523.916666666672</v>
      </c>
      <c r="M3499" s="2" t="b">
        <v>0</v>
      </c>
      <c r="N3499" s="2">
        <v>49</v>
      </c>
      <c r="O3499" s="2" t="b">
        <v>1</v>
      </c>
      <c r="P3499" s="4">
        <f t="shared" si="326"/>
        <v>108.70406189555126</v>
      </c>
      <c r="Q3499" s="5">
        <f t="shared" si="327"/>
        <v>34.408163265306122</v>
      </c>
      <c r="R3499" s="2" t="s">
        <v>8271</v>
      </c>
      <c r="S3499" s="7" t="str">
        <f t="shared" si="328"/>
        <v>theater</v>
      </c>
      <c r="T3499" s="7" t="str">
        <f t="shared" si="329"/>
        <v>plays</v>
      </c>
    </row>
    <row r="3500" spans="1:20" ht="80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17">
        <f t="shared" si="324"/>
        <v>42459.15861111111</v>
      </c>
      <c r="L3500" s="17">
        <f t="shared" si="325"/>
        <v>42518.905555555553</v>
      </c>
      <c r="M3500" s="2" t="b">
        <v>0</v>
      </c>
      <c r="N3500" s="2">
        <v>42</v>
      </c>
      <c r="O3500" s="2" t="b">
        <v>1</v>
      </c>
      <c r="P3500" s="4">
        <f t="shared" si="326"/>
        <v>102.42424242424242</v>
      </c>
      <c r="Q3500" s="5">
        <f t="shared" si="327"/>
        <v>40.238095238095241</v>
      </c>
      <c r="R3500" s="2" t="s">
        <v>8271</v>
      </c>
      <c r="S3500" s="7" t="str">
        <f t="shared" si="328"/>
        <v>theater</v>
      </c>
      <c r="T3500" s="7" t="str">
        <f t="shared" si="329"/>
        <v>plays</v>
      </c>
    </row>
    <row r="3501" spans="1:20" ht="80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17">
        <f t="shared" si="324"/>
        <v>42132.036168981482</v>
      </c>
      <c r="L3501" s="17">
        <f t="shared" si="325"/>
        <v>42186.290972222225</v>
      </c>
      <c r="M3501" s="2" t="b">
        <v>0</v>
      </c>
      <c r="N3501" s="2">
        <v>35</v>
      </c>
      <c r="O3501" s="2" t="b">
        <v>1</v>
      </c>
      <c r="P3501" s="4">
        <f t="shared" si="326"/>
        <v>105.5</v>
      </c>
      <c r="Q3501" s="5">
        <f t="shared" si="327"/>
        <v>60.285714285714285</v>
      </c>
      <c r="R3501" s="2" t="s">
        <v>8271</v>
      </c>
      <c r="S3501" s="7" t="str">
        <f t="shared" si="328"/>
        <v>theater</v>
      </c>
      <c r="T3501" s="7" t="str">
        <f t="shared" si="329"/>
        <v>plays</v>
      </c>
    </row>
    <row r="3502" spans="1:20" ht="80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17">
        <f t="shared" si="324"/>
        <v>42419.91942129629</v>
      </c>
      <c r="L3502" s="17">
        <f t="shared" si="325"/>
        <v>42436.207638888889</v>
      </c>
      <c r="M3502" s="2" t="b">
        <v>0</v>
      </c>
      <c r="N3502" s="2">
        <v>42</v>
      </c>
      <c r="O3502" s="2" t="b">
        <v>1</v>
      </c>
      <c r="P3502" s="4">
        <f t="shared" si="326"/>
        <v>106.3</v>
      </c>
      <c r="Q3502" s="5">
        <f t="shared" si="327"/>
        <v>25.30952380952381</v>
      </c>
      <c r="R3502" s="2" t="s">
        <v>8271</v>
      </c>
      <c r="S3502" s="7" t="str">
        <f t="shared" si="328"/>
        <v>theater</v>
      </c>
      <c r="T3502" s="7" t="str">
        <f t="shared" si="329"/>
        <v>plays</v>
      </c>
    </row>
    <row r="3503" spans="1:20" ht="80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17">
        <f t="shared" si="324"/>
        <v>42233.763831018514</v>
      </c>
      <c r="L3503" s="17">
        <f t="shared" si="325"/>
        <v>42258.763831018514</v>
      </c>
      <c r="M3503" s="2" t="b">
        <v>0</v>
      </c>
      <c r="N3503" s="2">
        <v>42</v>
      </c>
      <c r="O3503" s="2" t="b">
        <v>1</v>
      </c>
      <c r="P3503" s="4">
        <f t="shared" si="326"/>
        <v>100.66666666666666</v>
      </c>
      <c r="Q3503" s="5">
        <f t="shared" si="327"/>
        <v>35.952380952380949</v>
      </c>
      <c r="R3503" s="2" t="s">
        <v>8271</v>
      </c>
      <c r="S3503" s="7" t="str">
        <f t="shared" si="328"/>
        <v>theater</v>
      </c>
      <c r="T3503" s="7" t="str">
        <f t="shared" si="329"/>
        <v>plays</v>
      </c>
    </row>
    <row r="3504" spans="1:20" ht="80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17">
        <f t="shared" si="324"/>
        <v>42430.839398148149</v>
      </c>
      <c r="L3504" s="17">
        <f t="shared" si="325"/>
        <v>42445.165972222225</v>
      </c>
      <c r="M3504" s="2" t="b">
        <v>0</v>
      </c>
      <c r="N3504" s="2">
        <v>31</v>
      </c>
      <c r="O3504" s="2" t="b">
        <v>1</v>
      </c>
      <c r="P3504" s="4">
        <f t="shared" si="326"/>
        <v>105.4</v>
      </c>
      <c r="Q3504" s="5">
        <f t="shared" si="327"/>
        <v>136</v>
      </c>
      <c r="R3504" s="2" t="s">
        <v>8271</v>
      </c>
      <c r="S3504" s="7" t="str">
        <f t="shared" si="328"/>
        <v>theater</v>
      </c>
      <c r="T3504" s="7" t="str">
        <f t="shared" si="329"/>
        <v>plays</v>
      </c>
    </row>
    <row r="3505" spans="1:20" ht="80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17">
        <f t="shared" si="324"/>
        <v>42545.478333333333</v>
      </c>
      <c r="L3505" s="17">
        <f t="shared" si="325"/>
        <v>42575.478333333333</v>
      </c>
      <c r="M3505" s="2" t="b">
        <v>0</v>
      </c>
      <c r="N3505" s="2">
        <v>38</v>
      </c>
      <c r="O3505" s="2" t="b">
        <v>1</v>
      </c>
      <c r="P3505" s="4">
        <f t="shared" si="326"/>
        <v>107.55999999999999</v>
      </c>
      <c r="Q3505" s="5">
        <f t="shared" si="327"/>
        <v>70.763157894736835</v>
      </c>
      <c r="R3505" s="2" t="s">
        <v>8271</v>
      </c>
      <c r="S3505" s="7" t="str">
        <f t="shared" si="328"/>
        <v>theater</v>
      </c>
      <c r="T3505" s="7" t="str">
        <f t="shared" si="329"/>
        <v>plays</v>
      </c>
    </row>
    <row r="3506" spans="1:20" ht="80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17">
        <f t="shared" si="324"/>
        <v>42297.748738425929</v>
      </c>
      <c r="L3506" s="17">
        <f t="shared" si="325"/>
        <v>42327.790405092594</v>
      </c>
      <c r="M3506" s="2" t="b">
        <v>0</v>
      </c>
      <c r="N3506" s="2">
        <v>8</v>
      </c>
      <c r="O3506" s="2" t="b">
        <v>1</v>
      </c>
      <c r="P3506" s="4">
        <f t="shared" si="326"/>
        <v>100</v>
      </c>
      <c r="Q3506" s="5">
        <f t="shared" si="327"/>
        <v>125</v>
      </c>
      <c r="R3506" s="2" t="s">
        <v>8271</v>
      </c>
      <c r="S3506" s="7" t="str">
        <f t="shared" si="328"/>
        <v>theater</v>
      </c>
      <c r="T3506" s="7" t="str">
        <f t="shared" si="329"/>
        <v>plays</v>
      </c>
    </row>
    <row r="3507" spans="1:20" ht="120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17">
        <f t="shared" si="324"/>
        <v>41760.935706018521</v>
      </c>
      <c r="L3507" s="17">
        <f t="shared" si="325"/>
        <v>41772.166666666664</v>
      </c>
      <c r="M3507" s="2" t="b">
        <v>0</v>
      </c>
      <c r="N3507" s="2">
        <v>39</v>
      </c>
      <c r="O3507" s="2" t="b">
        <v>1</v>
      </c>
      <c r="P3507" s="4">
        <f t="shared" si="326"/>
        <v>103.76</v>
      </c>
      <c r="Q3507" s="5">
        <f t="shared" si="327"/>
        <v>66.512820512820511</v>
      </c>
      <c r="R3507" s="2" t="s">
        <v>8271</v>
      </c>
      <c r="S3507" s="7" t="str">
        <f t="shared" si="328"/>
        <v>theater</v>
      </c>
      <c r="T3507" s="7" t="str">
        <f t="shared" si="329"/>
        <v>plays</v>
      </c>
    </row>
    <row r="3508" spans="1:20" ht="80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17">
        <f t="shared" si="324"/>
        <v>41829.734259259261</v>
      </c>
      <c r="L3508" s="17">
        <f t="shared" si="325"/>
        <v>41874.734259259261</v>
      </c>
      <c r="M3508" s="2" t="b">
        <v>0</v>
      </c>
      <c r="N3508" s="2">
        <v>29</v>
      </c>
      <c r="O3508" s="2" t="b">
        <v>1</v>
      </c>
      <c r="P3508" s="4">
        <f t="shared" si="326"/>
        <v>101.49999999999999</v>
      </c>
      <c r="Q3508" s="5">
        <f t="shared" si="327"/>
        <v>105</v>
      </c>
      <c r="R3508" s="2" t="s">
        <v>8271</v>
      </c>
      <c r="S3508" s="7" t="str">
        <f t="shared" si="328"/>
        <v>theater</v>
      </c>
      <c r="T3508" s="7" t="str">
        <f t="shared" si="329"/>
        <v>plays</v>
      </c>
    </row>
    <row r="3509" spans="1:20" ht="60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17">
        <f t="shared" si="324"/>
        <v>42491.92288194444</v>
      </c>
      <c r="L3509" s="17">
        <f t="shared" si="325"/>
        <v>42521.92288194444</v>
      </c>
      <c r="M3509" s="2" t="b">
        <v>0</v>
      </c>
      <c r="N3509" s="2">
        <v>72</v>
      </c>
      <c r="O3509" s="2" t="b">
        <v>1</v>
      </c>
      <c r="P3509" s="4">
        <f t="shared" si="326"/>
        <v>104.4</v>
      </c>
      <c r="Q3509" s="5">
        <f t="shared" si="327"/>
        <v>145</v>
      </c>
      <c r="R3509" s="2" t="s">
        <v>8271</v>
      </c>
      <c r="S3509" s="7" t="str">
        <f t="shared" si="328"/>
        <v>theater</v>
      </c>
      <c r="T3509" s="7" t="str">
        <f t="shared" si="329"/>
        <v>plays</v>
      </c>
    </row>
    <row r="3510" spans="1:20" ht="80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17">
        <f t="shared" si="324"/>
        <v>42477.729780092588</v>
      </c>
      <c r="L3510" s="17">
        <f t="shared" si="325"/>
        <v>42500.875</v>
      </c>
      <c r="M3510" s="2" t="b">
        <v>0</v>
      </c>
      <c r="N3510" s="2">
        <v>15</v>
      </c>
      <c r="O3510" s="2" t="b">
        <v>1</v>
      </c>
      <c r="P3510" s="4">
        <f t="shared" si="326"/>
        <v>180</v>
      </c>
      <c r="Q3510" s="5">
        <f t="shared" si="327"/>
        <v>12</v>
      </c>
      <c r="R3510" s="2" t="s">
        <v>8271</v>
      </c>
      <c r="S3510" s="7" t="str">
        <f t="shared" si="328"/>
        <v>theater</v>
      </c>
      <c r="T3510" s="7" t="str">
        <f t="shared" si="329"/>
        <v>plays</v>
      </c>
    </row>
    <row r="3511" spans="1:20" ht="80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17">
        <f t="shared" si="324"/>
        <v>41950.859560185185</v>
      </c>
      <c r="L3511" s="17">
        <f t="shared" si="325"/>
        <v>41964.204861111109</v>
      </c>
      <c r="M3511" s="2" t="b">
        <v>0</v>
      </c>
      <c r="N3511" s="2">
        <v>33</v>
      </c>
      <c r="O3511" s="2" t="b">
        <v>1</v>
      </c>
      <c r="P3511" s="4">
        <f t="shared" si="326"/>
        <v>106.33333333333333</v>
      </c>
      <c r="Q3511" s="5">
        <f t="shared" si="327"/>
        <v>96.666666666666671</v>
      </c>
      <c r="R3511" s="2" t="s">
        <v>8271</v>
      </c>
      <c r="S3511" s="7" t="str">
        <f t="shared" si="328"/>
        <v>theater</v>
      </c>
      <c r="T3511" s="7" t="str">
        <f t="shared" si="329"/>
        <v>plays</v>
      </c>
    </row>
    <row r="3512" spans="1:20" ht="80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17">
        <f t="shared" si="324"/>
        <v>41802.62090277778</v>
      </c>
      <c r="L3512" s="17">
        <f t="shared" si="325"/>
        <v>41822.62090277778</v>
      </c>
      <c r="M3512" s="2" t="b">
        <v>0</v>
      </c>
      <c r="N3512" s="2">
        <v>15</v>
      </c>
      <c r="O3512" s="2" t="b">
        <v>1</v>
      </c>
      <c r="P3512" s="4">
        <f t="shared" si="326"/>
        <v>100.55555555555556</v>
      </c>
      <c r="Q3512" s="5">
        <f t="shared" si="327"/>
        <v>60.333333333333336</v>
      </c>
      <c r="R3512" s="2" t="s">
        <v>8271</v>
      </c>
      <c r="S3512" s="7" t="str">
        <f t="shared" si="328"/>
        <v>theater</v>
      </c>
      <c r="T3512" s="7" t="str">
        <f t="shared" si="329"/>
        <v>plays</v>
      </c>
    </row>
    <row r="3513" spans="1:20" ht="60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17">
        <f t="shared" si="324"/>
        <v>41927.873784722222</v>
      </c>
      <c r="L3513" s="17">
        <f t="shared" si="325"/>
        <v>41950.770833333336</v>
      </c>
      <c r="M3513" s="2" t="b">
        <v>0</v>
      </c>
      <c r="N3513" s="2">
        <v>19</v>
      </c>
      <c r="O3513" s="2" t="b">
        <v>1</v>
      </c>
      <c r="P3513" s="4">
        <f t="shared" si="326"/>
        <v>101.2</v>
      </c>
      <c r="Q3513" s="5">
        <f t="shared" si="327"/>
        <v>79.89473684210526</v>
      </c>
      <c r="R3513" s="2" t="s">
        <v>8271</v>
      </c>
      <c r="S3513" s="7" t="str">
        <f t="shared" si="328"/>
        <v>theater</v>
      </c>
      <c r="T3513" s="7" t="str">
        <f t="shared" si="329"/>
        <v>plays</v>
      </c>
    </row>
    <row r="3514" spans="1:20" ht="80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17">
        <f t="shared" si="324"/>
        <v>42057.536944444444</v>
      </c>
      <c r="L3514" s="17">
        <f t="shared" si="325"/>
        <v>42117.49527777778</v>
      </c>
      <c r="M3514" s="2" t="b">
        <v>0</v>
      </c>
      <c r="N3514" s="2">
        <v>17</v>
      </c>
      <c r="O3514" s="2" t="b">
        <v>1</v>
      </c>
      <c r="P3514" s="4">
        <f t="shared" si="326"/>
        <v>100</v>
      </c>
      <c r="Q3514" s="5">
        <f t="shared" si="327"/>
        <v>58.823529411764703</v>
      </c>
      <c r="R3514" s="2" t="s">
        <v>8271</v>
      </c>
      <c r="S3514" s="7" t="str">
        <f t="shared" si="328"/>
        <v>theater</v>
      </c>
      <c r="T3514" s="7" t="str">
        <f t="shared" si="329"/>
        <v>plays</v>
      </c>
    </row>
    <row r="3515" spans="1:20" ht="80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17">
        <f t="shared" si="324"/>
        <v>41781.096203703702</v>
      </c>
      <c r="L3515" s="17">
        <f t="shared" si="325"/>
        <v>41794.207638888889</v>
      </c>
      <c r="M3515" s="2" t="b">
        <v>0</v>
      </c>
      <c r="N3515" s="2">
        <v>44</v>
      </c>
      <c r="O3515" s="2" t="b">
        <v>1</v>
      </c>
      <c r="P3515" s="4">
        <f t="shared" si="326"/>
        <v>118.39285714285714</v>
      </c>
      <c r="Q3515" s="5">
        <f t="shared" si="327"/>
        <v>75.340909090909093</v>
      </c>
      <c r="R3515" s="2" t="s">
        <v>8271</v>
      </c>
      <c r="S3515" s="7" t="str">
        <f t="shared" si="328"/>
        <v>theater</v>
      </c>
      <c r="T3515" s="7" t="str">
        <f t="shared" si="329"/>
        <v>plays</v>
      </c>
    </row>
    <row r="3516" spans="1:20" ht="80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17">
        <f t="shared" si="324"/>
        <v>42020.846666666665</v>
      </c>
      <c r="L3516" s="17">
        <f t="shared" si="325"/>
        <v>42037.207638888889</v>
      </c>
      <c r="M3516" s="2" t="b">
        <v>0</v>
      </c>
      <c r="N3516" s="2">
        <v>10</v>
      </c>
      <c r="O3516" s="2" t="b">
        <v>1</v>
      </c>
      <c r="P3516" s="4">
        <f t="shared" si="326"/>
        <v>110.00000000000001</v>
      </c>
      <c r="Q3516" s="5">
        <f t="shared" si="327"/>
        <v>55</v>
      </c>
      <c r="R3516" s="2" t="s">
        <v>8271</v>
      </c>
      <c r="S3516" s="7" t="str">
        <f t="shared" si="328"/>
        <v>theater</v>
      </c>
      <c r="T3516" s="7" t="str">
        <f t="shared" si="329"/>
        <v>plays</v>
      </c>
    </row>
    <row r="3517" spans="1:20" ht="80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17">
        <f t="shared" si="324"/>
        <v>42125.772812499999</v>
      </c>
      <c r="L3517" s="17">
        <f t="shared" si="325"/>
        <v>42155.772812499999</v>
      </c>
      <c r="M3517" s="2" t="b">
        <v>0</v>
      </c>
      <c r="N3517" s="2">
        <v>46</v>
      </c>
      <c r="O3517" s="2" t="b">
        <v>1</v>
      </c>
      <c r="P3517" s="4">
        <f t="shared" si="326"/>
        <v>102.66666666666666</v>
      </c>
      <c r="Q3517" s="5">
        <f t="shared" si="327"/>
        <v>66.956521739130437</v>
      </c>
      <c r="R3517" s="2" t="s">
        <v>8271</v>
      </c>
      <c r="S3517" s="7" t="str">
        <f t="shared" si="328"/>
        <v>theater</v>
      </c>
      <c r="T3517" s="7" t="str">
        <f t="shared" si="329"/>
        <v>plays</v>
      </c>
    </row>
    <row r="3518" spans="1:20" ht="80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17">
        <f t="shared" si="324"/>
        <v>41856.010069444441</v>
      </c>
      <c r="L3518" s="17">
        <f t="shared" si="325"/>
        <v>41890.125</v>
      </c>
      <c r="M3518" s="2" t="b">
        <v>0</v>
      </c>
      <c r="N3518" s="2">
        <v>11</v>
      </c>
      <c r="O3518" s="2" t="b">
        <v>1</v>
      </c>
      <c r="P3518" s="4">
        <f t="shared" si="326"/>
        <v>100</v>
      </c>
      <c r="Q3518" s="5">
        <f t="shared" si="327"/>
        <v>227.27272727272728</v>
      </c>
      <c r="R3518" s="2" t="s">
        <v>8271</v>
      </c>
      <c r="S3518" s="7" t="str">
        <f t="shared" si="328"/>
        <v>theater</v>
      </c>
      <c r="T3518" s="7" t="str">
        <f t="shared" si="329"/>
        <v>plays</v>
      </c>
    </row>
    <row r="3519" spans="1:20" ht="60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17">
        <f t="shared" si="324"/>
        <v>41794.817523148151</v>
      </c>
      <c r="L3519" s="17">
        <f t="shared" si="325"/>
        <v>41824.458333333336</v>
      </c>
      <c r="M3519" s="2" t="b">
        <v>0</v>
      </c>
      <c r="N3519" s="2">
        <v>13</v>
      </c>
      <c r="O3519" s="2" t="b">
        <v>1</v>
      </c>
      <c r="P3519" s="4">
        <f t="shared" si="326"/>
        <v>100</v>
      </c>
      <c r="Q3519" s="5">
        <f t="shared" si="327"/>
        <v>307.69230769230768</v>
      </c>
      <c r="R3519" s="2" t="s">
        <v>8271</v>
      </c>
      <c r="S3519" s="7" t="str">
        <f t="shared" si="328"/>
        <v>theater</v>
      </c>
      <c r="T3519" s="7" t="str">
        <f t="shared" si="329"/>
        <v>plays</v>
      </c>
    </row>
    <row r="3520" spans="1:20" ht="80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17">
        <f t="shared" si="324"/>
        <v>41893.783553240741</v>
      </c>
      <c r="L3520" s="17">
        <f t="shared" si="325"/>
        <v>41914.597916666666</v>
      </c>
      <c r="M3520" s="2" t="b">
        <v>0</v>
      </c>
      <c r="N3520" s="2">
        <v>33</v>
      </c>
      <c r="O3520" s="2" t="b">
        <v>1</v>
      </c>
      <c r="P3520" s="4">
        <f t="shared" si="326"/>
        <v>110.04599999999999</v>
      </c>
      <c r="Q3520" s="5">
        <f t="shared" si="327"/>
        <v>50.020909090909093</v>
      </c>
      <c r="R3520" s="2" t="s">
        <v>8271</v>
      </c>
      <c r="S3520" s="7" t="str">
        <f t="shared" si="328"/>
        <v>theater</v>
      </c>
      <c r="T3520" s="7" t="str">
        <f t="shared" si="329"/>
        <v>plays</v>
      </c>
    </row>
    <row r="3521" spans="1:20" ht="60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17">
        <f t="shared" si="324"/>
        <v>42037.598958333328</v>
      </c>
      <c r="L3521" s="17">
        <f t="shared" si="325"/>
        <v>42067.598958333328</v>
      </c>
      <c r="M3521" s="2" t="b">
        <v>0</v>
      </c>
      <c r="N3521" s="2">
        <v>28</v>
      </c>
      <c r="O3521" s="2" t="b">
        <v>1</v>
      </c>
      <c r="P3521" s="4">
        <f t="shared" si="326"/>
        <v>101.35000000000001</v>
      </c>
      <c r="Q3521" s="5">
        <f t="shared" si="327"/>
        <v>72.392857142857139</v>
      </c>
      <c r="R3521" s="2" t="s">
        <v>8271</v>
      </c>
      <c r="S3521" s="7" t="str">
        <f t="shared" si="328"/>
        <v>theater</v>
      </c>
      <c r="T3521" s="7" t="str">
        <f t="shared" si="329"/>
        <v>plays</v>
      </c>
    </row>
    <row r="3522" spans="1:20" ht="60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17">
        <f t="shared" si="324"/>
        <v>42227.824212962965</v>
      </c>
      <c r="L3522" s="17">
        <f t="shared" si="325"/>
        <v>42253.57430555555</v>
      </c>
      <c r="M3522" s="2" t="b">
        <v>0</v>
      </c>
      <c r="N3522" s="2">
        <v>21</v>
      </c>
      <c r="O3522" s="2" t="b">
        <v>1</v>
      </c>
      <c r="P3522" s="4">
        <f t="shared" si="326"/>
        <v>100.75</v>
      </c>
      <c r="Q3522" s="5">
        <f t="shared" si="327"/>
        <v>95.952380952380949</v>
      </c>
      <c r="R3522" s="2" t="s">
        <v>8271</v>
      </c>
      <c r="S3522" s="7" t="str">
        <f t="shared" si="328"/>
        <v>theater</v>
      </c>
      <c r="T3522" s="7" t="str">
        <f t="shared" si="329"/>
        <v>plays</v>
      </c>
    </row>
    <row r="3523" spans="1:20" ht="80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17">
        <f t="shared" ref="K3523:K3586" si="330">(((J3523/60)/60)/24)+DATE(1970,1,1)</f>
        <v>41881.361342592594</v>
      </c>
      <c r="L3523" s="17">
        <f t="shared" ref="L3523:L3586" si="331">(((I3523/60)/60)/24)+DATE(1970,1,1)</f>
        <v>41911.361342592594</v>
      </c>
      <c r="M3523" s="2" t="b">
        <v>0</v>
      </c>
      <c r="N3523" s="2">
        <v>13</v>
      </c>
      <c r="O3523" s="2" t="b">
        <v>1</v>
      </c>
      <c r="P3523" s="4">
        <f t="shared" ref="P3523:P3586" si="332">E3523/D3523*100</f>
        <v>169.42857142857144</v>
      </c>
      <c r="Q3523" s="5">
        <f t="shared" ref="Q3523:Q3586" si="333">E3523/N3523</f>
        <v>45.615384615384613</v>
      </c>
      <c r="R3523" s="2" t="s">
        <v>8271</v>
      </c>
      <c r="S3523" s="7" t="str">
        <f t="shared" ref="S3523:S3586" si="334">LEFT(R3523, SEARCH("/",R3523, 1)-1)</f>
        <v>theater</v>
      </c>
      <c r="T3523" s="7" t="str">
        <f t="shared" ref="T3523:T3586" si="335">RIGHT(R3523,LEN(R3523)-SEARCH("/",R3523,1))</f>
        <v>plays</v>
      </c>
    </row>
    <row r="3524" spans="1:20" ht="80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17">
        <f t="shared" si="330"/>
        <v>42234.789884259255</v>
      </c>
      <c r="L3524" s="17">
        <f t="shared" si="331"/>
        <v>42262.420833333337</v>
      </c>
      <c r="M3524" s="2" t="b">
        <v>0</v>
      </c>
      <c r="N3524" s="2">
        <v>34</v>
      </c>
      <c r="O3524" s="2" t="b">
        <v>1</v>
      </c>
      <c r="P3524" s="4">
        <f t="shared" si="332"/>
        <v>100</v>
      </c>
      <c r="Q3524" s="5">
        <f t="shared" si="333"/>
        <v>41.029411764705884</v>
      </c>
      <c r="R3524" s="2" t="s">
        <v>8271</v>
      </c>
      <c r="S3524" s="7" t="str">
        <f t="shared" si="334"/>
        <v>theater</v>
      </c>
      <c r="T3524" s="7" t="str">
        <f t="shared" si="335"/>
        <v>plays</v>
      </c>
    </row>
    <row r="3525" spans="1:20" ht="80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17">
        <f t="shared" si="330"/>
        <v>42581.397546296299</v>
      </c>
      <c r="L3525" s="17">
        <f t="shared" si="331"/>
        <v>42638.958333333328</v>
      </c>
      <c r="M3525" s="2" t="b">
        <v>0</v>
      </c>
      <c r="N3525" s="2">
        <v>80</v>
      </c>
      <c r="O3525" s="2" t="b">
        <v>1</v>
      </c>
      <c r="P3525" s="4">
        <f t="shared" si="332"/>
        <v>113.65</v>
      </c>
      <c r="Q3525" s="5">
        <f t="shared" si="333"/>
        <v>56.825000000000003</v>
      </c>
      <c r="R3525" s="2" t="s">
        <v>8271</v>
      </c>
      <c r="S3525" s="7" t="str">
        <f t="shared" si="334"/>
        <v>theater</v>
      </c>
      <c r="T3525" s="7" t="str">
        <f t="shared" si="335"/>
        <v>plays</v>
      </c>
    </row>
    <row r="3526" spans="1:20" ht="80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17">
        <f t="shared" si="330"/>
        <v>41880.76357638889</v>
      </c>
      <c r="L3526" s="17">
        <f t="shared" si="331"/>
        <v>41895.166666666664</v>
      </c>
      <c r="M3526" s="2" t="b">
        <v>0</v>
      </c>
      <c r="N3526" s="2">
        <v>74</v>
      </c>
      <c r="O3526" s="2" t="b">
        <v>1</v>
      </c>
      <c r="P3526" s="4">
        <f t="shared" si="332"/>
        <v>101.56</v>
      </c>
      <c r="Q3526" s="5">
        <f t="shared" si="333"/>
        <v>137.24324324324326</v>
      </c>
      <c r="R3526" s="2" t="s">
        <v>8271</v>
      </c>
      <c r="S3526" s="7" t="str">
        <f t="shared" si="334"/>
        <v>theater</v>
      </c>
      <c r="T3526" s="7" t="str">
        <f t="shared" si="335"/>
        <v>plays</v>
      </c>
    </row>
    <row r="3527" spans="1:20" ht="80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17">
        <f t="shared" si="330"/>
        <v>42214.6956712963</v>
      </c>
      <c r="L3527" s="17">
        <f t="shared" si="331"/>
        <v>42225.666666666672</v>
      </c>
      <c r="M3527" s="2" t="b">
        <v>0</v>
      </c>
      <c r="N3527" s="2">
        <v>7</v>
      </c>
      <c r="O3527" s="2" t="b">
        <v>1</v>
      </c>
      <c r="P3527" s="4">
        <f t="shared" si="332"/>
        <v>106</v>
      </c>
      <c r="Q3527" s="5">
        <f t="shared" si="333"/>
        <v>75.714285714285708</v>
      </c>
      <c r="R3527" s="2" t="s">
        <v>8271</v>
      </c>
      <c r="S3527" s="7" t="str">
        <f t="shared" si="334"/>
        <v>theater</v>
      </c>
      <c r="T3527" s="7" t="str">
        <f t="shared" si="335"/>
        <v>plays</v>
      </c>
    </row>
    <row r="3528" spans="1:20" ht="80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17">
        <f t="shared" si="330"/>
        <v>42460.335312499999</v>
      </c>
      <c r="L3528" s="17">
        <f t="shared" si="331"/>
        <v>42488.249305555553</v>
      </c>
      <c r="M3528" s="2" t="b">
        <v>0</v>
      </c>
      <c r="N3528" s="2">
        <v>34</v>
      </c>
      <c r="O3528" s="2" t="b">
        <v>1</v>
      </c>
      <c r="P3528" s="4">
        <f t="shared" si="332"/>
        <v>102</v>
      </c>
      <c r="Q3528" s="5">
        <f t="shared" si="333"/>
        <v>99</v>
      </c>
      <c r="R3528" s="2" t="s">
        <v>8271</v>
      </c>
      <c r="S3528" s="7" t="str">
        <f t="shared" si="334"/>
        <v>theater</v>
      </c>
      <c r="T3528" s="7" t="str">
        <f t="shared" si="335"/>
        <v>plays</v>
      </c>
    </row>
    <row r="3529" spans="1:20" ht="80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17">
        <f t="shared" si="330"/>
        <v>42167.023206018523</v>
      </c>
      <c r="L3529" s="17">
        <f t="shared" si="331"/>
        <v>42196.165972222225</v>
      </c>
      <c r="M3529" s="2" t="b">
        <v>0</v>
      </c>
      <c r="N3529" s="2">
        <v>86</v>
      </c>
      <c r="O3529" s="2" t="b">
        <v>1</v>
      </c>
      <c r="P3529" s="4">
        <f t="shared" si="332"/>
        <v>116.91666666666667</v>
      </c>
      <c r="Q3529" s="5">
        <f t="shared" si="333"/>
        <v>81.569767441860463</v>
      </c>
      <c r="R3529" s="2" t="s">
        <v>8271</v>
      </c>
      <c r="S3529" s="7" t="str">
        <f t="shared" si="334"/>
        <v>theater</v>
      </c>
      <c r="T3529" s="7" t="str">
        <f t="shared" si="335"/>
        <v>plays</v>
      </c>
    </row>
    <row r="3530" spans="1:20" ht="80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17">
        <f t="shared" si="330"/>
        <v>42733.50136574074</v>
      </c>
      <c r="L3530" s="17">
        <f t="shared" si="331"/>
        <v>42753.50136574074</v>
      </c>
      <c r="M3530" s="2" t="b">
        <v>0</v>
      </c>
      <c r="N3530" s="2">
        <v>37</v>
      </c>
      <c r="O3530" s="2" t="b">
        <v>1</v>
      </c>
      <c r="P3530" s="4">
        <f t="shared" si="332"/>
        <v>101.15151515151514</v>
      </c>
      <c r="Q3530" s="5">
        <f t="shared" si="333"/>
        <v>45.108108108108105</v>
      </c>
      <c r="R3530" s="2" t="s">
        <v>8271</v>
      </c>
      <c r="S3530" s="7" t="str">
        <f t="shared" si="334"/>
        <v>theater</v>
      </c>
      <c r="T3530" s="7" t="str">
        <f t="shared" si="335"/>
        <v>plays</v>
      </c>
    </row>
    <row r="3531" spans="1:20" ht="80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17">
        <f t="shared" si="330"/>
        <v>42177.761782407411</v>
      </c>
      <c r="L3531" s="17">
        <f t="shared" si="331"/>
        <v>42198.041666666672</v>
      </c>
      <c r="M3531" s="2" t="b">
        <v>0</v>
      </c>
      <c r="N3531" s="2">
        <v>18</v>
      </c>
      <c r="O3531" s="2" t="b">
        <v>1</v>
      </c>
      <c r="P3531" s="4">
        <f t="shared" si="332"/>
        <v>132</v>
      </c>
      <c r="Q3531" s="5">
        <f t="shared" si="333"/>
        <v>36.666666666666664</v>
      </c>
      <c r="R3531" s="2" t="s">
        <v>8271</v>
      </c>
      <c r="S3531" s="7" t="str">
        <f t="shared" si="334"/>
        <v>theater</v>
      </c>
      <c r="T3531" s="7" t="str">
        <f t="shared" si="335"/>
        <v>plays</v>
      </c>
    </row>
    <row r="3532" spans="1:20" ht="80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17">
        <f t="shared" si="330"/>
        <v>42442.623344907406</v>
      </c>
      <c r="L3532" s="17">
        <f t="shared" si="331"/>
        <v>42470.833333333328</v>
      </c>
      <c r="M3532" s="2" t="b">
        <v>0</v>
      </c>
      <c r="N3532" s="2">
        <v>22</v>
      </c>
      <c r="O3532" s="2" t="b">
        <v>1</v>
      </c>
      <c r="P3532" s="4">
        <f t="shared" si="332"/>
        <v>100</v>
      </c>
      <c r="Q3532" s="5">
        <f t="shared" si="333"/>
        <v>125</v>
      </c>
      <c r="R3532" s="2" t="s">
        <v>8271</v>
      </c>
      <c r="S3532" s="7" t="str">
        <f t="shared" si="334"/>
        <v>theater</v>
      </c>
      <c r="T3532" s="7" t="str">
        <f t="shared" si="335"/>
        <v>plays</v>
      </c>
    </row>
    <row r="3533" spans="1:20" ht="40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17">
        <f t="shared" si="330"/>
        <v>42521.654328703706</v>
      </c>
      <c r="L3533" s="17">
        <f t="shared" si="331"/>
        <v>42551.654328703706</v>
      </c>
      <c r="M3533" s="2" t="b">
        <v>0</v>
      </c>
      <c r="N3533" s="2">
        <v>26</v>
      </c>
      <c r="O3533" s="2" t="b">
        <v>1</v>
      </c>
      <c r="P3533" s="4">
        <f t="shared" si="332"/>
        <v>128</v>
      </c>
      <c r="Q3533" s="5">
        <f t="shared" si="333"/>
        <v>49.230769230769234</v>
      </c>
      <c r="R3533" s="2" t="s">
        <v>8271</v>
      </c>
      <c r="S3533" s="7" t="str">
        <f t="shared" si="334"/>
        <v>theater</v>
      </c>
      <c r="T3533" s="7" t="str">
        <f t="shared" si="335"/>
        <v>plays</v>
      </c>
    </row>
    <row r="3534" spans="1:20" ht="80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17">
        <f t="shared" si="330"/>
        <v>41884.599849537037</v>
      </c>
      <c r="L3534" s="17">
        <f t="shared" si="331"/>
        <v>41900.165972222225</v>
      </c>
      <c r="M3534" s="2" t="b">
        <v>0</v>
      </c>
      <c r="N3534" s="2">
        <v>27</v>
      </c>
      <c r="O3534" s="2" t="b">
        <v>1</v>
      </c>
      <c r="P3534" s="4">
        <f t="shared" si="332"/>
        <v>118.95833333333334</v>
      </c>
      <c r="Q3534" s="5">
        <f t="shared" si="333"/>
        <v>42.296296296296298</v>
      </c>
      <c r="R3534" s="2" t="s">
        <v>8271</v>
      </c>
      <c r="S3534" s="7" t="str">
        <f t="shared" si="334"/>
        <v>theater</v>
      </c>
      <c r="T3534" s="7" t="str">
        <f t="shared" si="335"/>
        <v>plays</v>
      </c>
    </row>
    <row r="3535" spans="1:20" ht="80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17">
        <f t="shared" si="330"/>
        <v>42289.761192129634</v>
      </c>
      <c r="L3535" s="17">
        <f t="shared" si="331"/>
        <v>42319.802858796291</v>
      </c>
      <c r="M3535" s="2" t="b">
        <v>0</v>
      </c>
      <c r="N3535" s="2">
        <v>8</v>
      </c>
      <c r="O3535" s="2" t="b">
        <v>1</v>
      </c>
      <c r="P3535" s="4">
        <f t="shared" si="332"/>
        <v>126.2</v>
      </c>
      <c r="Q3535" s="5">
        <f t="shared" si="333"/>
        <v>78.875</v>
      </c>
      <c r="R3535" s="2" t="s">
        <v>8271</v>
      </c>
      <c r="S3535" s="7" t="str">
        <f t="shared" si="334"/>
        <v>theater</v>
      </c>
      <c r="T3535" s="7" t="str">
        <f t="shared" si="335"/>
        <v>plays</v>
      </c>
    </row>
    <row r="3536" spans="1:20" ht="60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17">
        <f t="shared" si="330"/>
        <v>42243.6252662037</v>
      </c>
      <c r="L3536" s="17">
        <f t="shared" si="331"/>
        <v>42278.6252662037</v>
      </c>
      <c r="M3536" s="2" t="b">
        <v>0</v>
      </c>
      <c r="N3536" s="2">
        <v>204</v>
      </c>
      <c r="O3536" s="2" t="b">
        <v>1</v>
      </c>
      <c r="P3536" s="4">
        <f t="shared" si="332"/>
        <v>156.20000000000002</v>
      </c>
      <c r="Q3536" s="5">
        <f t="shared" si="333"/>
        <v>38.284313725490193</v>
      </c>
      <c r="R3536" s="2" t="s">
        <v>8271</v>
      </c>
      <c r="S3536" s="7" t="str">
        <f t="shared" si="334"/>
        <v>theater</v>
      </c>
      <c r="T3536" s="7" t="str">
        <f t="shared" si="335"/>
        <v>plays</v>
      </c>
    </row>
    <row r="3537" spans="1:20" ht="80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17">
        <f t="shared" si="330"/>
        <v>42248.640162037031</v>
      </c>
      <c r="L3537" s="17">
        <f t="shared" si="331"/>
        <v>42279.75</v>
      </c>
      <c r="M3537" s="2" t="b">
        <v>0</v>
      </c>
      <c r="N3537" s="2">
        <v>46</v>
      </c>
      <c r="O3537" s="2" t="b">
        <v>1</v>
      </c>
      <c r="P3537" s="4">
        <f t="shared" si="332"/>
        <v>103.15</v>
      </c>
      <c r="Q3537" s="5">
        <f t="shared" si="333"/>
        <v>44.847826086956523</v>
      </c>
      <c r="R3537" s="2" t="s">
        <v>8271</v>
      </c>
      <c r="S3537" s="7" t="str">
        <f t="shared" si="334"/>
        <v>theater</v>
      </c>
      <c r="T3537" s="7" t="str">
        <f t="shared" si="335"/>
        <v>plays</v>
      </c>
    </row>
    <row r="3538" spans="1:20" ht="80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17">
        <f t="shared" si="330"/>
        <v>42328.727141203708</v>
      </c>
      <c r="L3538" s="17">
        <f t="shared" si="331"/>
        <v>42358.499305555553</v>
      </c>
      <c r="M3538" s="2" t="b">
        <v>0</v>
      </c>
      <c r="N3538" s="2">
        <v>17</v>
      </c>
      <c r="O3538" s="2" t="b">
        <v>1</v>
      </c>
      <c r="P3538" s="4">
        <f t="shared" si="332"/>
        <v>153.33333333333334</v>
      </c>
      <c r="Q3538" s="5">
        <f t="shared" si="333"/>
        <v>13.529411764705882</v>
      </c>
      <c r="R3538" s="2" t="s">
        <v>8271</v>
      </c>
      <c r="S3538" s="7" t="str">
        <f t="shared" si="334"/>
        <v>theater</v>
      </c>
      <c r="T3538" s="7" t="str">
        <f t="shared" si="335"/>
        <v>plays</v>
      </c>
    </row>
    <row r="3539" spans="1:20" ht="80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17">
        <f t="shared" si="330"/>
        <v>41923.354351851849</v>
      </c>
      <c r="L3539" s="17">
        <f t="shared" si="331"/>
        <v>41960.332638888889</v>
      </c>
      <c r="M3539" s="2" t="b">
        <v>0</v>
      </c>
      <c r="N3539" s="2">
        <v>28</v>
      </c>
      <c r="O3539" s="2" t="b">
        <v>1</v>
      </c>
      <c r="P3539" s="4">
        <f t="shared" si="332"/>
        <v>180.44444444444446</v>
      </c>
      <c r="Q3539" s="5">
        <f t="shared" si="333"/>
        <v>43.5</v>
      </c>
      <c r="R3539" s="2" t="s">
        <v>8271</v>
      </c>
      <c r="S3539" s="7" t="str">
        <f t="shared" si="334"/>
        <v>theater</v>
      </c>
      <c r="T3539" s="7" t="str">
        <f t="shared" si="335"/>
        <v>plays</v>
      </c>
    </row>
    <row r="3540" spans="1:20" ht="80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17">
        <f t="shared" si="330"/>
        <v>42571.420601851853</v>
      </c>
      <c r="L3540" s="17">
        <f t="shared" si="331"/>
        <v>42599.420601851853</v>
      </c>
      <c r="M3540" s="2" t="b">
        <v>0</v>
      </c>
      <c r="N3540" s="2">
        <v>83</v>
      </c>
      <c r="O3540" s="2" t="b">
        <v>1</v>
      </c>
      <c r="P3540" s="4">
        <f t="shared" si="332"/>
        <v>128.44999999999999</v>
      </c>
      <c r="Q3540" s="5">
        <f t="shared" si="333"/>
        <v>30.951807228915662</v>
      </c>
      <c r="R3540" s="2" t="s">
        <v>8271</v>
      </c>
      <c r="S3540" s="7" t="str">
        <f t="shared" si="334"/>
        <v>theater</v>
      </c>
      <c r="T3540" s="7" t="str">
        <f t="shared" si="335"/>
        <v>plays</v>
      </c>
    </row>
    <row r="3541" spans="1:20" ht="80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17">
        <f t="shared" si="330"/>
        <v>42600.756041666667</v>
      </c>
      <c r="L3541" s="17">
        <f t="shared" si="331"/>
        <v>42621.756041666667</v>
      </c>
      <c r="M3541" s="2" t="b">
        <v>0</v>
      </c>
      <c r="N3541" s="2">
        <v>13</v>
      </c>
      <c r="O3541" s="2" t="b">
        <v>1</v>
      </c>
      <c r="P3541" s="4">
        <f t="shared" si="332"/>
        <v>119.66666666666667</v>
      </c>
      <c r="Q3541" s="5">
        <f t="shared" si="333"/>
        <v>55.230769230769234</v>
      </c>
      <c r="R3541" s="2" t="s">
        <v>8271</v>
      </c>
      <c r="S3541" s="7" t="str">
        <f t="shared" si="334"/>
        <v>theater</v>
      </c>
      <c r="T3541" s="7" t="str">
        <f t="shared" si="335"/>
        <v>plays</v>
      </c>
    </row>
    <row r="3542" spans="1:20" ht="80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17">
        <f t="shared" si="330"/>
        <v>42517.003368055557</v>
      </c>
      <c r="L3542" s="17">
        <f t="shared" si="331"/>
        <v>42547.003368055557</v>
      </c>
      <c r="M3542" s="2" t="b">
        <v>0</v>
      </c>
      <c r="N3542" s="2">
        <v>8</v>
      </c>
      <c r="O3542" s="2" t="b">
        <v>1</v>
      </c>
      <c r="P3542" s="4">
        <f t="shared" si="332"/>
        <v>123</v>
      </c>
      <c r="Q3542" s="5">
        <f t="shared" si="333"/>
        <v>46.125</v>
      </c>
      <c r="R3542" s="2" t="s">
        <v>8271</v>
      </c>
      <c r="S3542" s="7" t="str">
        <f t="shared" si="334"/>
        <v>theater</v>
      </c>
      <c r="T3542" s="7" t="str">
        <f t="shared" si="335"/>
        <v>plays</v>
      </c>
    </row>
    <row r="3543" spans="1:20" ht="80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17">
        <f t="shared" si="330"/>
        <v>42222.730034722219</v>
      </c>
      <c r="L3543" s="17">
        <f t="shared" si="331"/>
        <v>42247.730034722219</v>
      </c>
      <c r="M3543" s="2" t="b">
        <v>0</v>
      </c>
      <c r="N3543" s="2">
        <v>32</v>
      </c>
      <c r="O3543" s="2" t="b">
        <v>1</v>
      </c>
      <c r="P3543" s="4">
        <f t="shared" si="332"/>
        <v>105</v>
      </c>
      <c r="Q3543" s="5">
        <f t="shared" si="333"/>
        <v>39.375</v>
      </c>
      <c r="R3543" s="2" t="s">
        <v>8271</v>
      </c>
      <c r="S3543" s="7" t="str">
        <f t="shared" si="334"/>
        <v>theater</v>
      </c>
      <c r="T3543" s="7" t="str">
        <f t="shared" si="335"/>
        <v>plays</v>
      </c>
    </row>
    <row r="3544" spans="1:20" ht="80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17">
        <f t="shared" si="330"/>
        <v>41829.599791666667</v>
      </c>
      <c r="L3544" s="17">
        <f t="shared" si="331"/>
        <v>41889.599791666667</v>
      </c>
      <c r="M3544" s="2" t="b">
        <v>0</v>
      </c>
      <c r="N3544" s="2">
        <v>85</v>
      </c>
      <c r="O3544" s="2" t="b">
        <v>1</v>
      </c>
      <c r="P3544" s="4">
        <f t="shared" si="332"/>
        <v>102.23636363636363</v>
      </c>
      <c r="Q3544" s="5">
        <f t="shared" si="333"/>
        <v>66.152941176470591</v>
      </c>
      <c r="R3544" s="2" t="s">
        <v>8271</v>
      </c>
      <c r="S3544" s="7" t="str">
        <f t="shared" si="334"/>
        <v>theater</v>
      </c>
      <c r="T3544" s="7" t="str">
        <f t="shared" si="335"/>
        <v>plays</v>
      </c>
    </row>
    <row r="3545" spans="1:20" ht="60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17">
        <f t="shared" si="330"/>
        <v>42150.755312499998</v>
      </c>
      <c r="L3545" s="17">
        <f t="shared" si="331"/>
        <v>42180.755312499998</v>
      </c>
      <c r="M3545" s="2" t="b">
        <v>0</v>
      </c>
      <c r="N3545" s="2">
        <v>29</v>
      </c>
      <c r="O3545" s="2" t="b">
        <v>1</v>
      </c>
      <c r="P3545" s="4">
        <f t="shared" si="332"/>
        <v>104.66666666666666</v>
      </c>
      <c r="Q3545" s="5">
        <f t="shared" si="333"/>
        <v>54.137931034482762</v>
      </c>
      <c r="R3545" s="2" t="s">
        <v>8271</v>
      </c>
      <c r="S3545" s="7" t="str">
        <f t="shared" si="334"/>
        <v>theater</v>
      </c>
      <c r="T3545" s="7" t="str">
        <f t="shared" si="335"/>
        <v>plays</v>
      </c>
    </row>
    <row r="3546" spans="1:20" ht="60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17">
        <f t="shared" si="330"/>
        <v>42040.831678240742</v>
      </c>
      <c r="L3546" s="17">
        <f t="shared" si="331"/>
        <v>42070.831678240742</v>
      </c>
      <c r="M3546" s="2" t="b">
        <v>0</v>
      </c>
      <c r="N3546" s="2">
        <v>24</v>
      </c>
      <c r="O3546" s="2" t="b">
        <v>1</v>
      </c>
      <c r="P3546" s="4">
        <f t="shared" si="332"/>
        <v>100</v>
      </c>
      <c r="Q3546" s="5">
        <f t="shared" si="333"/>
        <v>104.16666666666667</v>
      </c>
      <c r="R3546" s="2" t="s">
        <v>8271</v>
      </c>
      <c r="S3546" s="7" t="str">
        <f t="shared" si="334"/>
        <v>theater</v>
      </c>
      <c r="T3546" s="7" t="str">
        <f t="shared" si="335"/>
        <v>plays</v>
      </c>
    </row>
    <row r="3547" spans="1:20" ht="80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17">
        <f t="shared" si="330"/>
        <v>42075.807395833333</v>
      </c>
      <c r="L3547" s="17">
        <f t="shared" si="331"/>
        <v>42105.807395833333</v>
      </c>
      <c r="M3547" s="2" t="b">
        <v>0</v>
      </c>
      <c r="N3547" s="2">
        <v>8</v>
      </c>
      <c r="O3547" s="2" t="b">
        <v>1</v>
      </c>
      <c r="P3547" s="4">
        <f t="shared" si="332"/>
        <v>100.4</v>
      </c>
      <c r="Q3547" s="5">
        <f t="shared" si="333"/>
        <v>31.375</v>
      </c>
      <c r="R3547" s="2" t="s">
        <v>8271</v>
      </c>
      <c r="S3547" s="7" t="str">
        <f t="shared" si="334"/>
        <v>theater</v>
      </c>
      <c r="T3547" s="7" t="str">
        <f t="shared" si="335"/>
        <v>plays</v>
      </c>
    </row>
    <row r="3548" spans="1:20" ht="80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17">
        <f t="shared" si="330"/>
        <v>42073.660694444443</v>
      </c>
      <c r="L3548" s="17">
        <f t="shared" si="331"/>
        <v>42095.165972222225</v>
      </c>
      <c r="M3548" s="2" t="b">
        <v>0</v>
      </c>
      <c r="N3548" s="2">
        <v>19</v>
      </c>
      <c r="O3548" s="2" t="b">
        <v>1</v>
      </c>
      <c r="P3548" s="4">
        <f t="shared" si="332"/>
        <v>102.27272727272727</v>
      </c>
      <c r="Q3548" s="5">
        <f t="shared" si="333"/>
        <v>59.210526315789473</v>
      </c>
      <c r="R3548" s="2" t="s">
        <v>8271</v>
      </c>
      <c r="S3548" s="7" t="str">
        <f t="shared" si="334"/>
        <v>theater</v>
      </c>
      <c r="T3548" s="7" t="str">
        <f t="shared" si="335"/>
        <v>plays</v>
      </c>
    </row>
    <row r="3549" spans="1:20" ht="60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17">
        <f t="shared" si="330"/>
        <v>42480.078715277778</v>
      </c>
      <c r="L3549" s="17">
        <f t="shared" si="331"/>
        <v>42504.165972222225</v>
      </c>
      <c r="M3549" s="2" t="b">
        <v>0</v>
      </c>
      <c r="N3549" s="2">
        <v>336</v>
      </c>
      <c r="O3549" s="2" t="b">
        <v>1</v>
      </c>
      <c r="P3549" s="4">
        <f t="shared" si="332"/>
        <v>114.40928571428573</v>
      </c>
      <c r="Q3549" s="5">
        <f t="shared" si="333"/>
        <v>119.17633928571429</v>
      </c>
      <c r="R3549" s="2" t="s">
        <v>8271</v>
      </c>
      <c r="S3549" s="7" t="str">
        <f t="shared" si="334"/>
        <v>theater</v>
      </c>
      <c r="T3549" s="7" t="str">
        <f t="shared" si="335"/>
        <v>plays</v>
      </c>
    </row>
    <row r="3550" spans="1:20" ht="60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17">
        <f t="shared" si="330"/>
        <v>42411.942291666666</v>
      </c>
      <c r="L3550" s="17">
        <f t="shared" si="331"/>
        <v>42434.041666666672</v>
      </c>
      <c r="M3550" s="2" t="b">
        <v>0</v>
      </c>
      <c r="N3550" s="2">
        <v>13</v>
      </c>
      <c r="O3550" s="2" t="b">
        <v>1</v>
      </c>
      <c r="P3550" s="4">
        <f t="shared" si="332"/>
        <v>101.9047619047619</v>
      </c>
      <c r="Q3550" s="5">
        <f t="shared" si="333"/>
        <v>164.61538461538461</v>
      </c>
      <c r="R3550" s="2" t="s">
        <v>8271</v>
      </c>
      <c r="S3550" s="7" t="str">
        <f t="shared" si="334"/>
        <v>theater</v>
      </c>
      <c r="T3550" s="7" t="str">
        <f t="shared" si="335"/>
        <v>plays</v>
      </c>
    </row>
    <row r="3551" spans="1:20" ht="80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17">
        <f t="shared" si="330"/>
        <v>42223.394363425927</v>
      </c>
      <c r="L3551" s="17">
        <f t="shared" si="331"/>
        <v>42251.394363425927</v>
      </c>
      <c r="M3551" s="2" t="b">
        <v>0</v>
      </c>
      <c r="N3551" s="2">
        <v>42</v>
      </c>
      <c r="O3551" s="2" t="b">
        <v>1</v>
      </c>
      <c r="P3551" s="4">
        <f t="shared" si="332"/>
        <v>102</v>
      </c>
      <c r="Q3551" s="5">
        <f t="shared" si="333"/>
        <v>24.285714285714285</v>
      </c>
      <c r="R3551" s="2" t="s">
        <v>8271</v>
      </c>
      <c r="S3551" s="7" t="str">
        <f t="shared" si="334"/>
        <v>theater</v>
      </c>
      <c r="T3551" s="7" t="str">
        <f t="shared" si="335"/>
        <v>plays</v>
      </c>
    </row>
    <row r="3552" spans="1:20" ht="80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17">
        <f t="shared" si="330"/>
        <v>42462.893495370372</v>
      </c>
      <c r="L3552" s="17">
        <f t="shared" si="331"/>
        <v>42492.893495370372</v>
      </c>
      <c r="M3552" s="2" t="b">
        <v>0</v>
      </c>
      <c r="N3552" s="2">
        <v>64</v>
      </c>
      <c r="O3552" s="2" t="b">
        <v>1</v>
      </c>
      <c r="P3552" s="4">
        <f t="shared" si="332"/>
        <v>104.80000000000001</v>
      </c>
      <c r="Q3552" s="5">
        <f t="shared" si="333"/>
        <v>40.9375</v>
      </c>
      <c r="R3552" s="2" t="s">
        <v>8271</v>
      </c>
      <c r="S3552" s="7" t="str">
        <f t="shared" si="334"/>
        <v>theater</v>
      </c>
      <c r="T3552" s="7" t="str">
        <f t="shared" si="335"/>
        <v>plays</v>
      </c>
    </row>
    <row r="3553" spans="1:20" ht="80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17">
        <f t="shared" si="330"/>
        <v>41753.515856481477</v>
      </c>
      <c r="L3553" s="17">
        <f t="shared" si="331"/>
        <v>41781.921527777777</v>
      </c>
      <c r="M3553" s="2" t="b">
        <v>0</v>
      </c>
      <c r="N3553" s="2">
        <v>25</v>
      </c>
      <c r="O3553" s="2" t="b">
        <v>1</v>
      </c>
      <c r="P3553" s="4">
        <f t="shared" si="332"/>
        <v>101.83333333333333</v>
      </c>
      <c r="Q3553" s="5">
        <f t="shared" si="333"/>
        <v>61.1</v>
      </c>
      <c r="R3553" s="2" t="s">
        <v>8271</v>
      </c>
      <c r="S3553" s="7" t="str">
        <f t="shared" si="334"/>
        <v>theater</v>
      </c>
      <c r="T3553" s="7" t="str">
        <f t="shared" si="335"/>
        <v>plays</v>
      </c>
    </row>
    <row r="3554" spans="1:20" ht="80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17">
        <f t="shared" si="330"/>
        <v>41788.587083333332</v>
      </c>
      <c r="L3554" s="17">
        <f t="shared" si="331"/>
        <v>41818.587083333332</v>
      </c>
      <c r="M3554" s="2" t="b">
        <v>0</v>
      </c>
      <c r="N3554" s="2">
        <v>20</v>
      </c>
      <c r="O3554" s="2" t="b">
        <v>1</v>
      </c>
      <c r="P3554" s="4">
        <f t="shared" si="332"/>
        <v>100</v>
      </c>
      <c r="Q3554" s="5">
        <f t="shared" si="333"/>
        <v>38.65</v>
      </c>
      <c r="R3554" s="2" t="s">
        <v>8271</v>
      </c>
      <c r="S3554" s="7" t="str">
        <f t="shared" si="334"/>
        <v>theater</v>
      </c>
      <c r="T3554" s="7" t="str">
        <f t="shared" si="335"/>
        <v>plays</v>
      </c>
    </row>
    <row r="3555" spans="1:20" ht="80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17">
        <f t="shared" si="330"/>
        <v>42196.028703703705</v>
      </c>
      <c r="L3555" s="17">
        <f t="shared" si="331"/>
        <v>42228</v>
      </c>
      <c r="M3555" s="2" t="b">
        <v>0</v>
      </c>
      <c r="N3555" s="2">
        <v>104</v>
      </c>
      <c r="O3555" s="2" t="b">
        <v>1</v>
      </c>
      <c r="P3555" s="4">
        <f t="shared" si="332"/>
        <v>106.27272727272728</v>
      </c>
      <c r="Q3555" s="5">
        <f t="shared" si="333"/>
        <v>56.20192307692308</v>
      </c>
      <c r="R3555" s="2" t="s">
        <v>8271</v>
      </c>
      <c r="S3555" s="7" t="str">
        <f t="shared" si="334"/>
        <v>theater</v>
      </c>
      <c r="T3555" s="7" t="str">
        <f t="shared" si="335"/>
        <v>plays</v>
      </c>
    </row>
    <row r="3556" spans="1:20" ht="60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17">
        <f t="shared" si="330"/>
        <v>42016.050451388888</v>
      </c>
      <c r="L3556" s="17">
        <f t="shared" si="331"/>
        <v>42046.708333333328</v>
      </c>
      <c r="M3556" s="2" t="b">
        <v>0</v>
      </c>
      <c r="N3556" s="2">
        <v>53</v>
      </c>
      <c r="O3556" s="2" t="b">
        <v>1</v>
      </c>
      <c r="P3556" s="4">
        <f t="shared" si="332"/>
        <v>113.42219999999999</v>
      </c>
      <c r="Q3556" s="5">
        <f t="shared" si="333"/>
        <v>107.00207547169811</v>
      </c>
      <c r="R3556" s="2" t="s">
        <v>8271</v>
      </c>
      <c r="S3556" s="7" t="str">
        <f t="shared" si="334"/>
        <v>theater</v>
      </c>
      <c r="T3556" s="7" t="str">
        <f t="shared" si="335"/>
        <v>plays</v>
      </c>
    </row>
    <row r="3557" spans="1:20" ht="80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17">
        <f t="shared" si="330"/>
        <v>42661.442060185189</v>
      </c>
      <c r="L3557" s="17">
        <f t="shared" si="331"/>
        <v>42691.483726851846</v>
      </c>
      <c r="M3557" s="2" t="b">
        <v>0</v>
      </c>
      <c r="N3557" s="2">
        <v>14</v>
      </c>
      <c r="O3557" s="2" t="b">
        <v>1</v>
      </c>
      <c r="P3557" s="4">
        <f t="shared" si="332"/>
        <v>100</v>
      </c>
      <c r="Q3557" s="5">
        <f t="shared" si="333"/>
        <v>171.42857142857142</v>
      </c>
      <c r="R3557" s="2" t="s">
        <v>8271</v>
      </c>
      <c r="S3557" s="7" t="str">
        <f t="shared" si="334"/>
        <v>theater</v>
      </c>
      <c r="T3557" s="7" t="str">
        <f t="shared" si="335"/>
        <v>plays</v>
      </c>
    </row>
    <row r="3558" spans="1:20" ht="80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17">
        <f t="shared" si="330"/>
        <v>41808.649583333332</v>
      </c>
      <c r="L3558" s="17">
        <f t="shared" si="331"/>
        <v>41868.649583333332</v>
      </c>
      <c r="M3558" s="2" t="b">
        <v>0</v>
      </c>
      <c r="N3558" s="2">
        <v>20</v>
      </c>
      <c r="O3558" s="2" t="b">
        <v>1</v>
      </c>
      <c r="P3558" s="4">
        <f t="shared" si="332"/>
        <v>100.45454545454547</v>
      </c>
      <c r="Q3558" s="5">
        <f t="shared" si="333"/>
        <v>110.5</v>
      </c>
      <c r="R3558" s="2" t="s">
        <v>8271</v>
      </c>
      <c r="S3558" s="7" t="str">
        <f t="shared" si="334"/>
        <v>theater</v>
      </c>
      <c r="T3558" s="7" t="str">
        <f t="shared" si="335"/>
        <v>plays</v>
      </c>
    </row>
    <row r="3559" spans="1:20" ht="80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17">
        <f t="shared" si="330"/>
        <v>41730.276747685188</v>
      </c>
      <c r="L3559" s="17">
        <f t="shared" si="331"/>
        <v>41764.276747685188</v>
      </c>
      <c r="M3559" s="2" t="b">
        <v>0</v>
      </c>
      <c r="N3559" s="2">
        <v>558</v>
      </c>
      <c r="O3559" s="2" t="b">
        <v>1</v>
      </c>
      <c r="P3559" s="4">
        <f t="shared" si="332"/>
        <v>100.03599999999999</v>
      </c>
      <c r="Q3559" s="5">
        <f t="shared" si="333"/>
        <v>179.27598566308242</v>
      </c>
      <c r="R3559" s="2" t="s">
        <v>8271</v>
      </c>
      <c r="S3559" s="7" t="str">
        <f t="shared" si="334"/>
        <v>theater</v>
      </c>
      <c r="T3559" s="7" t="str">
        <f t="shared" si="335"/>
        <v>plays</v>
      </c>
    </row>
    <row r="3560" spans="1:20" ht="80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17">
        <f t="shared" si="330"/>
        <v>42139.816840277781</v>
      </c>
      <c r="L3560" s="17">
        <f t="shared" si="331"/>
        <v>42181.875</v>
      </c>
      <c r="M3560" s="2" t="b">
        <v>0</v>
      </c>
      <c r="N3560" s="2">
        <v>22</v>
      </c>
      <c r="O3560" s="2" t="b">
        <v>1</v>
      </c>
      <c r="P3560" s="4">
        <f t="shared" si="332"/>
        <v>144</v>
      </c>
      <c r="Q3560" s="5">
        <f t="shared" si="333"/>
        <v>22.90909090909091</v>
      </c>
      <c r="R3560" s="2" t="s">
        <v>8271</v>
      </c>
      <c r="S3560" s="7" t="str">
        <f t="shared" si="334"/>
        <v>theater</v>
      </c>
      <c r="T3560" s="7" t="str">
        <f t="shared" si="335"/>
        <v>plays</v>
      </c>
    </row>
    <row r="3561" spans="1:20" ht="80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17">
        <f t="shared" si="330"/>
        <v>42194.096157407403</v>
      </c>
      <c r="L3561" s="17">
        <f t="shared" si="331"/>
        <v>42216.373611111107</v>
      </c>
      <c r="M3561" s="2" t="b">
        <v>0</v>
      </c>
      <c r="N3561" s="2">
        <v>24</v>
      </c>
      <c r="O3561" s="2" t="b">
        <v>1</v>
      </c>
      <c r="P3561" s="4">
        <f t="shared" si="332"/>
        <v>103.49999999999999</v>
      </c>
      <c r="Q3561" s="5">
        <f t="shared" si="333"/>
        <v>43.125</v>
      </c>
      <c r="R3561" s="2" t="s">
        <v>8271</v>
      </c>
      <c r="S3561" s="7" t="str">
        <f t="shared" si="334"/>
        <v>theater</v>
      </c>
      <c r="T3561" s="7" t="str">
        <f t="shared" si="335"/>
        <v>plays</v>
      </c>
    </row>
    <row r="3562" spans="1:20" ht="80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17">
        <f t="shared" si="330"/>
        <v>42115.889652777783</v>
      </c>
      <c r="L3562" s="17">
        <f t="shared" si="331"/>
        <v>42151.114583333328</v>
      </c>
      <c r="M3562" s="2" t="b">
        <v>0</v>
      </c>
      <c r="N3562" s="2">
        <v>74</v>
      </c>
      <c r="O3562" s="2" t="b">
        <v>1</v>
      </c>
      <c r="P3562" s="4">
        <f t="shared" si="332"/>
        <v>108.43750000000001</v>
      </c>
      <c r="Q3562" s="5">
        <f t="shared" si="333"/>
        <v>46.891891891891895</v>
      </c>
      <c r="R3562" s="2" t="s">
        <v>8271</v>
      </c>
      <c r="S3562" s="7" t="str">
        <f t="shared" si="334"/>
        <v>theater</v>
      </c>
      <c r="T3562" s="7" t="str">
        <f t="shared" si="335"/>
        <v>plays</v>
      </c>
    </row>
    <row r="3563" spans="1:20" ht="160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17">
        <f t="shared" si="330"/>
        <v>42203.680300925931</v>
      </c>
      <c r="L3563" s="17">
        <f t="shared" si="331"/>
        <v>42221.774999999994</v>
      </c>
      <c r="M3563" s="2" t="b">
        <v>0</v>
      </c>
      <c r="N3563" s="2">
        <v>54</v>
      </c>
      <c r="O3563" s="2" t="b">
        <v>1</v>
      </c>
      <c r="P3563" s="4">
        <f t="shared" si="332"/>
        <v>102.4</v>
      </c>
      <c r="Q3563" s="5">
        <f t="shared" si="333"/>
        <v>47.407407407407405</v>
      </c>
      <c r="R3563" s="2" t="s">
        <v>8271</v>
      </c>
      <c r="S3563" s="7" t="str">
        <f t="shared" si="334"/>
        <v>theater</v>
      </c>
      <c r="T3563" s="7" t="str">
        <f t="shared" si="335"/>
        <v>plays</v>
      </c>
    </row>
    <row r="3564" spans="1:20" ht="80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17">
        <f t="shared" si="330"/>
        <v>42433.761886574073</v>
      </c>
      <c r="L3564" s="17">
        <f t="shared" si="331"/>
        <v>42442.916666666672</v>
      </c>
      <c r="M3564" s="2" t="b">
        <v>0</v>
      </c>
      <c r="N3564" s="2">
        <v>31</v>
      </c>
      <c r="O3564" s="2" t="b">
        <v>1</v>
      </c>
      <c r="P3564" s="4">
        <f t="shared" si="332"/>
        <v>148.88888888888889</v>
      </c>
      <c r="Q3564" s="5">
        <f t="shared" si="333"/>
        <v>15.129032258064516</v>
      </c>
      <c r="R3564" s="2" t="s">
        <v>8271</v>
      </c>
      <c r="S3564" s="7" t="str">
        <f t="shared" si="334"/>
        <v>theater</v>
      </c>
      <c r="T3564" s="7" t="str">
        <f t="shared" si="335"/>
        <v>plays</v>
      </c>
    </row>
    <row r="3565" spans="1:20" ht="80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17">
        <f t="shared" si="330"/>
        <v>42555.671944444446</v>
      </c>
      <c r="L3565" s="17">
        <f t="shared" si="331"/>
        <v>42583.791666666672</v>
      </c>
      <c r="M3565" s="2" t="b">
        <v>0</v>
      </c>
      <c r="N3565" s="2">
        <v>25</v>
      </c>
      <c r="O3565" s="2" t="b">
        <v>1</v>
      </c>
      <c r="P3565" s="4">
        <f t="shared" si="332"/>
        <v>105.49000000000002</v>
      </c>
      <c r="Q3565" s="5">
        <f t="shared" si="333"/>
        <v>21.098000000000003</v>
      </c>
      <c r="R3565" s="2" t="s">
        <v>8271</v>
      </c>
      <c r="S3565" s="7" t="str">
        <f t="shared" si="334"/>
        <v>theater</v>
      </c>
      <c r="T3565" s="7" t="str">
        <f t="shared" si="335"/>
        <v>plays</v>
      </c>
    </row>
    <row r="3566" spans="1:20" ht="60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17">
        <f t="shared" si="330"/>
        <v>42236.623252314821</v>
      </c>
      <c r="L3566" s="17">
        <f t="shared" si="331"/>
        <v>42282.666666666672</v>
      </c>
      <c r="M3566" s="2" t="b">
        <v>0</v>
      </c>
      <c r="N3566" s="2">
        <v>17</v>
      </c>
      <c r="O3566" s="2" t="b">
        <v>1</v>
      </c>
      <c r="P3566" s="4">
        <f t="shared" si="332"/>
        <v>100.49999999999999</v>
      </c>
      <c r="Q3566" s="5">
        <f t="shared" si="333"/>
        <v>59.117647058823529</v>
      </c>
      <c r="R3566" s="2" t="s">
        <v>8271</v>
      </c>
      <c r="S3566" s="7" t="str">
        <f t="shared" si="334"/>
        <v>theater</v>
      </c>
      <c r="T3566" s="7" t="str">
        <f t="shared" si="335"/>
        <v>plays</v>
      </c>
    </row>
    <row r="3567" spans="1:20" ht="80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17">
        <f t="shared" si="330"/>
        <v>41974.743148148147</v>
      </c>
      <c r="L3567" s="17">
        <f t="shared" si="331"/>
        <v>42004.743148148147</v>
      </c>
      <c r="M3567" s="2" t="b">
        <v>0</v>
      </c>
      <c r="N3567" s="2">
        <v>12</v>
      </c>
      <c r="O3567" s="2" t="b">
        <v>1</v>
      </c>
      <c r="P3567" s="4">
        <f t="shared" si="332"/>
        <v>130.55555555555557</v>
      </c>
      <c r="Q3567" s="5">
        <f t="shared" si="333"/>
        <v>97.916666666666671</v>
      </c>
      <c r="R3567" s="2" t="s">
        <v>8271</v>
      </c>
      <c r="S3567" s="7" t="str">
        <f t="shared" si="334"/>
        <v>theater</v>
      </c>
      <c r="T3567" s="7" t="str">
        <f t="shared" si="335"/>
        <v>plays</v>
      </c>
    </row>
    <row r="3568" spans="1:20" ht="80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17">
        <f t="shared" si="330"/>
        <v>41997.507905092592</v>
      </c>
      <c r="L3568" s="17">
        <f t="shared" si="331"/>
        <v>42027.507905092592</v>
      </c>
      <c r="M3568" s="2" t="b">
        <v>0</v>
      </c>
      <c r="N3568" s="2">
        <v>38</v>
      </c>
      <c r="O3568" s="2" t="b">
        <v>1</v>
      </c>
      <c r="P3568" s="4">
        <f t="shared" si="332"/>
        <v>104.75000000000001</v>
      </c>
      <c r="Q3568" s="5">
        <f t="shared" si="333"/>
        <v>55.131578947368418</v>
      </c>
      <c r="R3568" s="2" t="s">
        <v>8271</v>
      </c>
      <c r="S3568" s="7" t="str">
        <f t="shared" si="334"/>
        <v>theater</v>
      </c>
      <c r="T3568" s="7" t="str">
        <f t="shared" si="335"/>
        <v>plays</v>
      </c>
    </row>
    <row r="3569" spans="1:20" ht="80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17">
        <f t="shared" si="330"/>
        <v>42135.810694444444</v>
      </c>
      <c r="L3569" s="17">
        <f t="shared" si="331"/>
        <v>42165.810694444444</v>
      </c>
      <c r="M3569" s="2" t="b">
        <v>0</v>
      </c>
      <c r="N3569" s="2">
        <v>41</v>
      </c>
      <c r="O3569" s="2" t="b">
        <v>1</v>
      </c>
      <c r="P3569" s="4">
        <f t="shared" si="332"/>
        <v>108.80000000000001</v>
      </c>
      <c r="Q3569" s="5">
        <f t="shared" si="333"/>
        <v>26.536585365853657</v>
      </c>
      <c r="R3569" s="2" t="s">
        <v>8271</v>
      </c>
      <c r="S3569" s="7" t="str">
        <f t="shared" si="334"/>
        <v>theater</v>
      </c>
      <c r="T3569" s="7" t="str">
        <f t="shared" si="335"/>
        <v>plays</v>
      </c>
    </row>
    <row r="3570" spans="1:20" ht="80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17">
        <f t="shared" si="330"/>
        <v>41869.740671296298</v>
      </c>
      <c r="L3570" s="17">
        <f t="shared" si="331"/>
        <v>41899.740671296298</v>
      </c>
      <c r="M3570" s="2" t="b">
        <v>0</v>
      </c>
      <c r="N3570" s="2">
        <v>19</v>
      </c>
      <c r="O3570" s="2" t="b">
        <v>1</v>
      </c>
      <c r="P3570" s="4">
        <f t="shared" si="332"/>
        <v>111.00000000000001</v>
      </c>
      <c r="Q3570" s="5">
        <f t="shared" si="333"/>
        <v>58.421052631578945</v>
      </c>
      <c r="R3570" s="2" t="s">
        <v>8271</v>
      </c>
      <c r="S3570" s="7" t="str">
        <f t="shared" si="334"/>
        <v>theater</v>
      </c>
      <c r="T3570" s="7" t="str">
        <f t="shared" si="335"/>
        <v>plays</v>
      </c>
    </row>
    <row r="3571" spans="1:20" ht="80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17">
        <f t="shared" si="330"/>
        <v>41982.688611111109</v>
      </c>
      <c r="L3571" s="17">
        <f t="shared" si="331"/>
        <v>42012.688611111109</v>
      </c>
      <c r="M3571" s="2" t="b">
        <v>0</v>
      </c>
      <c r="N3571" s="2">
        <v>41</v>
      </c>
      <c r="O3571" s="2" t="b">
        <v>1</v>
      </c>
      <c r="P3571" s="4">
        <f t="shared" si="332"/>
        <v>100.47999999999999</v>
      </c>
      <c r="Q3571" s="5">
        <f t="shared" si="333"/>
        <v>122.53658536585365</v>
      </c>
      <c r="R3571" s="2" t="s">
        <v>8271</v>
      </c>
      <c r="S3571" s="7" t="str">
        <f t="shared" si="334"/>
        <v>theater</v>
      </c>
      <c r="T3571" s="7" t="str">
        <f t="shared" si="335"/>
        <v>plays</v>
      </c>
    </row>
    <row r="3572" spans="1:20" ht="60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17">
        <f t="shared" si="330"/>
        <v>41976.331979166673</v>
      </c>
      <c r="L3572" s="17">
        <f t="shared" si="331"/>
        <v>42004.291666666672</v>
      </c>
      <c r="M3572" s="2" t="b">
        <v>0</v>
      </c>
      <c r="N3572" s="2">
        <v>26</v>
      </c>
      <c r="O3572" s="2" t="b">
        <v>1</v>
      </c>
      <c r="P3572" s="4">
        <f t="shared" si="332"/>
        <v>114.35</v>
      </c>
      <c r="Q3572" s="5">
        <f t="shared" si="333"/>
        <v>87.961538461538467</v>
      </c>
      <c r="R3572" s="2" t="s">
        <v>8271</v>
      </c>
      <c r="S3572" s="7" t="str">
        <f t="shared" si="334"/>
        <v>theater</v>
      </c>
      <c r="T3572" s="7" t="str">
        <f t="shared" si="335"/>
        <v>plays</v>
      </c>
    </row>
    <row r="3573" spans="1:20" ht="80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17">
        <f t="shared" si="330"/>
        <v>41912.858946759261</v>
      </c>
      <c r="L3573" s="17">
        <f t="shared" si="331"/>
        <v>41942.858946759261</v>
      </c>
      <c r="M3573" s="2" t="b">
        <v>0</v>
      </c>
      <c r="N3573" s="2">
        <v>25</v>
      </c>
      <c r="O3573" s="2" t="b">
        <v>1</v>
      </c>
      <c r="P3573" s="4">
        <f t="shared" si="332"/>
        <v>122.06666666666666</v>
      </c>
      <c r="Q3573" s="5">
        <f t="shared" si="333"/>
        <v>73.239999999999995</v>
      </c>
      <c r="R3573" s="2" t="s">
        <v>8271</v>
      </c>
      <c r="S3573" s="7" t="str">
        <f t="shared" si="334"/>
        <v>theater</v>
      </c>
      <c r="T3573" s="7" t="str">
        <f t="shared" si="335"/>
        <v>plays</v>
      </c>
    </row>
    <row r="3574" spans="1:20" ht="60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17">
        <f t="shared" si="330"/>
        <v>42146.570393518516</v>
      </c>
      <c r="L3574" s="17">
        <f t="shared" si="331"/>
        <v>42176.570393518516</v>
      </c>
      <c r="M3574" s="2" t="b">
        <v>0</v>
      </c>
      <c r="N3574" s="2">
        <v>9</v>
      </c>
      <c r="O3574" s="2" t="b">
        <v>1</v>
      </c>
      <c r="P3574" s="4">
        <f t="shared" si="332"/>
        <v>100</v>
      </c>
      <c r="Q3574" s="5">
        <f t="shared" si="333"/>
        <v>55.555555555555557</v>
      </c>
      <c r="R3574" s="2" t="s">
        <v>8271</v>
      </c>
      <c r="S3574" s="7" t="str">
        <f t="shared" si="334"/>
        <v>theater</v>
      </c>
      <c r="T3574" s="7" t="str">
        <f t="shared" si="335"/>
        <v>plays</v>
      </c>
    </row>
    <row r="3575" spans="1:20" ht="60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17">
        <f t="shared" si="330"/>
        <v>41921.375532407408</v>
      </c>
      <c r="L3575" s="17">
        <f t="shared" si="331"/>
        <v>41951.417199074072</v>
      </c>
      <c r="M3575" s="2" t="b">
        <v>0</v>
      </c>
      <c r="N3575" s="2">
        <v>78</v>
      </c>
      <c r="O3575" s="2" t="b">
        <v>1</v>
      </c>
      <c r="P3575" s="4">
        <f t="shared" si="332"/>
        <v>102.8</v>
      </c>
      <c r="Q3575" s="5">
        <f t="shared" si="333"/>
        <v>39.53846153846154</v>
      </c>
      <c r="R3575" s="2" t="s">
        <v>8271</v>
      </c>
      <c r="S3575" s="7" t="str">
        <f t="shared" si="334"/>
        <v>theater</v>
      </c>
      <c r="T3575" s="7" t="str">
        <f t="shared" si="335"/>
        <v>plays</v>
      </c>
    </row>
    <row r="3576" spans="1:20" ht="80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17">
        <f t="shared" si="330"/>
        <v>41926.942685185182</v>
      </c>
      <c r="L3576" s="17">
        <f t="shared" si="331"/>
        <v>41956.984351851846</v>
      </c>
      <c r="M3576" s="2" t="b">
        <v>0</v>
      </c>
      <c r="N3576" s="2">
        <v>45</v>
      </c>
      <c r="O3576" s="2" t="b">
        <v>1</v>
      </c>
      <c r="P3576" s="4">
        <f t="shared" si="332"/>
        <v>106.12068965517241</v>
      </c>
      <c r="Q3576" s="5">
        <f t="shared" si="333"/>
        <v>136.77777777777777</v>
      </c>
      <c r="R3576" s="2" t="s">
        <v>8271</v>
      </c>
      <c r="S3576" s="7" t="str">
        <f t="shared" si="334"/>
        <v>theater</v>
      </c>
      <c r="T3576" s="7" t="str">
        <f t="shared" si="335"/>
        <v>plays</v>
      </c>
    </row>
    <row r="3577" spans="1:20" ht="80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17">
        <f t="shared" si="330"/>
        <v>42561.783877314811</v>
      </c>
      <c r="L3577" s="17">
        <f t="shared" si="331"/>
        <v>42593.165972222225</v>
      </c>
      <c r="M3577" s="2" t="b">
        <v>0</v>
      </c>
      <c r="N3577" s="2">
        <v>102</v>
      </c>
      <c r="O3577" s="2" t="b">
        <v>1</v>
      </c>
      <c r="P3577" s="4">
        <f t="shared" si="332"/>
        <v>101.33000000000001</v>
      </c>
      <c r="Q3577" s="5">
        <f t="shared" si="333"/>
        <v>99.343137254901961</v>
      </c>
      <c r="R3577" s="2" t="s">
        <v>8271</v>
      </c>
      <c r="S3577" s="7" t="str">
        <f t="shared" si="334"/>
        <v>theater</v>
      </c>
      <c r="T3577" s="7" t="str">
        <f t="shared" si="335"/>
        <v>plays</v>
      </c>
    </row>
    <row r="3578" spans="1:20" ht="80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17">
        <f t="shared" si="330"/>
        <v>42649.54923611111</v>
      </c>
      <c r="L3578" s="17">
        <f t="shared" si="331"/>
        <v>42709.590902777782</v>
      </c>
      <c r="M3578" s="2" t="b">
        <v>0</v>
      </c>
      <c r="N3578" s="2">
        <v>5</v>
      </c>
      <c r="O3578" s="2" t="b">
        <v>1</v>
      </c>
      <c r="P3578" s="4">
        <f t="shared" si="332"/>
        <v>100</v>
      </c>
      <c r="Q3578" s="5">
        <f t="shared" si="333"/>
        <v>20</v>
      </c>
      <c r="R3578" s="2" t="s">
        <v>8271</v>
      </c>
      <c r="S3578" s="7" t="str">
        <f t="shared" si="334"/>
        <v>theater</v>
      </c>
      <c r="T3578" s="7" t="str">
        <f t="shared" si="335"/>
        <v>plays</v>
      </c>
    </row>
    <row r="3579" spans="1:20" ht="80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17">
        <f t="shared" si="330"/>
        <v>42093.786840277782</v>
      </c>
      <c r="L3579" s="17">
        <f t="shared" si="331"/>
        <v>42120.26944444445</v>
      </c>
      <c r="M3579" s="2" t="b">
        <v>0</v>
      </c>
      <c r="N3579" s="2">
        <v>27</v>
      </c>
      <c r="O3579" s="2" t="b">
        <v>1</v>
      </c>
      <c r="P3579" s="4">
        <f t="shared" si="332"/>
        <v>130</v>
      </c>
      <c r="Q3579" s="5">
        <f t="shared" si="333"/>
        <v>28.888888888888889</v>
      </c>
      <c r="R3579" s="2" t="s">
        <v>8271</v>
      </c>
      <c r="S3579" s="7" t="str">
        <f t="shared" si="334"/>
        <v>theater</v>
      </c>
      <c r="T3579" s="7" t="str">
        <f t="shared" si="335"/>
        <v>plays</v>
      </c>
    </row>
    <row r="3580" spans="1:20" ht="80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17">
        <f t="shared" si="330"/>
        <v>42460.733530092592</v>
      </c>
      <c r="L3580" s="17">
        <f t="shared" si="331"/>
        <v>42490.733530092592</v>
      </c>
      <c r="M3580" s="2" t="b">
        <v>0</v>
      </c>
      <c r="N3580" s="2">
        <v>37</v>
      </c>
      <c r="O3580" s="2" t="b">
        <v>1</v>
      </c>
      <c r="P3580" s="4">
        <f t="shared" si="332"/>
        <v>100.01333333333334</v>
      </c>
      <c r="Q3580" s="5">
        <f t="shared" si="333"/>
        <v>40.545945945945945</v>
      </c>
      <c r="R3580" s="2" t="s">
        <v>8271</v>
      </c>
      <c r="S3580" s="7" t="str">
        <f t="shared" si="334"/>
        <v>theater</v>
      </c>
      <c r="T3580" s="7" t="str">
        <f t="shared" si="335"/>
        <v>plays</v>
      </c>
    </row>
    <row r="3581" spans="1:20" ht="80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17">
        <f t="shared" si="330"/>
        <v>42430.762222222227</v>
      </c>
      <c r="L3581" s="17">
        <f t="shared" si="331"/>
        <v>42460.720555555556</v>
      </c>
      <c r="M3581" s="2" t="b">
        <v>0</v>
      </c>
      <c r="N3581" s="2">
        <v>14</v>
      </c>
      <c r="O3581" s="2" t="b">
        <v>1</v>
      </c>
      <c r="P3581" s="4">
        <f t="shared" si="332"/>
        <v>100</v>
      </c>
      <c r="Q3581" s="5">
        <f t="shared" si="333"/>
        <v>35.714285714285715</v>
      </c>
      <c r="R3581" s="2" t="s">
        <v>8271</v>
      </c>
      <c r="S3581" s="7" t="str">
        <f t="shared" si="334"/>
        <v>theater</v>
      </c>
      <c r="T3581" s="7" t="str">
        <f t="shared" si="335"/>
        <v>plays</v>
      </c>
    </row>
    <row r="3582" spans="1:20" ht="80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17">
        <f t="shared" si="330"/>
        <v>42026.176180555558</v>
      </c>
      <c r="L3582" s="17">
        <f t="shared" si="331"/>
        <v>42064.207638888889</v>
      </c>
      <c r="M3582" s="2" t="b">
        <v>0</v>
      </c>
      <c r="N3582" s="2">
        <v>27</v>
      </c>
      <c r="O3582" s="2" t="b">
        <v>1</v>
      </c>
      <c r="P3582" s="4">
        <f t="shared" si="332"/>
        <v>113.88888888888889</v>
      </c>
      <c r="Q3582" s="5">
        <f t="shared" si="333"/>
        <v>37.962962962962962</v>
      </c>
      <c r="R3582" s="2" t="s">
        <v>8271</v>
      </c>
      <c r="S3582" s="7" t="str">
        <f t="shared" si="334"/>
        <v>theater</v>
      </c>
      <c r="T3582" s="7" t="str">
        <f t="shared" si="335"/>
        <v>plays</v>
      </c>
    </row>
    <row r="3583" spans="1:20" ht="80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17">
        <f t="shared" si="330"/>
        <v>41836.471180555556</v>
      </c>
      <c r="L3583" s="17">
        <f t="shared" si="331"/>
        <v>41850.471180555556</v>
      </c>
      <c r="M3583" s="2" t="b">
        <v>0</v>
      </c>
      <c r="N3583" s="2">
        <v>45</v>
      </c>
      <c r="O3583" s="2" t="b">
        <v>1</v>
      </c>
      <c r="P3583" s="4">
        <f t="shared" si="332"/>
        <v>100</v>
      </c>
      <c r="Q3583" s="5">
        <f t="shared" si="333"/>
        <v>33.333333333333336</v>
      </c>
      <c r="R3583" s="2" t="s">
        <v>8271</v>
      </c>
      <c r="S3583" s="7" t="str">
        <f t="shared" si="334"/>
        <v>theater</v>
      </c>
      <c r="T3583" s="7" t="str">
        <f t="shared" si="335"/>
        <v>plays</v>
      </c>
    </row>
    <row r="3584" spans="1:20" ht="60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17">
        <f t="shared" si="330"/>
        <v>42451.095856481479</v>
      </c>
      <c r="L3584" s="17">
        <f t="shared" si="331"/>
        <v>42465.095856481479</v>
      </c>
      <c r="M3584" s="2" t="b">
        <v>0</v>
      </c>
      <c r="N3584" s="2">
        <v>49</v>
      </c>
      <c r="O3584" s="2" t="b">
        <v>1</v>
      </c>
      <c r="P3584" s="4">
        <f t="shared" si="332"/>
        <v>287</v>
      </c>
      <c r="Q3584" s="5">
        <f t="shared" si="333"/>
        <v>58.571428571428569</v>
      </c>
      <c r="R3584" s="2" t="s">
        <v>8271</v>
      </c>
      <c r="S3584" s="7" t="str">
        <f t="shared" si="334"/>
        <v>theater</v>
      </c>
      <c r="T3584" s="7" t="str">
        <f t="shared" si="335"/>
        <v>plays</v>
      </c>
    </row>
    <row r="3585" spans="1:20" ht="80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17">
        <f t="shared" si="330"/>
        <v>42418.425983796296</v>
      </c>
      <c r="L3585" s="17">
        <f t="shared" si="331"/>
        <v>42478.384317129632</v>
      </c>
      <c r="M3585" s="2" t="b">
        <v>0</v>
      </c>
      <c r="N3585" s="2">
        <v>24</v>
      </c>
      <c r="O3585" s="2" t="b">
        <v>1</v>
      </c>
      <c r="P3585" s="4">
        <f t="shared" si="332"/>
        <v>108.5</v>
      </c>
      <c r="Q3585" s="5">
        <f t="shared" si="333"/>
        <v>135.625</v>
      </c>
      <c r="R3585" s="2" t="s">
        <v>8271</v>
      </c>
      <c r="S3585" s="7" t="str">
        <f t="shared" si="334"/>
        <v>theater</v>
      </c>
      <c r="T3585" s="7" t="str">
        <f t="shared" si="335"/>
        <v>plays</v>
      </c>
    </row>
    <row r="3586" spans="1:20" ht="120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17">
        <f t="shared" si="330"/>
        <v>42168.316481481481</v>
      </c>
      <c r="L3586" s="17">
        <f t="shared" si="331"/>
        <v>42198.316481481481</v>
      </c>
      <c r="M3586" s="2" t="b">
        <v>0</v>
      </c>
      <c r="N3586" s="2">
        <v>112</v>
      </c>
      <c r="O3586" s="2" t="b">
        <v>1</v>
      </c>
      <c r="P3586" s="4">
        <f t="shared" si="332"/>
        <v>115.5</v>
      </c>
      <c r="Q3586" s="5">
        <f t="shared" si="333"/>
        <v>30.9375</v>
      </c>
      <c r="R3586" s="2" t="s">
        <v>8271</v>
      </c>
      <c r="S3586" s="7" t="str">
        <f t="shared" si="334"/>
        <v>theater</v>
      </c>
      <c r="T3586" s="7" t="str">
        <f t="shared" si="335"/>
        <v>plays</v>
      </c>
    </row>
    <row r="3587" spans="1:20" ht="80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17">
        <f t="shared" ref="K3587:K3650" si="336">(((J3587/60)/60)/24)+DATE(1970,1,1)</f>
        <v>41964.716319444444</v>
      </c>
      <c r="L3587" s="17">
        <f t="shared" ref="L3587:L3650" si="337">(((I3587/60)/60)/24)+DATE(1970,1,1)</f>
        <v>41994.716319444444</v>
      </c>
      <c r="M3587" s="2" t="b">
        <v>0</v>
      </c>
      <c r="N3587" s="2">
        <v>23</v>
      </c>
      <c r="O3587" s="2" t="b">
        <v>1</v>
      </c>
      <c r="P3587" s="4">
        <f t="shared" ref="P3587:P3650" si="338">E3587/D3587*100</f>
        <v>119.11764705882352</v>
      </c>
      <c r="Q3587" s="5">
        <f t="shared" ref="Q3587:Q3650" si="339">E3587/N3587</f>
        <v>176.08695652173913</v>
      </c>
      <c r="R3587" s="2" t="s">
        <v>8271</v>
      </c>
      <c r="S3587" s="7" t="str">
        <f t="shared" ref="S3587:S3650" si="340">LEFT(R3587, SEARCH("/",R3587, 1)-1)</f>
        <v>theater</v>
      </c>
      <c r="T3587" s="7" t="str">
        <f t="shared" ref="T3587:T3650" si="341">RIGHT(R3587,LEN(R3587)-SEARCH("/",R3587,1))</f>
        <v>plays</v>
      </c>
    </row>
    <row r="3588" spans="1:20" ht="40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17">
        <f t="shared" si="336"/>
        <v>42576.697569444441</v>
      </c>
      <c r="L3588" s="17">
        <f t="shared" si="337"/>
        <v>42636.697569444441</v>
      </c>
      <c r="M3588" s="2" t="b">
        <v>0</v>
      </c>
      <c r="N3588" s="2">
        <v>54</v>
      </c>
      <c r="O3588" s="2" t="b">
        <v>1</v>
      </c>
      <c r="P3588" s="4">
        <f t="shared" si="338"/>
        <v>109.42666666666668</v>
      </c>
      <c r="Q3588" s="5">
        <f t="shared" si="339"/>
        <v>151.9814814814815</v>
      </c>
      <c r="R3588" s="2" t="s">
        <v>8271</v>
      </c>
      <c r="S3588" s="7" t="str">
        <f t="shared" si="340"/>
        <v>theater</v>
      </c>
      <c r="T3588" s="7" t="str">
        <f t="shared" si="341"/>
        <v>plays</v>
      </c>
    </row>
    <row r="3589" spans="1:20" ht="80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17">
        <f t="shared" si="336"/>
        <v>42503.539976851855</v>
      </c>
      <c r="L3589" s="17">
        <f t="shared" si="337"/>
        <v>42548.791666666672</v>
      </c>
      <c r="M3589" s="2" t="b">
        <v>0</v>
      </c>
      <c r="N3589" s="2">
        <v>28</v>
      </c>
      <c r="O3589" s="2" t="b">
        <v>1</v>
      </c>
      <c r="P3589" s="4">
        <f t="shared" si="338"/>
        <v>126.6</v>
      </c>
      <c r="Q3589" s="5">
        <f t="shared" si="339"/>
        <v>22.607142857142858</v>
      </c>
      <c r="R3589" s="2" t="s">
        <v>8271</v>
      </c>
      <c r="S3589" s="7" t="str">
        <f t="shared" si="340"/>
        <v>theater</v>
      </c>
      <c r="T3589" s="7" t="str">
        <f t="shared" si="341"/>
        <v>plays</v>
      </c>
    </row>
    <row r="3590" spans="1:20" ht="80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17">
        <f t="shared" si="336"/>
        <v>42101.828819444447</v>
      </c>
      <c r="L3590" s="17">
        <f t="shared" si="337"/>
        <v>42123.958333333328</v>
      </c>
      <c r="M3590" s="2" t="b">
        <v>0</v>
      </c>
      <c r="N3590" s="2">
        <v>11</v>
      </c>
      <c r="O3590" s="2" t="b">
        <v>1</v>
      </c>
      <c r="P3590" s="4">
        <f t="shared" si="338"/>
        <v>100.49999999999999</v>
      </c>
      <c r="Q3590" s="5">
        <f t="shared" si="339"/>
        <v>18.272727272727273</v>
      </c>
      <c r="R3590" s="2" t="s">
        <v>8271</v>
      </c>
      <c r="S3590" s="7" t="str">
        <f t="shared" si="340"/>
        <v>theater</v>
      </c>
      <c r="T3590" s="7" t="str">
        <f t="shared" si="341"/>
        <v>plays</v>
      </c>
    </row>
    <row r="3591" spans="1:20" ht="80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17">
        <f t="shared" si="336"/>
        <v>42125.647534722222</v>
      </c>
      <c r="L3591" s="17">
        <f t="shared" si="337"/>
        <v>42150.647534722222</v>
      </c>
      <c r="M3591" s="2" t="b">
        <v>0</v>
      </c>
      <c r="N3591" s="2">
        <v>62</v>
      </c>
      <c r="O3591" s="2" t="b">
        <v>1</v>
      </c>
      <c r="P3591" s="4">
        <f t="shared" si="338"/>
        <v>127.49999999999999</v>
      </c>
      <c r="Q3591" s="5">
        <f t="shared" si="339"/>
        <v>82.258064516129039</v>
      </c>
      <c r="R3591" s="2" t="s">
        <v>8271</v>
      </c>
      <c r="S3591" s="7" t="str">
        <f t="shared" si="340"/>
        <v>theater</v>
      </c>
      <c r="T3591" s="7" t="str">
        <f t="shared" si="341"/>
        <v>plays</v>
      </c>
    </row>
    <row r="3592" spans="1:20" ht="80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17">
        <f t="shared" si="336"/>
        <v>41902.333726851852</v>
      </c>
      <c r="L3592" s="17">
        <f t="shared" si="337"/>
        <v>41932.333726851852</v>
      </c>
      <c r="M3592" s="2" t="b">
        <v>0</v>
      </c>
      <c r="N3592" s="2">
        <v>73</v>
      </c>
      <c r="O3592" s="2" t="b">
        <v>1</v>
      </c>
      <c r="P3592" s="4">
        <f t="shared" si="338"/>
        <v>100.05999999999999</v>
      </c>
      <c r="Q3592" s="5">
        <f t="shared" si="339"/>
        <v>68.534246575342465</v>
      </c>
      <c r="R3592" s="2" t="s">
        <v>8271</v>
      </c>
      <c r="S3592" s="7" t="str">
        <f t="shared" si="340"/>
        <v>theater</v>
      </c>
      <c r="T3592" s="7" t="str">
        <f t="shared" si="341"/>
        <v>plays</v>
      </c>
    </row>
    <row r="3593" spans="1:20" ht="80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17">
        <f t="shared" si="336"/>
        <v>42003.948425925926</v>
      </c>
      <c r="L3593" s="17">
        <f t="shared" si="337"/>
        <v>42028.207638888889</v>
      </c>
      <c r="M3593" s="2" t="b">
        <v>0</v>
      </c>
      <c r="N3593" s="2">
        <v>18</v>
      </c>
      <c r="O3593" s="2" t="b">
        <v>1</v>
      </c>
      <c r="P3593" s="4">
        <f t="shared" si="338"/>
        <v>175</v>
      </c>
      <c r="Q3593" s="5">
        <f t="shared" si="339"/>
        <v>68.055555555555557</v>
      </c>
      <c r="R3593" s="2" t="s">
        <v>8271</v>
      </c>
      <c r="S3593" s="7" t="str">
        <f t="shared" si="340"/>
        <v>theater</v>
      </c>
      <c r="T3593" s="7" t="str">
        <f t="shared" si="341"/>
        <v>plays</v>
      </c>
    </row>
    <row r="3594" spans="1:20" ht="80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17">
        <f t="shared" si="336"/>
        <v>41988.829942129625</v>
      </c>
      <c r="L3594" s="17">
        <f t="shared" si="337"/>
        <v>42046.207638888889</v>
      </c>
      <c r="M3594" s="2" t="b">
        <v>0</v>
      </c>
      <c r="N3594" s="2">
        <v>35</v>
      </c>
      <c r="O3594" s="2" t="b">
        <v>1</v>
      </c>
      <c r="P3594" s="4">
        <f t="shared" si="338"/>
        <v>127.25</v>
      </c>
      <c r="Q3594" s="5">
        <f t="shared" si="339"/>
        <v>72.714285714285708</v>
      </c>
      <c r="R3594" s="2" t="s">
        <v>8271</v>
      </c>
      <c r="S3594" s="7" t="str">
        <f t="shared" si="340"/>
        <v>theater</v>
      </c>
      <c r="T3594" s="7" t="str">
        <f t="shared" si="341"/>
        <v>plays</v>
      </c>
    </row>
    <row r="3595" spans="1:20" ht="60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17">
        <f t="shared" si="336"/>
        <v>41974.898599537039</v>
      </c>
      <c r="L3595" s="17">
        <f t="shared" si="337"/>
        <v>42009.851388888885</v>
      </c>
      <c r="M3595" s="2" t="b">
        <v>0</v>
      </c>
      <c r="N3595" s="2">
        <v>43</v>
      </c>
      <c r="O3595" s="2" t="b">
        <v>1</v>
      </c>
      <c r="P3595" s="4">
        <f t="shared" si="338"/>
        <v>110.63333333333334</v>
      </c>
      <c r="Q3595" s="5">
        <f t="shared" si="339"/>
        <v>77.186046511627907</v>
      </c>
      <c r="R3595" s="2" t="s">
        <v>8271</v>
      </c>
      <c r="S3595" s="7" t="str">
        <f t="shared" si="340"/>
        <v>theater</v>
      </c>
      <c r="T3595" s="7" t="str">
        <f t="shared" si="341"/>
        <v>plays</v>
      </c>
    </row>
    <row r="3596" spans="1:20" ht="80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17">
        <f t="shared" si="336"/>
        <v>42592.066921296297</v>
      </c>
      <c r="L3596" s="17">
        <f t="shared" si="337"/>
        <v>42617.066921296297</v>
      </c>
      <c r="M3596" s="2" t="b">
        <v>0</v>
      </c>
      <c r="N3596" s="2">
        <v>36</v>
      </c>
      <c r="O3596" s="2" t="b">
        <v>1</v>
      </c>
      <c r="P3596" s="4">
        <f t="shared" si="338"/>
        <v>125.93749999999999</v>
      </c>
      <c r="Q3596" s="5">
        <f t="shared" si="339"/>
        <v>55.972222222222221</v>
      </c>
      <c r="R3596" s="2" t="s">
        <v>8271</v>
      </c>
      <c r="S3596" s="7" t="str">
        <f t="shared" si="340"/>
        <v>theater</v>
      </c>
      <c r="T3596" s="7" t="str">
        <f t="shared" si="341"/>
        <v>plays</v>
      </c>
    </row>
    <row r="3597" spans="1:20" ht="40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17">
        <f t="shared" si="336"/>
        <v>42050.008368055554</v>
      </c>
      <c r="L3597" s="17">
        <f t="shared" si="337"/>
        <v>42076.290972222225</v>
      </c>
      <c r="M3597" s="2" t="b">
        <v>0</v>
      </c>
      <c r="N3597" s="2">
        <v>62</v>
      </c>
      <c r="O3597" s="2" t="b">
        <v>1</v>
      </c>
      <c r="P3597" s="4">
        <f t="shared" si="338"/>
        <v>118.5</v>
      </c>
      <c r="Q3597" s="5">
        <f t="shared" si="339"/>
        <v>49.693548387096776</v>
      </c>
      <c r="R3597" s="2" t="s">
        <v>8271</v>
      </c>
      <c r="S3597" s="7" t="str">
        <f t="shared" si="340"/>
        <v>theater</v>
      </c>
      <c r="T3597" s="7" t="str">
        <f t="shared" si="341"/>
        <v>plays</v>
      </c>
    </row>
    <row r="3598" spans="1:20" ht="60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17">
        <f t="shared" si="336"/>
        <v>41856.715069444443</v>
      </c>
      <c r="L3598" s="17">
        <f t="shared" si="337"/>
        <v>41877.715069444443</v>
      </c>
      <c r="M3598" s="2" t="b">
        <v>0</v>
      </c>
      <c r="N3598" s="2">
        <v>15</v>
      </c>
      <c r="O3598" s="2" t="b">
        <v>1</v>
      </c>
      <c r="P3598" s="4">
        <f t="shared" si="338"/>
        <v>107.72727272727273</v>
      </c>
      <c r="Q3598" s="5">
        <f t="shared" si="339"/>
        <v>79</v>
      </c>
      <c r="R3598" s="2" t="s">
        <v>8271</v>
      </c>
      <c r="S3598" s="7" t="str">
        <f t="shared" si="340"/>
        <v>theater</v>
      </c>
      <c r="T3598" s="7" t="str">
        <f t="shared" si="341"/>
        <v>plays</v>
      </c>
    </row>
    <row r="3599" spans="1:20" ht="40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17">
        <f t="shared" si="336"/>
        <v>42417.585532407407</v>
      </c>
      <c r="L3599" s="17">
        <f t="shared" si="337"/>
        <v>42432.249305555553</v>
      </c>
      <c r="M3599" s="2" t="b">
        <v>0</v>
      </c>
      <c r="N3599" s="2">
        <v>33</v>
      </c>
      <c r="O3599" s="2" t="b">
        <v>1</v>
      </c>
      <c r="P3599" s="4">
        <f t="shared" si="338"/>
        <v>102.60000000000001</v>
      </c>
      <c r="Q3599" s="5">
        <f t="shared" si="339"/>
        <v>77.727272727272734</v>
      </c>
      <c r="R3599" s="2" t="s">
        <v>8271</v>
      </c>
      <c r="S3599" s="7" t="str">
        <f t="shared" si="340"/>
        <v>theater</v>
      </c>
      <c r="T3599" s="7" t="str">
        <f t="shared" si="341"/>
        <v>plays</v>
      </c>
    </row>
    <row r="3600" spans="1:20" ht="60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17">
        <f t="shared" si="336"/>
        <v>41866.79886574074</v>
      </c>
      <c r="L3600" s="17">
        <f t="shared" si="337"/>
        <v>41885.207638888889</v>
      </c>
      <c r="M3600" s="2" t="b">
        <v>0</v>
      </c>
      <c r="N3600" s="2">
        <v>27</v>
      </c>
      <c r="O3600" s="2" t="b">
        <v>1</v>
      </c>
      <c r="P3600" s="4">
        <f t="shared" si="338"/>
        <v>110.1</v>
      </c>
      <c r="Q3600" s="5">
        <f t="shared" si="339"/>
        <v>40.777777777777779</v>
      </c>
      <c r="R3600" s="2" t="s">
        <v>8271</v>
      </c>
      <c r="S3600" s="7" t="str">
        <f t="shared" si="340"/>
        <v>theater</v>
      </c>
      <c r="T3600" s="7" t="str">
        <f t="shared" si="341"/>
        <v>plays</v>
      </c>
    </row>
    <row r="3601" spans="1:20" ht="60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17">
        <f t="shared" si="336"/>
        <v>42220.79487268519</v>
      </c>
      <c r="L3601" s="17">
        <f t="shared" si="337"/>
        <v>42246</v>
      </c>
      <c r="M3601" s="2" t="b">
        <v>0</v>
      </c>
      <c r="N3601" s="2">
        <v>17</v>
      </c>
      <c r="O3601" s="2" t="b">
        <v>1</v>
      </c>
      <c r="P3601" s="4">
        <f t="shared" si="338"/>
        <v>202</v>
      </c>
      <c r="Q3601" s="5">
        <f t="shared" si="339"/>
        <v>59.411764705882355</v>
      </c>
      <c r="R3601" s="2" t="s">
        <v>8271</v>
      </c>
      <c r="S3601" s="7" t="str">
        <f t="shared" si="340"/>
        <v>theater</v>
      </c>
      <c r="T3601" s="7" t="str">
        <f t="shared" si="341"/>
        <v>plays</v>
      </c>
    </row>
    <row r="3602" spans="1:20" ht="40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17">
        <f t="shared" si="336"/>
        <v>42628.849120370374</v>
      </c>
      <c r="L3602" s="17">
        <f t="shared" si="337"/>
        <v>42656.849120370374</v>
      </c>
      <c r="M3602" s="2" t="b">
        <v>0</v>
      </c>
      <c r="N3602" s="2">
        <v>4</v>
      </c>
      <c r="O3602" s="2" t="b">
        <v>1</v>
      </c>
      <c r="P3602" s="4">
        <f t="shared" si="338"/>
        <v>130</v>
      </c>
      <c r="Q3602" s="5">
        <f t="shared" si="339"/>
        <v>3.25</v>
      </c>
      <c r="R3602" s="2" t="s">
        <v>8271</v>
      </c>
      <c r="S3602" s="7" t="str">
        <f t="shared" si="340"/>
        <v>theater</v>
      </c>
      <c r="T3602" s="7" t="str">
        <f t="shared" si="341"/>
        <v>plays</v>
      </c>
    </row>
    <row r="3603" spans="1:20" ht="60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17">
        <f t="shared" si="336"/>
        <v>41990.99863425926</v>
      </c>
      <c r="L3603" s="17">
        <f t="shared" si="337"/>
        <v>42020.99863425926</v>
      </c>
      <c r="M3603" s="2" t="b">
        <v>0</v>
      </c>
      <c r="N3603" s="2">
        <v>53</v>
      </c>
      <c r="O3603" s="2" t="b">
        <v>1</v>
      </c>
      <c r="P3603" s="4">
        <f t="shared" si="338"/>
        <v>104.35000000000001</v>
      </c>
      <c r="Q3603" s="5">
        <f t="shared" si="339"/>
        <v>39.377358490566039</v>
      </c>
      <c r="R3603" s="2" t="s">
        <v>8271</v>
      </c>
      <c r="S3603" s="7" t="str">
        <f t="shared" si="340"/>
        <v>theater</v>
      </c>
      <c r="T3603" s="7" t="str">
        <f t="shared" si="341"/>
        <v>plays</v>
      </c>
    </row>
    <row r="3604" spans="1:20" ht="80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17">
        <f t="shared" si="336"/>
        <v>42447.894432870366</v>
      </c>
      <c r="L3604" s="17">
        <f t="shared" si="337"/>
        <v>42507.894432870366</v>
      </c>
      <c r="M3604" s="2" t="b">
        <v>0</v>
      </c>
      <c r="N3604" s="2">
        <v>49</v>
      </c>
      <c r="O3604" s="2" t="b">
        <v>1</v>
      </c>
      <c r="P3604" s="4">
        <f t="shared" si="338"/>
        <v>100.05</v>
      </c>
      <c r="Q3604" s="5">
        <f t="shared" si="339"/>
        <v>81.673469387755105</v>
      </c>
      <c r="R3604" s="2" t="s">
        <v>8271</v>
      </c>
      <c r="S3604" s="7" t="str">
        <f t="shared" si="340"/>
        <v>theater</v>
      </c>
      <c r="T3604" s="7" t="str">
        <f t="shared" si="341"/>
        <v>plays</v>
      </c>
    </row>
    <row r="3605" spans="1:20" ht="80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17">
        <f t="shared" si="336"/>
        <v>42283.864351851851</v>
      </c>
      <c r="L3605" s="17">
        <f t="shared" si="337"/>
        <v>42313.906018518523</v>
      </c>
      <c r="M3605" s="2" t="b">
        <v>0</v>
      </c>
      <c r="N3605" s="2">
        <v>57</v>
      </c>
      <c r="O3605" s="2" t="b">
        <v>1</v>
      </c>
      <c r="P3605" s="4">
        <f t="shared" si="338"/>
        <v>170.66666666666669</v>
      </c>
      <c r="Q3605" s="5">
        <f t="shared" si="339"/>
        <v>44.912280701754383</v>
      </c>
      <c r="R3605" s="2" t="s">
        <v>8271</v>
      </c>
      <c r="S3605" s="7" t="str">
        <f t="shared" si="340"/>
        <v>theater</v>
      </c>
      <c r="T3605" s="7" t="str">
        <f t="shared" si="341"/>
        <v>plays</v>
      </c>
    </row>
    <row r="3606" spans="1:20" ht="80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17">
        <f t="shared" si="336"/>
        <v>42483.015694444446</v>
      </c>
      <c r="L3606" s="17">
        <f t="shared" si="337"/>
        <v>42489.290972222225</v>
      </c>
      <c r="M3606" s="2" t="b">
        <v>0</v>
      </c>
      <c r="N3606" s="2">
        <v>69</v>
      </c>
      <c r="O3606" s="2" t="b">
        <v>1</v>
      </c>
      <c r="P3606" s="4">
        <f t="shared" si="338"/>
        <v>112.83333333333334</v>
      </c>
      <c r="Q3606" s="5">
        <f t="shared" si="339"/>
        <v>49.05797101449275</v>
      </c>
      <c r="R3606" s="2" t="s">
        <v>8271</v>
      </c>
      <c r="S3606" s="7" t="str">
        <f t="shared" si="340"/>
        <v>theater</v>
      </c>
      <c r="T3606" s="7" t="str">
        <f t="shared" si="341"/>
        <v>plays</v>
      </c>
    </row>
    <row r="3607" spans="1:20" ht="80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17">
        <f t="shared" si="336"/>
        <v>42383.793124999997</v>
      </c>
      <c r="L3607" s="17">
        <f t="shared" si="337"/>
        <v>42413.793124999997</v>
      </c>
      <c r="M3607" s="2" t="b">
        <v>0</v>
      </c>
      <c r="N3607" s="2">
        <v>15</v>
      </c>
      <c r="O3607" s="2" t="b">
        <v>1</v>
      </c>
      <c r="P3607" s="4">
        <f t="shared" si="338"/>
        <v>184</v>
      </c>
      <c r="Q3607" s="5">
        <f t="shared" si="339"/>
        <v>30.666666666666668</v>
      </c>
      <c r="R3607" s="2" t="s">
        <v>8271</v>
      </c>
      <c r="S3607" s="7" t="str">
        <f t="shared" si="340"/>
        <v>theater</v>
      </c>
      <c r="T3607" s="7" t="str">
        <f t="shared" si="341"/>
        <v>plays</v>
      </c>
    </row>
    <row r="3608" spans="1:20" ht="80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17">
        <f t="shared" si="336"/>
        <v>42566.604826388888</v>
      </c>
      <c r="L3608" s="17">
        <f t="shared" si="337"/>
        <v>42596.604826388888</v>
      </c>
      <c r="M3608" s="2" t="b">
        <v>0</v>
      </c>
      <c r="N3608" s="2">
        <v>64</v>
      </c>
      <c r="O3608" s="2" t="b">
        <v>1</v>
      </c>
      <c r="P3608" s="4">
        <f t="shared" si="338"/>
        <v>130.26666666666665</v>
      </c>
      <c r="Q3608" s="5">
        <f t="shared" si="339"/>
        <v>61.0625</v>
      </c>
      <c r="R3608" s="2" t="s">
        <v>8271</v>
      </c>
      <c r="S3608" s="7" t="str">
        <f t="shared" si="340"/>
        <v>theater</v>
      </c>
      <c r="T3608" s="7" t="str">
        <f t="shared" si="341"/>
        <v>plays</v>
      </c>
    </row>
    <row r="3609" spans="1:20" ht="40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17">
        <f t="shared" si="336"/>
        <v>42338.963912037041</v>
      </c>
      <c r="L3609" s="17">
        <f t="shared" si="337"/>
        <v>42353</v>
      </c>
      <c r="M3609" s="2" t="b">
        <v>0</v>
      </c>
      <c r="N3609" s="2">
        <v>20</v>
      </c>
      <c r="O3609" s="2" t="b">
        <v>1</v>
      </c>
      <c r="P3609" s="4">
        <f t="shared" si="338"/>
        <v>105.45454545454544</v>
      </c>
      <c r="Q3609" s="5">
        <f t="shared" si="339"/>
        <v>29</v>
      </c>
      <c r="R3609" s="2" t="s">
        <v>8271</v>
      </c>
      <c r="S3609" s="7" t="str">
        <f t="shared" si="340"/>
        <v>theater</v>
      </c>
      <c r="T3609" s="7" t="str">
        <f t="shared" si="341"/>
        <v>plays</v>
      </c>
    </row>
    <row r="3610" spans="1:20" ht="80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17">
        <f t="shared" si="336"/>
        <v>42506.709375000006</v>
      </c>
      <c r="L3610" s="17">
        <f t="shared" si="337"/>
        <v>42538.583333333328</v>
      </c>
      <c r="M3610" s="2" t="b">
        <v>0</v>
      </c>
      <c r="N3610" s="2">
        <v>27</v>
      </c>
      <c r="O3610" s="2" t="b">
        <v>1</v>
      </c>
      <c r="P3610" s="4">
        <f t="shared" si="338"/>
        <v>100</v>
      </c>
      <c r="Q3610" s="5">
        <f t="shared" si="339"/>
        <v>29.62962962962963</v>
      </c>
      <c r="R3610" s="2" t="s">
        <v>8271</v>
      </c>
      <c r="S3610" s="7" t="str">
        <f t="shared" si="340"/>
        <v>theater</v>
      </c>
      <c r="T3610" s="7" t="str">
        <f t="shared" si="341"/>
        <v>plays</v>
      </c>
    </row>
    <row r="3611" spans="1:20" ht="80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17">
        <f t="shared" si="336"/>
        <v>42429.991724537031</v>
      </c>
      <c r="L3611" s="17">
        <f t="shared" si="337"/>
        <v>42459.950057870374</v>
      </c>
      <c r="M3611" s="2" t="b">
        <v>0</v>
      </c>
      <c r="N3611" s="2">
        <v>21</v>
      </c>
      <c r="O3611" s="2" t="b">
        <v>1</v>
      </c>
      <c r="P3611" s="4">
        <f t="shared" si="338"/>
        <v>153.31632653061226</v>
      </c>
      <c r="Q3611" s="5">
        <f t="shared" si="339"/>
        <v>143.0952380952381</v>
      </c>
      <c r="R3611" s="2" t="s">
        <v>8271</v>
      </c>
      <c r="S3611" s="7" t="str">
        <f t="shared" si="340"/>
        <v>theater</v>
      </c>
      <c r="T3611" s="7" t="str">
        <f t="shared" si="341"/>
        <v>plays</v>
      </c>
    </row>
    <row r="3612" spans="1:20" ht="60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17">
        <f t="shared" si="336"/>
        <v>42203.432129629626</v>
      </c>
      <c r="L3612" s="17">
        <f t="shared" si="337"/>
        <v>42233.432129629626</v>
      </c>
      <c r="M3612" s="2" t="b">
        <v>0</v>
      </c>
      <c r="N3612" s="2">
        <v>31</v>
      </c>
      <c r="O3612" s="2" t="b">
        <v>1</v>
      </c>
      <c r="P3612" s="4">
        <f t="shared" si="338"/>
        <v>162.30000000000001</v>
      </c>
      <c r="Q3612" s="5">
        <f t="shared" si="339"/>
        <v>52.354838709677416</v>
      </c>
      <c r="R3612" s="2" t="s">
        <v>8271</v>
      </c>
      <c r="S3612" s="7" t="str">
        <f t="shared" si="340"/>
        <v>theater</v>
      </c>
      <c r="T3612" s="7" t="str">
        <f t="shared" si="341"/>
        <v>plays</v>
      </c>
    </row>
    <row r="3613" spans="1:20" ht="80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17">
        <f t="shared" si="336"/>
        <v>42072.370381944449</v>
      </c>
      <c r="L3613" s="17">
        <f t="shared" si="337"/>
        <v>42102.370381944449</v>
      </c>
      <c r="M3613" s="2" t="b">
        <v>0</v>
      </c>
      <c r="N3613" s="2">
        <v>51</v>
      </c>
      <c r="O3613" s="2" t="b">
        <v>1</v>
      </c>
      <c r="P3613" s="4">
        <f t="shared" si="338"/>
        <v>136</v>
      </c>
      <c r="Q3613" s="5">
        <f t="shared" si="339"/>
        <v>66.666666666666671</v>
      </c>
      <c r="R3613" s="2" t="s">
        <v>8271</v>
      </c>
      <c r="S3613" s="7" t="str">
        <f t="shared" si="340"/>
        <v>theater</v>
      </c>
      <c r="T3613" s="7" t="str">
        <f t="shared" si="341"/>
        <v>plays</v>
      </c>
    </row>
    <row r="3614" spans="1:20" ht="80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17">
        <f t="shared" si="336"/>
        <v>41789.726979166669</v>
      </c>
      <c r="L3614" s="17">
        <f t="shared" si="337"/>
        <v>41799.726979166669</v>
      </c>
      <c r="M3614" s="2" t="b">
        <v>0</v>
      </c>
      <c r="N3614" s="2">
        <v>57</v>
      </c>
      <c r="O3614" s="2" t="b">
        <v>1</v>
      </c>
      <c r="P3614" s="4">
        <f t="shared" si="338"/>
        <v>144.4</v>
      </c>
      <c r="Q3614" s="5">
        <f t="shared" si="339"/>
        <v>126.66666666666667</v>
      </c>
      <c r="R3614" s="2" t="s">
        <v>8271</v>
      </c>
      <c r="S3614" s="7" t="str">
        <f t="shared" si="340"/>
        <v>theater</v>
      </c>
      <c r="T3614" s="7" t="str">
        <f t="shared" si="341"/>
        <v>plays</v>
      </c>
    </row>
    <row r="3615" spans="1:20" ht="60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17">
        <f t="shared" si="336"/>
        <v>41788.58997685185</v>
      </c>
      <c r="L3615" s="17">
        <f t="shared" si="337"/>
        <v>41818.58997685185</v>
      </c>
      <c r="M3615" s="2" t="b">
        <v>0</v>
      </c>
      <c r="N3615" s="2">
        <v>20</v>
      </c>
      <c r="O3615" s="2" t="b">
        <v>1</v>
      </c>
      <c r="P3615" s="4">
        <f t="shared" si="338"/>
        <v>100</v>
      </c>
      <c r="Q3615" s="5">
        <f t="shared" si="339"/>
        <v>62.5</v>
      </c>
      <c r="R3615" s="2" t="s">
        <v>8271</v>
      </c>
      <c r="S3615" s="7" t="str">
        <f t="shared" si="340"/>
        <v>theater</v>
      </c>
      <c r="T3615" s="7" t="str">
        <f t="shared" si="341"/>
        <v>plays</v>
      </c>
    </row>
    <row r="3616" spans="1:20" ht="60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17">
        <f t="shared" si="336"/>
        <v>42144.041851851856</v>
      </c>
      <c r="L3616" s="17">
        <f t="shared" si="337"/>
        <v>42174.041851851856</v>
      </c>
      <c r="M3616" s="2" t="b">
        <v>0</v>
      </c>
      <c r="N3616" s="2">
        <v>71</v>
      </c>
      <c r="O3616" s="2" t="b">
        <v>1</v>
      </c>
      <c r="P3616" s="4">
        <f t="shared" si="338"/>
        <v>100.8</v>
      </c>
      <c r="Q3616" s="5">
        <f t="shared" si="339"/>
        <v>35.492957746478872</v>
      </c>
      <c r="R3616" s="2" t="s">
        <v>8271</v>
      </c>
      <c r="S3616" s="7" t="str">
        <f t="shared" si="340"/>
        <v>theater</v>
      </c>
      <c r="T3616" s="7" t="str">
        <f t="shared" si="341"/>
        <v>plays</v>
      </c>
    </row>
    <row r="3617" spans="1:20" ht="80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17">
        <f t="shared" si="336"/>
        <v>42318.593703703707</v>
      </c>
      <c r="L3617" s="17">
        <f t="shared" si="337"/>
        <v>42348.593703703707</v>
      </c>
      <c r="M3617" s="2" t="b">
        <v>0</v>
      </c>
      <c r="N3617" s="2">
        <v>72</v>
      </c>
      <c r="O3617" s="2" t="b">
        <v>1</v>
      </c>
      <c r="P3617" s="4">
        <f t="shared" si="338"/>
        <v>106.80000000000001</v>
      </c>
      <c r="Q3617" s="5">
        <f t="shared" si="339"/>
        <v>37.083333333333336</v>
      </c>
      <c r="R3617" s="2" t="s">
        <v>8271</v>
      </c>
      <c r="S3617" s="7" t="str">
        <f t="shared" si="340"/>
        <v>theater</v>
      </c>
      <c r="T3617" s="7" t="str">
        <f t="shared" si="341"/>
        <v>plays</v>
      </c>
    </row>
    <row r="3618" spans="1:20" ht="80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17">
        <f t="shared" si="336"/>
        <v>42052.949814814812</v>
      </c>
      <c r="L3618" s="17">
        <f t="shared" si="337"/>
        <v>42082.908148148148</v>
      </c>
      <c r="M3618" s="2" t="b">
        <v>0</v>
      </c>
      <c r="N3618" s="2">
        <v>45</v>
      </c>
      <c r="O3618" s="2" t="b">
        <v>1</v>
      </c>
      <c r="P3618" s="4">
        <f t="shared" si="338"/>
        <v>124.8</v>
      </c>
      <c r="Q3618" s="5">
        <f t="shared" si="339"/>
        <v>69.333333333333329</v>
      </c>
      <c r="R3618" s="2" t="s">
        <v>8271</v>
      </c>
      <c r="S3618" s="7" t="str">
        <f t="shared" si="340"/>
        <v>theater</v>
      </c>
      <c r="T3618" s="7" t="str">
        <f t="shared" si="341"/>
        <v>plays</v>
      </c>
    </row>
    <row r="3619" spans="1:20" ht="80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17">
        <f t="shared" si="336"/>
        <v>42779.610289351855</v>
      </c>
      <c r="L3619" s="17">
        <f t="shared" si="337"/>
        <v>42794</v>
      </c>
      <c r="M3619" s="2" t="b">
        <v>0</v>
      </c>
      <c r="N3619" s="2">
        <v>51</v>
      </c>
      <c r="O3619" s="2" t="b">
        <v>1</v>
      </c>
      <c r="P3619" s="4">
        <f t="shared" si="338"/>
        <v>118.91891891891892</v>
      </c>
      <c r="Q3619" s="5">
        <f t="shared" si="339"/>
        <v>17.254901960784313</v>
      </c>
      <c r="R3619" s="2" t="s">
        <v>8271</v>
      </c>
      <c r="S3619" s="7" t="str">
        <f t="shared" si="340"/>
        <v>theater</v>
      </c>
      <c r="T3619" s="7" t="str">
        <f t="shared" si="341"/>
        <v>plays</v>
      </c>
    </row>
    <row r="3620" spans="1:20" ht="80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17">
        <f t="shared" si="336"/>
        <v>42128.627893518518</v>
      </c>
      <c r="L3620" s="17">
        <f t="shared" si="337"/>
        <v>42158.627893518518</v>
      </c>
      <c r="M3620" s="2" t="b">
        <v>0</v>
      </c>
      <c r="N3620" s="2">
        <v>56</v>
      </c>
      <c r="O3620" s="2" t="b">
        <v>1</v>
      </c>
      <c r="P3620" s="4">
        <f t="shared" si="338"/>
        <v>101</v>
      </c>
      <c r="Q3620" s="5">
        <f t="shared" si="339"/>
        <v>36.071428571428569</v>
      </c>
      <c r="R3620" s="2" t="s">
        <v>8271</v>
      </c>
      <c r="S3620" s="7" t="str">
        <f t="shared" si="340"/>
        <v>theater</v>
      </c>
      <c r="T3620" s="7" t="str">
        <f t="shared" si="341"/>
        <v>plays</v>
      </c>
    </row>
    <row r="3621" spans="1:20" ht="80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17">
        <f t="shared" si="336"/>
        <v>42661.132245370376</v>
      </c>
      <c r="L3621" s="17">
        <f t="shared" si="337"/>
        <v>42693.916666666672</v>
      </c>
      <c r="M3621" s="2" t="b">
        <v>0</v>
      </c>
      <c r="N3621" s="2">
        <v>17</v>
      </c>
      <c r="O3621" s="2" t="b">
        <v>1</v>
      </c>
      <c r="P3621" s="4">
        <f t="shared" si="338"/>
        <v>112.99999999999999</v>
      </c>
      <c r="Q3621" s="5">
        <f t="shared" si="339"/>
        <v>66.470588235294116</v>
      </c>
      <c r="R3621" s="2" t="s">
        <v>8271</v>
      </c>
      <c r="S3621" s="7" t="str">
        <f t="shared" si="340"/>
        <v>theater</v>
      </c>
      <c r="T3621" s="7" t="str">
        <f t="shared" si="341"/>
        <v>plays</v>
      </c>
    </row>
    <row r="3622" spans="1:20" ht="80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17">
        <f t="shared" si="336"/>
        <v>42037.938206018516</v>
      </c>
      <c r="L3622" s="17">
        <f t="shared" si="337"/>
        <v>42068.166666666672</v>
      </c>
      <c r="M3622" s="2" t="b">
        <v>0</v>
      </c>
      <c r="N3622" s="2">
        <v>197</v>
      </c>
      <c r="O3622" s="2" t="b">
        <v>1</v>
      </c>
      <c r="P3622" s="4">
        <f t="shared" si="338"/>
        <v>105.19047619047619</v>
      </c>
      <c r="Q3622" s="5">
        <f t="shared" si="339"/>
        <v>56.065989847715734</v>
      </c>
      <c r="R3622" s="2" t="s">
        <v>8271</v>
      </c>
      <c r="S3622" s="7" t="str">
        <f t="shared" si="340"/>
        <v>theater</v>
      </c>
      <c r="T3622" s="7" t="str">
        <f t="shared" si="341"/>
        <v>plays</v>
      </c>
    </row>
    <row r="3623" spans="1:20" ht="80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17">
        <f t="shared" si="336"/>
        <v>42619.935694444444</v>
      </c>
      <c r="L3623" s="17">
        <f t="shared" si="337"/>
        <v>42643.875</v>
      </c>
      <c r="M3623" s="2" t="b">
        <v>0</v>
      </c>
      <c r="N3623" s="2">
        <v>70</v>
      </c>
      <c r="O3623" s="2" t="b">
        <v>1</v>
      </c>
      <c r="P3623" s="4">
        <f t="shared" si="338"/>
        <v>109.73333333333332</v>
      </c>
      <c r="Q3623" s="5">
        <f t="shared" si="339"/>
        <v>47.028571428571432</v>
      </c>
      <c r="R3623" s="2" t="s">
        <v>8271</v>
      </c>
      <c r="S3623" s="7" t="str">
        <f t="shared" si="340"/>
        <v>theater</v>
      </c>
      <c r="T3623" s="7" t="str">
        <f t="shared" si="341"/>
        <v>plays</v>
      </c>
    </row>
    <row r="3624" spans="1:20" ht="60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17">
        <f t="shared" si="336"/>
        <v>41877.221886574072</v>
      </c>
      <c r="L3624" s="17">
        <f t="shared" si="337"/>
        <v>41910.140972222223</v>
      </c>
      <c r="M3624" s="2" t="b">
        <v>0</v>
      </c>
      <c r="N3624" s="2">
        <v>21</v>
      </c>
      <c r="O3624" s="2" t="b">
        <v>1</v>
      </c>
      <c r="P3624" s="4">
        <f t="shared" si="338"/>
        <v>100.099</v>
      </c>
      <c r="Q3624" s="5">
        <f t="shared" si="339"/>
        <v>47.666190476190479</v>
      </c>
      <c r="R3624" s="2" t="s">
        <v>8271</v>
      </c>
      <c r="S3624" s="7" t="str">
        <f t="shared" si="340"/>
        <v>theater</v>
      </c>
      <c r="T3624" s="7" t="str">
        <f t="shared" si="341"/>
        <v>plays</v>
      </c>
    </row>
    <row r="3625" spans="1:20" ht="60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17">
        <f t="shared" si="336"/>
        <v>41828.736921296295</v>
      </c>
      <c r="L3625" s="17">
        <f t="shared" si="337"/>
        <v>41846.291666666664</v>
      </c>
      <c r="M3625" s="2" t="b">
        <v>0</v>
      </c>
      <c r="N3625" s="2">
        <v>34</v>
      </c>
      <c r="O3625" s="2" t="b">
        <v>1</v>
      </c>
      <c r="P3625" s="4">
        <f t="shared" si="338"/>
        <v>120</v>
      </c>
      <c r="Q3625" s="5">
        <f t="shared" si="339"/>
        <v>88.235294117647058</v>
      </c>
      <c r="R3625" s="2" t="s">
        <v>8271</v>
      </c>
      <c r="S3625" s="7" t="str">
        <f t="shared" si="340"/>
        <v>theater</v>
      </c>
      <c r="T3625" s="7" t="str">
        <f t="shared" si="341"/>
        <v>plays</v>
      </c>
    </row>
    <row r="3626" spans="1:20" ht="100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17">
        <f t="shared" si="336"/>
        <v>42545.774189814809</v>
      </c>
      <c r="L3626" s="17">
        <f t="shared" si="337"/>
        <v>42605.774189814809</v>
      </c>
      <c r="M3626" s="2" t="b">
        <v>0</v>
      </c>
      <c r="N3626" s="2">
        <v>39</v>
      </c>
      <c r="O3626" s="2" t="b">
        <v>1</v>
      </c>
      <c r="P3626" s="4">
        <f t="shared" si="338"/>
        <v>104.93333333333332</v>
      </c>
      <c r="Q3626" s="5">
        <f t="shared" si="339"/>
        <v>80.717948717948715</v>
      </c>
      <c r="R3626" s="2" t="s">
        <v>8271</v>
      </c>
      <c r="S3626" s="7" t="str">
        <f t="shared" si="340"/>
        <v>theater</v>
      </c>
      <c r="T3626" s="7" t="str">
        <f t="shared" si="341"/>
        <v>plays</v>
      </c>
    </row>
    <row r="3627" spans="1:20" ht="80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17">
        <f t="shared" si="336"/>
        <v>42157.652511574073</v>
      </c>
      <c r="L3627" s="17">
        <f t="shared" si="337"/>
        <v>42187.652511574073</v>
      </c>
      <c r="M3627" s="2" t="b">
        <v>0</v>
      </c>
      <c r="N3627" s="2">
        <v>78</v>
      </c>
      <c r="O3627" s="2" t="b">
        <v>1</v>
      </c>
      <c r="P3627" s="4">
        <f t="shared" si="338"/>
        <v>102.66666666666666</v>
      </c>
      <c r="Q3627" s="5">
        <f t="shared" si="339"/>
        <v>39.487179487179489</v>
      </c>
      <c r="R3627" s="2" t="s">
        <v>8271</v>
      </c>
      <c r="S3627" s="7" t="str">
        <f t="shared" si="340"/>
        <v>theater</v>
      </c>
      <c r="T3627" s="7" t="str">
        <f t="shared" si="341"/>
        <v>plays</v>
      </c>
    </row>
    <row r="3628" spans="1:20" ht="80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17">
        <f t="shared" si="336"/>
        <v>41846.667326388888</v>
      </c>
      <c r="L3628" s="17">
        <f t="shared" si="337"/>
        <v>41867.667326388888</v>
      </c>
      <c r="M3628" s="2" t="b">
        <v>0</v>
      </c>
      <c r="N3628" s="2">
        <v>48</v>
      </c>
      <c r="O3628" s="2" t="b">
        <v>1</v>
      </c>
      <c r="P3628" s="4">
        <f t="shared" si="338"/>
        <v>101.82500000000002</v>
      </c>
      <c r="Q3628" s="5">
        <f t="shared" si="339"/>
        <v>84.854166666666671</v>
      </c>
      <c r="R3628" s="2" t="s">
        <v>8271</v>
      </c>
      <c r="S3628" s="7" t="str">
        <f t="shared" si="340"/>
        <v>theater</v>
      </c>
      <c r="T3628" s="7" t="str">
        <f t="shared" si="341"/>
        <v>plays</v>
      </c>
    </row>
    <row r="3629" spans="1:20" ht="80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17">
        <f t="shared" si="336"/>
        <v>42460.741747685184</v>
      </c>
      <c r="L3629" s="17">
        <f t="shared" si="337"/>
        <v>42511.165972222225</v>
      </c>
      <c r="M3629" s="2" t="b">
        <v>0</v>
      </c>
      <c r="N3629" s="2">
        <v>29</v>
      </c>
      <c r="O3629" s="2" t="b">
        <v>1</v>
      </c>
      <c r="P3629" s="4">
        <f t="shared" si="338"/>
        <v>100</v>
      </c>
      <c r="Q3629" s="5">
        <f t="shared" si="339"/>
        <v>68.965517241379317</v>
      </c>
      <c r="R3629" s="2" t="s">
        <v>8271</v>
      </c>
      <c r="S3629" s="7" t="str">
        <f t="shared" si="340"/>
        <v>theater</v>
      </c>
      <c r="T3629" s="7" t="str">
        <f t="shared" si="341"/>
        <v>plays</v>
      </c>
    </row>
    <row r="3630" spans="1:20" ht="80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17">
        <f t="shared" si="336"/>
        <v>42291.833287037036</v>
      </c>
      <c r="L3630" s="17">
        <f t="shared" si="337"/>
        <v>42351.874953703707</v>
      </c>
      <c r="M3630" s="2" t="b">
        <v>0</v>
      </c>
      <c r="N3630" s="2">
        <v>0</v>
      </c>
      <c r="O3630" s="2" t="b">
        <v>0</v>
      </c>
      <c r="P3630" s="4">
        <f t="shared" si="338"/>
        <v>0</v>
      </c>
      <c r="Q3630" s="5" t="e">
        <f t="shared" si="339"/>
        <v>#DIV/0!</v>
      </c>
      <c r="R3630" s="2" t="s">
        <v>8305</v>
      </c>
      <c r="S3630" s="7" t="str">
        <f t="shared" si="340"/>
        <v>theater</v>
      </c>
      <c r="T3630" s="7" t="str">
        <f t="shared" si="341"/>
        <v>musical</v>
      </c>
    </row>
    <row r="3631" spans="1:20" ht="80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17">
        <f t="shared" si="336"/>
        <v>42437.094490740739</v>
      </c>
      <c r="L3631" s="17">
        <f t="shared" si="337"/>
        <v>42495.708333333328</v>
      </c>
      <c r="M3631" s="2" t="b">
        <v>0</v>
      </c>
      <c r="N3631" s="2">
        <v>2</v>
      </c>
      <c r="O3631" s="2" t="b">
        <v>0</v>
      </c>
      <c r="P3631" s="4">
        <f t="shared" si="338"/>
        <v>1.9999999999999998E-4</v>
      </c>
      <c r="Q3631" s="5">
        <f t="shared" si="339"/>
        <v>1</v>
      </c>
      <c r="R3631" s="2" t="s">
        <v>8305</v>
      </c>
      <c r="S3631" s="7" t="str">
        <f t="shared" si="340"/>
        <v>theater</v>
      </c>
      <c r="T3631" s="7" t="str">
        <f t="shared" si="341"/>
        <v>musical</v>
      </c>
    </row>
    <row r="3632" spans="1:20" ht="80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17">
        <f t="shared" si="336"/>
        <v>41942.84710648148</v>
      </c>
      <c r="L3632" s="17">
        <f t="shared" si="337"/>
        <v>41972.888773148152</v>
      </c>
      <c r="M3632" s="2" t="b">
        <v>0</v>
      </c>
      <c r="N3632" s="2">
        <v>1</v>
      </c>
      <c r="O3632" s="2" t="b">
        <v>0</v>
      </c>
      <c r="P3632" s="4">
        <f t="shared" si="338"/>
        <v>3.3333333333333333E-2</v>
      </c>
      <c r="Q3632" s="5">
        <f t="shared" si="339"/>
        <v>1</v>
      </c>
      <c r="R3632" s="2" t="s">
        <v>8305</v>
      </c>
      <c r="S3632" s="7" t="str">
        <f t="shared" si="340"/>
        <v>theater</v>
      </c>
      <c r="T3632" s="7" t="str">
        <f t="shared" si="341"/>
        <v>musical</v>
      </c>
    </row>
    <row r="3633" spans="1:20" ht="100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17">
        <f t="shared" si="336"/>
        <v>41880.753437499996</v>
      </c>
      <c r="L3633" s="17">
        <f t="shared" si="337"/>
        <v>41905.165972222225</v>
      </c>
      <c r="M3633" s="2" t="b">
        <v>0</v>
      </c>
      <c r="N3633" s="2">
        <v>59</v>
      </c>
      <c r="O3633" s="2" t="b">
        <v>0</v>
      </c>
      <c r="P3633" s="4">
        <f t="shared" si="338"/>
        <v>51.023391812865491</v>
      </c>
      <c r="Q3633" s="5">
        <f t="shared" si="339"/>
        <v>147.88135593220338</v>
      </c>
      <c r="R3633" s="2" t="s">
        <v>8305</v>
      </c>
      <c r="S3633" s="7" t="str">
        <f t="shared" si="340"/>
        <v>theater</v>
      </c>
      <c r="T3633" s="7" t="str">
        <f t="shared" si="341"/>
        <v>musical</v>
      </c>
    </row>
    <row r="3634" spans="1:20" ht="80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17">
        <f t="shared" si="336"/>
        <v>41946.936909722222</v>
      </c>
      <c r="L3634" s="17">
        <f t="shared" si="337"/>
        <v>41966.936909722222</v>
      </c>
      <c r="M3634" s="2" t="b">
        <v>0</v>
      </c>
      <c r="N3634" s="2">
        <v>1</v>
      </c>
      <c r="O3634" s="2" t="b">
        <v>0</v>
      </c>
      <c r="P3634" s="4">
        <f t="shared" si="338"/>
        <v>20</v>
      </c>
      <c r="Q3634" s="5">
        <f t="shared" si="339"/>
        <v>100</v>
      </c>
      <c r="R3634" s="2" t="s">
        <v>8305</v>
      </c>
      <c r="S3634" s="7" t="str">
        <f t="shared" si="340"/>
        <v>theater</v>
      </c>
      <c r="T3634" s="7" t="str">
        <f t="shared" si="341"/>
        <v>musical</v>
      </c>
    </row>
    <row r="3635" spans="1:20" ht="80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17">
        <f t="shared" si="336"/>
        <v>42649.623460648145</v>
      </c>
      <c r="L3635" s="17">
        <f t="shared" si="337"/>
        <v>42693.041666666672</v>
      </c>
      <c r="M3635" s="2" t="b">
        <v>0</v>
      </c>
      <c r="N3635" s="2">
        <v>31</v>
      </c>
      <c r="O3635" s="2" t="b">
        <v>0</v>
      </c>
      <c r="P3635" s="4">
        <f t="shared" si="338"/>
        <v>35.24</v>
      </c>
      <c r="Q3635" s="5">
        <f t="shared" si="339"/>
        <v>56.838709677419352</v>
      </c>
      <c r="R3635" s="2" t="s">
        <v>8305</v>
      </c>
      <c r="S3635" s="7" t="str">
        <f t="shared" si="340"/>
        <v>theater</v>
      </c>
      <c r="T3635" s="7" t="str">
        <f t="shared" si="341"/>
        <v>musical</v>
      </c>
    </row>
    <row r="3636" spans="1:20" ht="80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17">
        <f t="shared" si="336"/>
        <v>42701.166365740741</v>
      </c>
      <c r="L3636" s="17">
        <f t="shared" si="337"/>
        <v>42749.165972222225</v>
      </c>
      <c r="M3636" s="2" t="b">
        <v>0</v>
      </c>
      <c r="N3636" s="2">
        <v>18</v>
      </c>
      <c r="O3636" s="2" t="b">
        <v>0</v>
      </c>
      <c r="P3636" s="4">
        <f t="shared" si="338"/>
        <v>4.246666666666667</v>
      </c>
      <c r="Q3636" s="5">
        <f t="shared" si="339"/>
        <v>176.94444444444446</v>
      </c>
      <c r="R3636" s="2" t="s">
        <v>8305</v>
      </c>
      <c r="S3636" s="7" t="str">
        <f t="shared" si="340"/>
        <v>theater</v>
      </c>
      <c r="T3636" s="7" t="str">
        <f t="shared" si="341"/>
        <v>musical</v>
      </c>
    </row>
    <row r="3637" spans="1:20" ht="40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17">
        <f t="shared" si="336"/>
        <v>42450.88282407407</v>
      </c>
      <c r="L3637" s="17">
        <f t="shared" si="337"/>
        <v>42480.88282407407</v>
      </c>
      <c r="M3637" s="2" t="b">
        <v>0</v>
      </c>
      <c r="N3637" s="2">
        <v>10</v>
      </c>
      <c r="O3637" s="2" t="b">
        <v>0</v>
      </c>
      <c r="P3637" s="4">
        <f t="shared" si="338"/>
        <v>36.457142857142856</v>
      </c>
      <c r="Q3637" s="5">
        <f t="shared" si="339"/>
        <v>127.6</v>
      </c>
      <c r="R3637" s="2" t="s">
        <v>8305</v>
      </c>
      <c r="S3637" s="7" t="str">
        <f t="shared" si="340"/>
        <v>theater</v>
      </c>
      <c r="T3637" s="7" t="str">
        <f t="shared" si="341"/>
        <v>musical</v>
      </c>
    </row>
    <row r="3638" spans="1:20" ht="60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17">
        <f t="shared" si="336"/>
        <v>42226.694780092599</v>
      </c>
      <c r="L3638" s="17">
        <f t="shared" si="337"/>
        <v>42261.694780092599</v>
      </c>
      <c r="M3638" s="2" t="b">
        <v>0</v>
      </c>
      <c r="N3638" s="2">
        <v>0</v>
      </c>
      <c r="O3638" s="2" t="b">
        <v>0</v>
      </c>
      <c r="P3638" s="4">
        <f t="shared" si="338"/>
        <v>0</v>
      </c>
      <c r="Q3638" s="5" t="e">
        <f t="shared" si="339"/>
        <v>#DIV/0!</v>
      </c>
      <c r="R3638" s="2" t="s">
        <v>8305</v>
      </c>
      <c r="S3638" s="7" t="str">
        <f t="shared" si="340"/>
        <v>theater</v>
      </c>
      <c r="T3638" s="7" t="str">
        <f t="shared" si="341"/>
        <v>musical</v>
      </c>
    </row>
    <row r="3639" spans="1:20" ht="80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17">
        <f t="shared" si="336"/>
        <v>41975.700636574074</v>
      </c>
      <c r="L3639" s="17">
        <f t="shared" si="337"/>
        <v>42005.700636574074</v>
      </c>
      <c r="M3639" s="2" t="b">
        <v>0</v>
      </c>
      <c r="N3639" s="2">
        <v>14</v>
      </c>
      <c r="O3639" s="2" t="b">
        <v>0</v>
      </c>
      <c r="P3639" s="4">
        <f t="shared" si="338"/>
        <v>30.866666666666664</v>
      </c>
      <c r="Q3639" s="5">
        <f t="shared" si="339"/>
        <v>66.142857142857139</v>
      </c>
      <c r="R3639" s="2" t="s">
        <v>8305</v>
      </c>
      <c r="S3639" s="7" t="str">
        <f t="shared" si="340"/>
        <v>theater</v>
      </c>
      <c r="T3639" s="7" t="str">
        <f t="shared" si="341"/>
        <v>musical</v>
      </c>
    </row>
    <row r="3640" spans="1:20" ht="60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17">
        <f t="shared" si="336"/>
        <v>42053.672824074078</v>
      </c>
      <c r="L3640" s="17">
        <f t="shared" si="337"/>
        <v>42113.631157407406</v>
      </c>
      <c r="M3640" s="2" t="b">
        <v>0</v>
      </c>
      <c r="N3640" s="2">
        <v>2</v>
      </c>
      <c r="O3640" s="2" t="b">
        <v>0</v>
      </c>
      <c r="P3640" s="4">
        <f t="shared" si="338"/>
        <v>6.5454545454545459</v>
      </c>
      <c r="Q3640" s="5">
        <f t="shared" si="339"/>
        <v>108</v>
      </c>
      <c r="R3640" s="2" t="s">
        <v>8305</v>
      </c>
      <c r="S3640" s="7" t="str">
        <f t="shared" si="340"/>
        <v>theater</v>
      </c>
      <c r="T3640" s="7" t="str">
        <f t="shared" si="341"/>
        <v>musical</v>
      </c>
    </row>
    <row r="3641" spans="1:20" ht="80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17">
        <f t="shared" si="336"/>
        <v>42590.677152777775</v>
      </c>
      <c r="L3641" s="17">
        <f t="shared" si="337"/>
        <v>42650.632638888885</v>
      </c>
      <c r="M3641" s="2" t="b">
        <v>0</v>
      </c>
      <c r="N3641" s="2">
        <v>1</v>
      </c>
      <c r="O3641" s="2" t="b">
        <v>0</v>
      </c>
      <c r="P3641" s="4">
        <f t="shared" si="338"/>
        <v>4.0000000000000001E-3</v>
      </c>
      <c r="Q3641" s="5">
        <f t="shared" si="339"/>
        <v>1</v>
      </c>
      <c r="R3641" s="2" t="s">
        <v>8305</v>
      </c>
      <c r="S3641" s="7" t="str">
        <f t="shared" si="340"/>
        <v>theater</v>
      </c>
      <c r="T3641" s="7" t="str">
        <f t="shared" si="341"/>
        <v>musical</v>
      </c>
    </row>
    <row r="3642" spans="1:20" ht="100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17">
        <f t="shared" si="336"/>
        <v>42104.781597222223</v>
      </c>
      <c r="L3642" s="17">
        <f t="shared" si="337"/>
        <v>42134.781597222223</v>
      </c>
      <c r="M3642" s="2" t="b">
        <v>0</v>
      </c>
      <c r="N3642" s="2">
        <v>3</v>
      </c>
      <c r="O3642" s="2" t="b">
        <v>0</v>
      </c>
      <c r="P3642" s="4">
        <f t="shared" si="338"/>
        <v>5.5</v>
      </c>
      <c r="Q3642" s="5">
        <f t="shared" si="339"/>
        <v>18.333333333333332</v>
      </c>
      <c r="R3642" s="2" t="s">
        <v>8305</v>
      </c>
      <c r="S3642" s="7" t="str">
        <f t="shared" si="340"/>
        <v>theater</v>
      </c>
      <c r="T3642" s="7" t="str">
        <f t="shared" si="341"/>
        <v>musical</v>
      </c>
    </row>
    <row r="3643" spans="1:20" ht="80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17">
        <f t="shared" si="336"/>
        <v>41899.627071759263</v>
      </c>
      <c r="L3643" s="17">
        <f t="shared" si="337"/>
        <v>41917.208333333336</v>
      </c>
      <c r="M3643" s="2" t="b">
        <v>0</v>
      </c>
      <c r="N3643" s="2">
        <v>0</v>
      </c>
      <c r="O3643" s="2" t="b">
        <v>0</v>
      </c>
      <c r="P3643" s="4">
        <f t="shared" si="338"/>
        <v>0</v>
      </c>
      <c r="Q3643" s="5" t="e">
        <f t="shared" si="339"/>
        <v>#DIV/0!</v>
      </c>
      <c r="R3643" s="2" t="s">
        <v>8305</v>
      </c>
      <c r="S3643" s="7" t="str">
        <f t="shared" si="340"/>
        <v>theater</v>
      </c>
      <c r="T3643" s="7" t="str">
        <f t="shared" si="341"/>
        <v>musical</v>
      </c>
    </row>
    <row r="3644" spans="1:20" ht="80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17">
        <f t="shared" si="336"/>
        <v>42297.816284722227</v>
      </c>
      <c r="L3644" s="17">
        <f t="shared" si="337"/>
        <v>42338.708333333328</v>
      </c>
      <c r="M3644" s="2" t="b">
        <v>0</v>
      </c>
      <c r="N3644" s="2">
        <v>2</v>
      </c>
      <c r="O3644" s="2" t="b">
        <v>0</v>
      </c>
      <c r="P3644" s="4">
        <f t="shared" si="338"/>
        <v>2.1428571428571428</v>
      </c>
      <c r="Q3644" s="5">
        <f t="shared" si="339"/>
        <v>7.5</v>
      </c>
      <c r="R3644" s="2" t="s">
        <v>8305</v>
      </c>
      <c r="S3644" s="7" t="str">
        <f t="shared" si="340"/>
        <v>theater</v>
      </c>
      <c r="T3644" s="7" t="str">
        <f t="shared" si="341"/>
        <v>musical</v>
      </c>
    </row>
    <row r="3645" spans="1:20" ht="80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17">
        <f t="shared" si="336"/>
        <v>42285.143969907411</v>
      </c>
      <c r="L3645" s="17">
        <f t="shared" si="337"/>
        <v>42325.185636574075</v>
      </c>
      <c r="M3645" s="2" t="b">
        <v>0</v>
      </c>
      <c r="N3645" s="2">
        <v>0</v>
      </c>
      <c r="O3645" s="2" t="b">
        <v>0</v>
      </c>
      <c r="P3645" s="4">
        <f t="shared" si="338"/>
        <v>0</v>
      </c>
      <c r="Q3645" s="5" t="e">
        <f t="shared" si="339"/>
        <v>#DIV/0!</v>
      </c>
      <c r="R3645" s="2" t="s">
        <v>8305</v>
      </c>
      <c r="S3645" s="7" t="str">
        <f t="shared" si="340"/>
        <v>theater</v>
      </c>
      <c r="T3645" s="7" t="str">
        <f t="shared" si="341"/>
        <v>musical</v>
      </c>
    </row>
    <row r="3646" spans="1:20" ht="60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17">
        <f t="shared" si="336"/>
        <v>42409.241747685184</v>
      </c>
      <c r="L3646" s="17">
        <f t="shared" si="337"/>
        <v>42437.207638888889</v>
      </c>
      <c r="M3646" s="2" t="b">
        <v>0</v>
      </c>
      <c r="N3646" s="2">
        <v>12</v>
      </c>
      <c r="O3646" s="2" t="b">
        <v>0</v>
      </c>
      <c r="P3646" s="4">
        <f t="shared" si="338"/>
        <v>16.420000000000002</v>
      </c>
      <c r="Q3646" s="5">
        <f t="shared" si="339"/>
        <v>68.416666666666671</v>
      </c>
      <c r="R3646" s="2" t="s">
        <v>8305</v>
      </c>
      <c r="S3646" s="7" t="str">
        <f t="shared" si="340"/>
        <v>theater</v>
      </c>
      <c r="T3646" s="7" t="str">
        <f t="shared" si="341"/>
        <v>musical</v>
      </c>
    </row>
    <row r="3647" spans="1:20" ht="80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17">
        <f t="shared" si="336"/>
        <v>42665.970347222217</v>
      </c>
      <c r="L3647" s="17">
        <f t="shared" si="337"/>
        <v>42696.012013888889</v>
      </c>
      <c r="M3647" s="2" t="b">
        <v>0</v>
      </c>
      <c r="N3647" s="2">
        <v>1</v>
      </c>
      <c r="O3647" s="2" t="b">
        <v>0</v>
      </c>
      <c r="P3647" s="4">
        <f t="shared" si="338"/>
        <v>0.1</v>
      </c>
      <c r="Q3647" s="5">
        <f t="shared" si="339"/>
        <v>1</v>
      </c>
      <c r="R3647" s="2" t="s">
        <v>8305</v>
      </c>
      <c r="S3647" s="7" t="str">
        <f t="shared" si="340"/>
        <v>theater</v>
      </c>
      <c r="T3647" s="7" t="str">
        <f t="shared" si="341"/>
        <v>musical</v>
      </c>
    </row>
    <row r="3648" spans="1:20" ht="60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17">
        <f t="shared" si="336"/>
        <v>42140.421319444446</v>
      </c>
      <c r="L3648" s="17">
        <f t="shared" si="337"/>
        <v>42171.979166666672</v>
      </c>
      <c r="M3648" s="2" t="b">
        <v>0</v>
      </c>
      <c r="N3648" s="2">
        <v>8</v>
      </c>
      <c r="O3648" s="2" t="b">
        <v>0</v>
      </c>
      <c r="P3648" s="4">
        <f t="shared" si="338"/>
        <v>4.8099999999999996</v>
      </c>
      <c r="Q3648" s="5">
        <f t="shared" si="339"/>
        <v>60.125</v>
      </c>
      <c r="R3648" s="2" t="s">
        <v>8305</v>
      </c>
      <c r="S3648" s="7" t="str">
        <f t="shared" si="340"/>
        <v>theater</v>
      </c>
      <c r="T3648" s="7" t="str">
        <f t="shared" si="341"/>
        <v>musical</v>
      </c>
    </row>
    <row r="3649" spans="1:20" ht="80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17">
        <f t="shared" si="336"/>
        <v>42598.749155092592</v>
      </c>
      <c r="L3649" s="17">
        <f t="shared" si="337"/>
        <v>42643.749155092592</v>
      </c>
      <c r="M3649" s="2" t="b">
        <v>0</v>
      </c>
      <c r="N3649" s="2">
        <v>2</v>
      </c>
      <c r="O3649" s="2" t="b">
        <v>0</v>
      </c>
      <c r="P3649" s="4">
        <f t="shared" si="338"/>
        <v>6</v>
      </c>
      <c r="Q3649" s="5">
        <f t="shared" si="339"/>
        <v>15</v>
      </c>
      <c r="R3649" s="2" t="s">
        <v>8305</v>
      </c>
      <c r="S3649" s="7" t="str">
        <f t="shared" si="340"/>
        <v>theater</v>
      </c>
      <c r="T3649" s="7" t="str">
        <f t="shared" si="341"/>
        <v>musical</v>
      </c>
    </row>
    <row r="3650" spans="1:20" ht="60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17">
        <f t="shared" si="336"/>
        <v>41887.292187500003</v>
      </c>
      <c r="L3650" s="17">
        <f t="shared" si="337"/>
        <v>41917.292187500003</v>
      </c>
      <c r="M3650" s="2" t="b">
        <v>0</v>
      </c>
      <c r="N3650" s="2">
        <v>73</v>
      </c>
      <c r="O3650" s="2" t="b">
        <v>1</v>
      </c>
      <c r="P3650" s="4">
        <f t="shared" si="338"/>
        <v>100.38249999999999</v>
      </c>
      <c r="Q3650" s="5">
        <f t="shared" si="339"/>
        <v>550.04109589041093</v>
      </c>
      <c r="R3650" s="2" t="s">
        <v>8271</v>
      </c>
      <c r="S3650" s="7" t="str">
        <f t="shared" si="340"/>
        <v>theater</v>
      </c>
      <c r="T3650" s="7" t="str">
        <f t="shared" si="341"/>
        <v>plays</v>
      </c>
    </row>
    <row r="3651" spans="1:20" ht="80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17">
        <f t="shared" ref="K3651:K3714" si="342">(((J3651/60)/60)/24)+DATE(1970,1,1)</f>
        <v>41780.712893518517</v>
      </c>
      <c r="L3651" s="17">
        <f t="shared" ref="L3651:L3714" si="343">(((I3651/60)/60)/24)+DATE(1970,1,1)</f>
        <v>41806.712893518517</v>
      </c>
      <c r="M3651" s="2" t="b">
        <v>0</v>
      </c>
      <c r="N3651" s="2">
        <v>8</v>
      </c>
      <c r="O3651" s="2" t="b">
        <v>1</v>
      </c>
      <c r="P3651" s="4">
        <f t="shared" ref="P3651:P3714" si="344">E3651/D3651*100</f>
        <v>104</v>
      </c>
      <c r="Q3651" s="5">
        <f t="shared" ref="Q3651:Q3714" si="345">E3651/N3651</f>
        <v>97.5</v>
      </c>
      <c r="R3651" s="2" t="s">
        <v>8271</v>
      </c>
      <c r="S3651" s="7" t="str">
        <f t="shared" ref="S3651:S3714" si="346">LEFT(R3651, SEARCH("/",R3651, 1)-1)</f>
        <v>theater</v>
      </c>
      <c r="T3651" s="7" t="str">
        <f t="shared" ref="T3651:T3714" si="347">RIGHT(R3651,LEN(R3651)-SEARCH("/",R3651,1))</f>
        <v>plays</v>
      </c>
    </row>
    <row r="3652" spans="1:20" ht="80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17">
        <f t="shared" si="342"/>
        <v>42381.478981481487</v>
      </c>
      <c r="L3652" s="17">
        <f t="shared" si="343"/>
        <v>42402.478981481487</v>
      </c>
      <c r="M3652" s="2" t="b">
        <v>0</v>
      </c>
      <c r="N3652" s="2">
        <v>17</v>
      </c>
      <c r="O3652" s="2" t="b">
        <v>1</v>
      </c>
      <c r="P3652" s="4">
        <f t="shared" si="344"/>
        <v>100</v>
      </c>
      <c r="Q3652" s="5">
        <f t="shared" si="345"/>
        <v>29.411764705882351</v>
      </c>
      <c r="R3652" s="2" t="s">
        <v>8271</v>
      </c>
      <c r="S3652" s="7" t="str">
        <f t="shared" si="346"/>
        <v>theater</v>
      </c>
      <c r="T3652" s="7" t="str">
        <f t="shared" si="347"/>
        <v>plays</v>
      </c>
    </row>
    <row r="3653" spans="1:20" ht="60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17">
        <f t="shared" si="342"/>
        <v>41828.646319444444</v>
      </c>
      <c r="L3653" s="17">
        <f t="shared" si="343"/>
        <v>41861.665972222225</v>
      </c>
      <c r="M3653" s="2" t="b">
        <v>0</v>
      </c>
      <c r="N3653" s="2">
        <v>9</v>
      </c>
      <c r="O3653" s="2" t="b">
        <v>1</v>
      </c>
      <c r="P3653" s="4">
        <f t="shared" si="344"/>
        <v>104</v>
      </c>
      <c r="Q3653" s="5">
        <f t="shared" si="345"/>
        <v>57.777777777777779</v>
      </c>
      <c r="R3653" s="2" t="s">
        <v>8271</v>
      </c>
      <c r="S3653" s="7" t="str">
        <f t="shared" si="346"/>
        <v>theater</v>
      </c>
      <c r="T3653" s="7" t="str">
        <f t="shared" si="347"/>
        <v>plays</v>
      </c>
    </row>
    <row r="3654" spans="1:20" ht="80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17">
        <f t="shared" si="342"/>
        <v>42596.644699074073</v>
      </c>
      <c r="L3654" s="17">
        <f t="shared" si="343"/>
        <v>42607.165972222225</v>
      </c>
      <c r="M3654" s="2" t="b">
        <v>0</v>
      </c>
      <c r="N3654" s="2">
        <v>17</v>
      </c>
      <c r="O3654" s="2" t="b">
        <v>1</v>
      </c>
      <c r="P3654" s="4">
        <f t="shared" si="344"/>
        <v>250.66666666666669</v>
      </c>
      <c r="Q3654" s="5">
        <f t="shared" si="345"/>
        <v>44.235294117647058</v>
      </c>
      <c r="R3654" s="2" t="s">
        <v>8271</v>
      </c>
      <c r="S3654" s="7" t="str">
        <f t="shared" si="346"/>
        <v>theater</v>
      </c>
      <c r="T3654" s="7" t="str">
        <f t="shared" si="347"/>
        <v>plays</v>
      </c>
    </row>
    <row r="3655" spans="1:20" ht="80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17">
        <f t="shared" si="342"/>
        <v>42191.363506944443</v>
      </c>
      <c r="L3655" s="17">
        <f t="shared" si="343"/>
        <v>42221.363506944443</v>
      </c>
      <c r="M3655" s="2" t="b">
        <v>0</v>
      </c>
      <c r="N3655" s="2">
        <v>33</v>
      </c>
      <c r="O3655" s="2" t="b">
        <v>1</v>
      </c>
      <c r="P3655" s="4">
        <f t="shared" si="344"/>
        <v>100.49999999999999</v>
      </c>
      <c r="Q3655" s="5">
        <f t="shared" si="345"/>
        <v>60.909090909090907</v>
      </c>
      <c r="R3655" s="2" t="s">
        <v>8271</v>
      </c>
      <c r="S3655" s="7" t="str">
        <f t="shared" si="346"/>
        <v>theater</v>
      </c>
      <c r="T3655" s="7" t="str">
        <f t="shared" si="347"/>
        <v>plays</v>
      </c>
    </row>
    <row r="3656" spans="1:20" ht="80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17">
        <f t="shared" si="342"/>
        <v>42440.416504629626</v>
      </c>
      <c r="L3656" s="17">
        <f t="shared" si="343"/>
        <v>42463.708333333328</v>
      </c>
      <c r="M3656" s="2" t="b">
        <v>0</v>
      </c>
      <c r="N3656" s="2">
        <v>38</v>
      </c>
      <c r="O3656" s="2" t="b">
        <v>1</v>
      </c>
      <c r="P3656" s="4">
        <f t="shared" si="344"/>
        <v>174.4</v>
      </c>
      <c r="Q3656" s="5">
        <f t="shared" si="345"/>
        <v>68.84210526315789</v>
      </c>
      <c r="R3656" s="2" t="s">
        <v>8271</v>
      </c>
      <c r="S3656" s="7" t="str">
        <f t="shared" si="346"/>
        <v>theater</v>
      </c>
      <c r="T3656" s="7" t="str">
        <f t="shared" si="347"/>
        <v>plays</v>
      </c>
    </row>
    <row r="3657" spans="1:20" ht="80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17">
        <f t="shared" si="342"/>
        <v>42173.803217592591</v>
      </c>
      <c r="L3657" s="17">
        <f t="shared" si="343"/>
        <v>42203.290972222225</v>
      </c>
      <c r="M3657" s="2" t="b">
        <v>0</v>
      </c>
      <c r="N3657" s="2">
        <v>79</v>
      </c>
      <c r="O3657" s="2" t="b">
        <v>1</v>
      </c>
      <c r="P3657" s="4">
        <f t="shared" si="344"/>
        <v>116.26</v>
      </c>
      <c r="Q3657" s="5">
        <f t="shared" si="345"/>
        <v>73.582278481012665</v>
      </c>
      <c r="R3657" s="2" t="s">
        <v>8271</v>
      </c>
      <c r="S3657" s="7" t="str">
        <f t="shared" si="346"/>
        <v>theater</v>
      </c>
      <c r="T3657" s="7" t="str">
        <f t="shared" si="347"/>
        <v>plays</v>
      </c>
    </row>
    <row r="3658" spans="1:20" ht="80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17">
        <f t="shared" si="342"/>
        <v>42737.910138888896</v>
      </c>
      <c r="L3658" s="17">
        <f t="shared" si="343"/>
        <v>42767.957638888889</v>
      </c>
      <c r="M3658" s="2" t="b">
        <v>0</v>
      </c>
      <c r="N3658" s="2">
        <v>46</v>
      </c>
      <c r="O3658" s="2" t="b">
        <v>1</v>
      </c>
      <c r="P3658" s="4">
        <f t="shared" si="344"/>
        <v>105.82000000000001</v>
      </c>
      <c r="Q3658" s="5">
        <f t="shared" si="345"/>
        <v>115.02173913043478</v>
      </c>
      <c r="R3658" s="2" t="s">
        <v>8271</v>
      </c>
      <c r="S3658" s="7" t="str">
        <f t="shared" si="346"/>
        <v>theater</v>
      </c>
      <c r="T3658" s="7" t="str">
        <f t="shared" si="347"/>
        <v>plays</v>
      </c>
    </row>
    <row r="3659" spans="1:20" ht="80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17">
        <f t="shared" si="342"/>
        <v>42499.629849537043</v>
      </c>
      <c r="L3659" s="17">
        <f t="shared" si="343"/>
        <v>42522.904166666667</v>
      </c>
      <c r="M3659" s="2" t="b">
        <v>0</v>
      </c>
      <c r="N3659" s="2">
        <v>20</v>
      </c>
      <c r="O3659" s="2" t="b">
        <v>1</v>
      </c>
      <c r="P3659" s="4">
        <f t="shared" si="344"/>
        <v>110.75</v>
      </c>
      <c r="Q3659" s="5">
        <f t="shared" si="345"/>
        <v>110.75</v>
      </c>
      <c r="R3659" s="2" t="s">
        <v>8271</v>
      </c>
      <c r="S3659" s="7" t="str">
        <f t="shared" si="346"/>
        <v>theater</v>
      </c>
      <c r="T3659" s="7" t="str">
        <f t="shared" si="347"/>
        <v>plays</v>
      </c>
    </row>
    <row r="3660" spans="1:20" ht="40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17">
        <f t="shared" si="342"/>
        <v>41775.858564814815</v>
      </c>
      <c r="L3660" s="17">
        <f t="shared" si="343"/>
        <v>41822.165972222225</v>
      </c>
      <c r="M3660" s="2" t="b">
        <v>0</v>
      </c>
      <c r="N3660" s="2">
        <v>20</v>
      </c>
      <c r="O3660" s="2" t="b">
        <v>1</v>
      </c>
      <c r="P3660" s="4">
        <f t="shared" si="344"/>
        <v>100.66666666666666</v>
      </c>
      <c r="Q3660" s="5">
        <f t="shared" si="345"/>
        <v>75.5</v>
      </c>
      <c r="R3660" s="2" t="s">
        <v>8271</v>
      </c>
      <c r="S3660" s="7" t="str">
        <f t="shared" si="346"/>
        <v>theater</v>
      </c>
      <c r="T3660" s="7" t="str">
        <f t="shared" si="347"/>
        <v>plays</v>
      </c>
    </row>
    <row r="3661" spans="1:20" ht="60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17">
        <f t="shared" si="342"/>
        <v>42055.277199074073</v>
      </c>
      <c r="L3661" s="17">
        <f t="shared" si="343"/>
        <v>42082.610416666663</v>
      </c>
      <c r="M3661" s="2" t="b">
        <v>0</v>
      </c>
      <c r="N3661" s="2">
        <v>13</v>
      </c>
      <c r="O3661" s="2" t="b">
        <v>1</v>
      </c>
      <c r="P3661" s="4">
        <f t="shared" si="344"/>
        <v>102.03333333333333</v>
      </c>
      <c r="Q3661" s="5">
        <f t="shared" si="345"/>
        <v>235.46153846153845</v>
      </c>
      <c r="R3661" s="2" t="s">
        <v>8271</v>
      </c>
      <c r="S3661" s="7" t="str">
        <f t="shared" si="346"/>
        <v>theater</v>
      </c>
      <c r="T3661" s="7" t="str">
        <f t="shared" si="347"/>
        <v>plays</v>
      </c>
    </row>
    <row r="3662" spans="1:20" ht="80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17">
        <f t="shared" si="342"/>
        <v>41971.881076388891</v>
      </c>
      <c r="L3662" s="17">
        <f t="shared" si="343"/>
        <v>41996.881076388891</v>
      </c>
      <c r="M3662" s="2" t="b">
        <v>0</v>
      </c>
      <c r="N3662" s="2">
        <v>22</v>
      </c>
      <c r="O3662" s="2" t="b">
        <v>1</v>
      </c>
      <c r="P3662" s="4">
        <f t="shared" si="344"/>
        <v>100</v>
      </c>
      <c r="Q3662" s="5">
        <f t="shared" si="345"/>
        <v>11.363636363636363</v>
      </c>
      <c r="R3662" s="2" t="s">
        <v>8271</v>
      </c>
      <c r="S3662" s="7" t="str">
        <f t="shared" si="346"/>
        <v>theater</v>
      </c>
      <c r="T3662" s="7" t="str">
        <f t="shared" si="347"/>
        <v>plays</v>
      </c>
    </row>
    <row r="3663" spans="1:20" ht="80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17">
        <f t="shared" si="342"/>
        <v>42447.896666666667</v>
      </c>
      <c r="L3663" s="17">
        <f t="shared" si="343"/>
        <v>42470.166666666672</v>
      </c>
      <c r="M3663" s="2" t="b">
        <v>0</v>
      </c>
      <c r="N3663" s="2">
        <v>36</v>
      </c>
      <c r="O3663" s="2" t="b">
        <v>1</v>
      </c>
      <c r="P3663" s="4">
        <f t="shared" si="344"/>
        <v>111.00000000000001</v>
      </c>
      <c r="Q3663" s="5">
        <f t="shared" si="345"/>
        <v>92.5</v>
      </c>
      <c r="R3663" s="2" t="s">
        <v>8271</v>
      </c>
      <c r="S3663" s="7" t="str">
        <f t="shared" si="346"/>
        <v>theater</v>
      </c>
      <c r="T3663" s="7" t="str">
        <f t="shared" si="347"/>
        <v>plays</v>
      </c>
    </row>
    <row r="3664" spans="1:20" ht="80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17">
        <f t="shared" si="342"/>
        <v>42064.220069444447</v>
      </c>
      <c r="L3664" s="17">
        <f t="shared" si="343"/>
        <v>42094.178402777776</v>
      </c>
      <c r="M3664" s="2" t="b">
        <v>0</v>
      </c>
      <c r="N3664" s="2">
        <v>40</v>
      </c>
      <c r="O3664" s="2" t="b">
        <v>1</v>
      </c>
      <c r="P3664" s="4">
        <f t="shared" si="344"/>
        <v>101.42500000000001</v>
      </c>
      <c r="Q3664" s="5">
        <f t="shared" si="345"/>
        <v>202.85</v>
      </c>
      <c r="R3664" s="2" t="s">
        <v>8271</v>
      </c>
      <c r="S3664" s="7" t="str">
        <f t="shared" si="346"/>
        <v>theater</v>
      </c>
      <c r="T3664" s="7" t="str">
        <f t="shared" si="347"/>
        <v>plays</v>
      </c>
    </row>
    <row r="3665" spans="1:20" ht="80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17">
        <f t="shared" si="342"/>
        <v>42665.451736111107</v>
      </c>
      <c r="L3665" s="17">
        <f t="shared" si="343"/>
        <v>42725.493402777778</v>
      </c>
      <c r="M3665" s="2" t="b">
        <v>0</v>
      </c>
      <c r="N3665" s="2">
        <v>9</v>
      </c>
      <c r="O3665" s="2" t="b">
        <v>1</v>
      </c>
      <c r="P3665" s="4">
        <f t="shared" si="344"/>
        <v>104</v>
      </c>
      <c r="Q3665" s="5">
        <f t="shared" si="345"/>
        <v>26</v>
      </c>
      <c r="R3665" s="2" t="s">
        <v>8271</v>
      </c>
      <c r="S3665" s="7" t="str">
        <f t="shared" si="346"/>
        <v>theater</v>
      </c>
      <c r="T3665" s="7" t="str">
        <f t="shared" si="347"/>
        <v>plays</v>
      </c>
    </row>
    <row r="3666" spans="1:20" ht="80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17">
        <f t="shared" si="342"/>
        <v>42523.248715277776</v>
      </c>
      <c r="L3666" s="17">
        <f t="shared" si="343"/>
        <v>42537.248715277776</v>
      </c>
      <c r="M3666" s="2" t="b">
        <v>0</v>
      </c>
      <c r="N3666" s="2">
        <v>19</v>
      </c>
      <c r="O3666" s="2" t="b">
        <v>1</v>
      </c>
      <c r="P3666" s="4">
        <f t="shared" si="344"/>
        <v>109.375</v>
      </c>
      <c r="Q3666" s="5">
        <f t="shared" si="345"/>
        <v>46.05263157894737</v>
      </c>
      <c r="R3666" s="2" t="s">
        <v>8271</v>
      </c>
      <c r="S3666" s="7" t="str">
        <f t="shared" si="346"/>
        <v>theater</v>
      </c>
      <c r="T3666" s="7" t="str">
        <f t="shared" si="347"/>
        <v>plays</v>
      </c>
    </row>
    <row r="3667" spans="1:20" ht="80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17">
        <f t="shared" si="342"/>
        <v>42294.808124999996</v>
      </c>
      <c r="L3667" s="17">
        <f t="shared" si="343"/>
        <v>42305.829166666663</v>
      </c>
      <c r="M3667" s="2" t="b">
        <v>0</v>
      </c>
      <c r="N3667" s="2">
        <v>14</v>
      </c>
      <c r="O3667" s="2" t="b">
        <v>1</v>
      </c>
      <c r="P3667" s="4">
        <f t="shared" si="344"/>
        <v>115.16129032258064</v>
      </c>
      <c r="Q3667" s="5">
        <f t="shared" si="345"/>
        <v>51</v>
      </c>
      <c r="R3667" s="2" t="s">
        <v>8271</v>
      </c>
      <c r="S3667" s="7" t="str">
        <f t="shared" si="346"/>
        <v>theater</v>
      </c>
      <c r="T3667" s="7" t="str">
        <f t="shared" si="347"/>
        <v>plays</v>
      </c>
    </row>
    <row r="3668" spans="1:20" ht="40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17">
        <f t="shared" si="342"/>
        <v>41822.90488425926</v>
      </c>
      <c r="L3668" s="17">
        <f t="shared" si="343"/>
        <v>41844.291666666664</v>
      </c>
      <c r="M3668" s="2" t="b">
        <v>0</v>
      </c>
      <c r="N3668" s="2">
        <v>38</v>
      </c>
      <c r="O3668" s="2" t="b">
        <v>1</v>
      </c>
      <c r="P3668" s="4">
        <f t="shared" si="344"/>
        <v>100</v>
      </c>
      <c r="Q3668" s="5">
        <f t="shared" si="345"/>
        <v>31.578947368421051</v>
      </c>
      <c r="R3668" s="2" t="s">
        <v>8271</v>
      </c>
      <c r="S3668" s="7" t="str">
        <f t="shared" si="346"/>
        <v>theater</v>
      </c>
      <c r="T3668" s="7" t="str">
        <f t="shared" si="347"/>
        <v>plays</v>
      </c>
    </row>
    <row r="3669" spans="1:20" ht="80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17">
        <f t="shared" si="342"/>
        <v>42173.970127314817</v>
      </c>
      <c r="L3669" s="17">
        <f t="shared" si="343"/>
        <v>42203.970127314817</v>
      </c>
      <c r="M3669" s="2" t="b">
        <v>0</v>
      </c>
      <c r="N3669" s="2">
        <v>58</v>
      </c>
      <c r="O3669" s="2" t="b">
        <v>1</v>
      </c>
      <c r="P3669" s="4">
        <f t="shared" si="344"/>
        <v>103.17033333333335</v>
      </c>
      <c r="Q3669" s="5">
        <f t="shared" si="345"/>
        <v>53.363965517241382</v>
      </c>
      <c r="R3669" s="2" t="s">
        <v>8271</v>
      </c>
      <c r="S3669" s="7" t="str">
        <f t="shared" si="346"/>
        <v>theater</v>
      </c>
      <c r="T3669" s="7" t="str">
        <f t="shared" si="347"/>
        <v>plays</v>
      </c>
    </row>
    <row r="3670" spans="1:20" ht="80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17">
        <f t="shared" si="342"/>
        <v>42185.556157407409</v>
      </c>
      <c r="L3670" s="17">
        <f t="shared" si="343"/>
        <v>42208.772916666669</v>
      </c>
      <c r="M3670" s="2" t="b">
        <v>0</v>
      </c>
      <c r="N3670" s="2">
        <v>28</v>
      </c>
      <c r="O3670" s="2" t="b">
        <v>1</v>
      </c>
      <c r="P3670" s="4">
        <f t="shared" si="344"/>
        <v>103.49999999999999</v>
      </c>
      <c r="Q3670" s="5">
        <f t="shared" si="345"/>
        <v>36.964285714285715</v>
      </c>
      <c r="R3670" s="2" t="s">
        <v>8271</v>
      </c>
      <c r="S3670" s="7" t="str">
        <f t="shared" si="346"/>
        <v>theater</v>
      </c>
      <c r="T3670" s="7" t="str">
        <f t="shared" si="347"/>
        <v>plays</v>
      </c>
    </row>
    <row r="3671" spans="1:20" ht="80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17">
        <f t="shared" si="342"/>
        <v>42136.675196759257</v>
      </c>
      <c r="L3671" s="17">
        <f t="shared" si="343"/>
        <v>42166.675196759257</v>
      </c>
      <c r="M3671" s="2" t="b">
        <v>0</v>
      </c>
      <c r="N3671" s="2">
        <v>17</v>
      </c>
      <c r="O3671" s="2" t="b">
        <v>1</v>
      </c>
      <c r="P3671" s="4">
        <f t="shared" si="344"/>
        <v>138.19999999999999</v>
      </c>
      <c r="Q3671" s="5">
        <f t="shared" si="345"/>
        <v>81.294117647058826</v>
      </c>
      <c r="R3671" s="2" t="s">
        <v>8271</v>
      </c>
      <c r="S3671" s="7" t="str">
        <f t="shared" si="346"/>
        <v>theater</v>
      </c>
      <c r="T3671" s="7" t="str">
        <f t="shared" si="347"/>
        <v>plays</v>
      </c>
    </row>
    <row r="3672" spans="1:20" ht="80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17">
        <f t="shared" si="342"/>
        <v>42142.514016203699</v>
      </c>
      <c r="L3672" s="17">
        <f t="shared" si="343"/>
        <v>42155.958333333328</v>
      </c>
      <c r="M3672" s="2" t="b">
        <v>0</v>
      </c>
      <c r="N3672" s="2">
        <v>12</v>
      </c>
      <c r="O3672" s="2" t="b">
        <v>1</v>
      </c>
      <c r="P3672" s="4">
        <f t="shared" si="344"/>
        <v>109.54545454545455</v>
      </c>
      <c r="Q3672" s="5">
        <f t="shared" si="345"/>
        <v>20.083333333333332</v>
      </c>
      <c r="R3672" s="2" t="s">
        <v>8271</v>
      </c>
      <c r="S3672" s="7" t="str">
        <f t="shared" si="346"/>
        <v>theater</v>
      </c>
      <c r="T3672" s="7" t="str">
        <f t="shared" si="347"/>
        <v>plays</v>
      </c>
    </row>
    <row r="3673" spans="1:20" ht="80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17">
        <f t="shared" si="342"/>
        <v>41820.62809027778</v>
      </c>
      <c r="L3673" s="17">
        <f t="shared" si="343"/>
        <v>41841.165972222225</v>
      </c>
      <c r="M3673" s="2" t="b">
        <v>0</v>
      </c>
      <c r="N3673" s="2">
        <v>40</v>
      </c>
      <c r="O3673" s="2" t="b">
        <v>1</v>
      </c>
      <c r="P3673" s="4">
        <f t="shared" si="344"/>
        <v>100.85714285714286</v>
      </c>
      <c r="Q3673" s="5">
        <f t="shared" si="345"/>
        <v>88.25</v>
      </c>
      <c r="R3673" s="2" t="s">
        <v>8271</v>
      </c>
      <c r="S3673" s="7" t="str">
        <f t="shared" si="346"/>
        <v>theater</v>
      </c>
      <c r="T3673" s="7" t="str">
        <f t="shared" si="347"/>
        <v>plays</v>
      </c>
    </row>
    <row r="3674" spans="1:20" ht="80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17">
        <f t="shared" si="342"/>
        <v>41878.946574074071</v>
      </c>
      <c r="L3674" s="17">
        <f t="shared" si="343"/>
        <v>41908.946574074071</v>
      </c>
      <c r="M3674" s="2" t="b">
        <v>0</v>
      </c>
      <c r="N3674" s="2">
        <v>57</v>
      </c>
      <c r="O3674" s="2" t="b">
        <v>1</v>
      </c>
      <c r="P3674" s="4">
        <f t="shared" si="344"/>
        <v>101.53333333333335</v>
      </c>
      <c r="Q3674" s="5">
        <f t="shared" si="345"/>
        <v>53.438596491228068</v>
      </c>
      <c r="R3674" s="2" t="s">
        <v>8271</v>
      </c>
      <c r="S3674" s="7" t="str">
        <f t="shared" si="346"/>
        <v>theater</v>
      </c>
      <c r="T3674" s="7" t="str">
        <f t="shared" si="347"/>
        <v>plays</v>
      </c>
    </row>
    <row r="3675" spans="1:20" ht="80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17">
        <f t="shared" si="342"/>
        <v>41914.295104166667</v>
      </c>
      <c r="L3675" s="17">
        <f t="shared" si="343"/>
        <v>41948.536111111112</v>
      </c>
      <c r="M3675" s="2" t="b">
        <v>0</v>
      </c>
      <c r="N3675" s="2">
        <v>114</v>
      </c>
      <c r="O3675" s="2" t="b">
        <v>1</v>
      </c>
      <c r="P3675" s="4">
        <f t="shared" si="344"/>
        <v>113.625</v>
      </c>
      <c r="Q3675" s="5">
        <f t="shared" si="345"/>
        <v>39.868421052631582</v>
      </c>
      <c r="R3675" s="2" t="s">
        <v>8271</v>
      </c>
      <c r="S3675" s="7" t="str">
        <f t="shared" si="346"/>
        <v>theater</v>
      </c>
      <c r="T3675" s="7" t="str">
        <f t="shared" si="347"/>
        <v>plays</v>
      </c>
    </row>
    <row r="3676" spans="1:20" ht="80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17">
        <f t="shared" si="342"/>
        <v>42556.873020833329</v>
      </c>
      <c r="L3676" s="17">
        <f t="shared" si="343"/>
        <v>42616.873020833329</v>
      </c>
      <c r="M3676" s="2" t="b">
        <v>0</v>
      </c>
      <c r="N3676" s="2">
        <v>31</v>
      </c>
      <c r="O3676" s="2" t="b">
        <v>1</v>
      </c>
      <c r="P3676" s="4">
        <f t="shared" si="344"/>
        <v>100</v>
      </c>
      <c r="Q3676" s="5">
        <f t="shared" si="345"/>
        <v>145.16129032258064</v>
      </c>
      <c r="R3676" s="2" t="s">
        <v>8271</v>
      </c>
      <c r="S3676" s="7" t="str">
        <f t="shared" si="346"/>
        <v>theater</v>
      </c>
      <c r="T3676" s="7" t="str">
        <f t="shared" si="347"/>
        <v>plays</v>
      </c>
    </row>
    <row r="3677" spans="1:20" ht="80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17">
        <f t="shared" si="342"/>
        <v>42493.597013888888</v>
      </c>
      <c r="L3677" s="17">
        <f t="shared" si="343"/>
        <v>42505.958333333328</v>
      </c>
      <c r="M3677" s="2" t="b">
        <v>0</v>
      </c>
      <c r="N3677" s="2">
        <v>3</v>
      </c>
      <c r="O3677" s="2" t="b">
        <v>1</v>
      </c>
      <c r="P3677" s="4">
        <f t="shared" si="344"/>
        <v>140</v>
      </c>
      <c r="Q3677" s="5">
        <f t="shared" si="345"/>
        <v>23.333333333333332</v>
      </c>
      <c r="R3677" s="2" t="s">
        <v>8271</v>
      </c>
      <c r="S3677" s="7" t="str">
        <f t="shared" si="346"/>
        <v>theater</v>
      </c>
      <c r="T3677" s="7" t="str">
        <f t="shared" si="347"/>
        <v>plays</v>
      </c>
    </row>
    <row r="3678" spans="1:20" ht="80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17">
        <f t="shared" si="342"/>
        <v>41876.815787037034</v>
      </c>
      <c r="L3678" s="17">
        <f t="shared" si="343"/>
        <v>41894.815787037034</v>
      </c>
      <c r="M3678" s="2" t="b">
        <v>0</v>
      </c>
      <c r="N3678" s="2">
        <v>16</v>
      </c>
      <c r="O3678" s="2" t="b">
        <v>1</v>
      </c>
      <c r="P3678" s="4">
        <f t="shared" si="344"/>
        <v>128.75</v>
      </c>
      <c r="Q3678" s="5">
        <f t="shared" si="345"/>
        <v>64.375</v>
      </c>
      <c r="R3678" s="2" t="s">
        <v>8271</v>
      </c>
      <c r="S3678" s="7" t="str">
        <f t="shared" si="346"/>
        <v>theater</v>
      </c>
      <c r="T3678" s="7" t="str">
        <f t="shared" si="347"/>
        <v>plays</v>
      </c>
    </row>
    <row r="3679" spans="1:20" ht="60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17">
        <f t="shared" si="342"/>
        <v>41802.574282407404</v>
      </c>
      <c r="L3679" s="17">
        <f t="shared" si="343"/>
        <v>41823.165972222225</v>
      </c>
      <c r="M3679" s="2" t="b">
        <v>0</v>
      </c>
      <c r="N3679" s="2">
        <v>199</v>
      </c>
      <c r="O3679" s="2" t="b">
        <v>1</v>
      </c>
      <c r="P3679" s="4">
        <f t="shared" si="344"/>
        <v>102.90416666666667</v>
      </c>
      <c r="Q3679" s="5">
        <f t="shared" si="345"/>
        <v>62.052763819095475</v>
      </c>
      <c r="R3679" s="2" t="s">
        <v>8271</v>
      </c>
      <c r="S3679" s="7" t="str">
        <f t="shared" si="346"/>
        <v>theater</v>
      </c>
      <c r="T3679" s="7" t="str">
        <f t="shared" si="347"/>
        <v>plays</v>
      </c>
    </row>
    <row r="3680" spans="1:20" ht="60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17">
        <f t="shared" si="342"/>
        <v>42120.531226851846</v>
      </c>
      <c r="L3680" s="17">
        <f t="shared" si="343"/>
        <v>42155.531226851846</v>
      </c>
      <c r="M3680" s="2" t="b">
        <v>0</v>
      </c>
      <c r="N3680" s="2">
        <v>31</v>
      </c>
      <c r="O3680" s="2" t="b">
        <v>1</v>
      </c>
      <c r="P3680" s="4">
        <f t="shared" si="344"/>
        <v>102.49999999999999</v>
      </c>
      <c r="Q3680" s="5">
        <f t="shared" si="345"/>
        <v>66.129032258064512</v>
      </c>
      <c r="R3680" s="2" t="s">
        <v>8271</v>
      </c>
      <c r="S3680" s="7" t="str">
        <f t="shared" si="346"/>
        <v>theater</v>
      </c>
      <c r="T3680" s="7" t="str">
        <f t="shared" si="347"/>
        <v>plays</v>
      </c>
    </row>
    <row r="3681" spans="1:20" ht="80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17">
        <f t="shared" si="342"/>
        <v>41786.761354166665</v>
      </c>
      <c r="L3681" s="17">
        <f t="shared" si="343"/>
        <v>41821.207638888889</v>
      </c>
      <c r="M3681" s="2" t="b">
        <v>0</v>
      </c>
      <c r="N3681" s="2">
        <v>30</v>
      </c>
      <c r="O3681" s="2" t="b">
        <v>1</v>
      </c>
      <c r="P3681" s="4">
        <f t="shared" si="344"/>
        <v>110.1</v>
      </c>
      <c r="Q3681" s="5">
        <f t="shared" si="345"/>
        <v>73.400000000000006</v>
      </c>
      <c r="R3681" s="2" t="s">
        <v>8271</v>
      </c>
      <c r="S3681" s="7" t="str">
        <f t="shared" si="346"/>
        <v>theater</v>
      </c>
      <c r="T3681" s="7" t="str">
        <f t="shared" si="347"/>
        <v>plays</v>
      </c>
    </row>
    <row r="3682" spans="1:20" ht="60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17">
        <f t="shared" si="342"/>
        <v>42627.454097222217</v>
      </c>
      <c r="L3682" s="17">
        <f t="shared" si="343"/>
        <v>42648.454097222217</v>
      </c>
      <c r="M3682" s="2" t="b">
        <v>0</v>
      </c>
      <c r="N3682" s="2">
        <v>34</v>
      </c>
      <c r="O3682" s="2" t="b">
        <v>1</v>
      </c>
      <c r="P3682" s="4">
        <f t="shared" si="344"/>
        <v>112.76666666666667</v>
      </c>
      <c r="Q3682" s="5">
        <f t="shared" si="345"/>
        <v>99.5</v>
      </c>
      <c r="R3682" s="2" t="s">
        <v>8271</v>
      </c>
      <c r="S3682" s="7" t="str">
        <f t="shared" si="346"/>
        <v>theater</v>
      </c>
      <c r="T3682" s="7" t="str">
        <f t="shared" si="347"/>
        <v>plays</v>
      </c>
    </row>
    <row r="3683" spans="1:20" ht="100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17">
        <f t="shared" si="342"/>
        <v>42374.651504629626</v>
      </c>
      <c r="L3683" s="17">
        <f t="shared" si="343"/>
        <v>42384.651504629626</v>
      </c>
      <c r="M3683" s="2" t="b">
        <v>0</v>
      </c>
      <c r="N3683" s="2">
        <v>18</v>
      </c>
      <c r="O3683" s="2" t="b">
        <v>1</v>
      </c>
      <c r="P3683" s="4">
        <f t="shared" si="344"/>
        <v>111.9</v>
      </c>
      <c r="Q3683" s="5">
        <f t="shared" si="345"/>
        <v>62.166666666666664</v>
      </c>
      <c r="R3683" s="2" t="s">
        <v>8271</v>
      </c>
      <c r="S3683" s="7" t="str">
        <f t="shared" si="346"/>
        <v>theater</v>
      </c>
      <c r="T3683" s="7" t="str">
        <f t="shared" si="347"/>
        <v>plays</v>
      </c>
    </row>
    <row r="3684" spans="1:20" ht="80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17">
        <f t="shared" si="342"/>
        <v>41772.685393518521</v>
      </c>
      <c r="L3684" s="17">
        <f t="shared" si="343"/>
        <v>41806.290972222225</v>
      </c>
      <c r="M3684" s="2" t="b">
        <v>0</v>
      </c>
      <c r="N3684" s="2">
        <v>67</v>
      </c>
      <c r="O3684" s="2" t="b">
        <v>1</v>
      </c>
      <c r="P3684" s="4">
        <f t="shared" si="344"/>
        <v>139.19999999999999</v>
      </c>
      <c r="Q3684" s="5">
        <f t="shared" si="345"/>
        <v>62.328358208955223</v>
      </c>
      <c r="R3684" s="2" t="s">
        <v>8271</v>
      </c>
      <c r="S3684" s="7" t="str">
        <f t="shared" si="346"/>
        <v>theater</v>
      </c>
      <c r="T3684" s="7" t="str">
        <f t="shared" si="347"/>
        <v>plays</v>
      </c>
    </row>
    <row r="3685" spans="1:20" ht="60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17">
        <f t="shared" si="342"/>
        <v>42633.116851851853</v>
      </c>
      <c r="L3685" s="17">
        <f t="shared" si="343"/>
        <v>42663.116851851853</v>
      </c>
      <c r="M3685" s="2" t="b">
        <v>0</v>
      </c>
      <c r="N3685" s="2">
        <v>66</v>
      </c>
      <c r="O3685" s="2" t="b">
        <v>1</v>
      </c>
      <c r="P3685" s="4">
        <f t="shared" si="344"/>
        <v>110.85714285714286</v>
      </c>
      <c r="Q3685" s="5">
        <f t="shared" si="345"/>
        <v>58.787878787878789</v>
      </c>
      <c r="R3685" s="2" t="s">
        <v>8271</v>
      </c>
      <c r="S3685" s="7" t="str">
        <f t="shared" si="346"/>
        <v>theater</v>
      </c>
      <c r="T3685" s="7" t="str">
        <f t="shared" si="347"/>
        <v>plays</v>
      </c>
    </row>
    <row r="3686" spans="1:20" ht="80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17">
        <f t="shared" si="342"/>
        <v>42219.180393518516</v>
      </c>
      <c r="L3686" s="17">
        <f t="shared" si="343"/>
        <v>42249.180393518516</v>
      </c>
      <c r="M3686" s="2" t="b">
        <v>0</v>
      </c>
      <c r="N3686" s="2">
        <v>23</v>
      </c>
      <c r="O3686" s="2" t="b">
        <v>1</v>
      </c>
      <c r="P3686" s="4">
        <f t="shared" si="344"/>
        <v>139.06666666666666</v>
      </c>
      <c r="Q3686" s="5">
        <f t="shared" si="345"/>
        <v>45.347826086956523</v>
      </c>
      <c r="R3686" s="2" t="s">
        <v>8271</v>
      </c>
      <c r="S3686" s="7" t="str">
        <f t="shared" si="346"/>
        <v>theater</v>
      </c>
      <c r="T3686" s="7" t="str">
        <f t="shared" si="347"/>
        <v>plays</v>
      </c>
    </row>
    <row r="3687" spans="1:20" ht="80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17">
        <f t="shared" si="342"/>
        <v>41753.593275462961</v>
      </c>
      <c r="L3687" s="17">
        <f t="shared" si="343"/>
        <v>41778.875</v>
      </c>
      <c r="M3687" s="2" t="b">
        <v>0</v>
      </c>
      <c r="N3687" s="2">
        <v>126</v>
      </c>
      <c r="O3687" s="2" t="b">
        <v>1</v>
      </c>
      <c r="P3687" s="4">
        <f t="shared" si="344"/>
        <v>105.69999999999999</v>
      </c>
      <c r="Q3687" s="5">
        <f t="shared" si="345"/>
        <v>41.944444444444443</v>
      </c>
      <c r="R3687" s="2" t="s">
        <v>8271</v>
      </c>
      <c r="S3687" s="7" t="str">
        <f t="shared" si="346"/>
        <v>theater</v>
      </c>
      <c r="T3687" s="7" t="str">
        <f t="shared" si="347"/>
        <v>plays</v>
      </c>
    </row>
    <row r="3688" spans="1:20" ht="60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17">
        <f t="shared" si="342"/>
        <v>42230.662731481483</v>
      </c>
      <c r="L3688" s="17">
        <f t="shared" si="343"/>
        <v>42245.165972222225</v>
      </c>
      <c r="M3688" s="2" t="b">
        <v>0</v>
      </c>
      <c r="N3688" s="2">
        <v>6</v>
      </c>
      <c r="O3688" s="2" t="b">
        <v>1</v>
      </c>
      <c r="P3688" s="4">
        <f t="shared" si="344"/>
        <v>101.42857142857142</v>
      </c>
      <c r="Q3688" s="5">
        <f t="shared" si="345"/>
        <v>59.166666666666664</v>
      </c>
      <c r="R3688" s="2" t="s">
        <v>8271</v>
      </c>
      <c r="S3688" s="7" t="str">
        <f t="shared" si="346"/>
        <v>theater</v>
      </c>
      <c r="T3688" s="7" t="str">
        <f t="shared" si="347"/>
        <v>plays</v>
      </c>
    </row>
    <row r="3689" spans="1:20" ht="80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17">
        <f t="shared" si="342"/>
        <v>41787.218229166669</v>
      </c>
      <c r="L3689" s="17">
        <f t="shared" si="343"/>
        <v>41817.218229166669</v>
      </c>
      <c r="M3689" s="2" t="b">
        <v>0</v>
      </c>
      <c r="N3689" s="2">
        <v>25</v>
      </c>
      <c r="O3689" s="2" t="b">
        <v>1</v>
      </c>
      <c r="P3689" s="4">
        <f t="shared" si="344"/>
        <v>100.245</v>
      </c>
      <c r="Q3689" s="5">
        <f t="shared" si="345"/>
        <v>200.49</v>
      </c>
      <c r="R3689" s="2" t="s">
        <v>8271</v>
      </c>
      <c r="S3689" s="7" t="str">
        <f t="shared" si="346"/>
        <v>theater</v>
      </c>
      <c r="T3689" s="7" t="str">
        <f t="shared" si="347"/>
        <v>plays</v>
      </c>
    </row>
    <row r="3690" spans="1:20" ht="80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17">
        <f t="shared" si="342"/>
        <v>41829.787083333329</v>
      </c>
      <c r="L3690" s="17">
        <f t="shared" si="343"/>
        <v>41859.787083333329</v>
      </c>
      <c r="M3690" s="2" t="b">
        <v>0</v>
      </c>
      <c r="N3690" s="2">
        <v>39</v>
      </c>
      <c r="O3690" s="2" t="b">
        <v>1</v>
      </c>
      <c r="P3690" s="4">
        <f t="shared" si="344"/>
        <v>109.16666666666666</v>
      </c>
      <c r="Q3690" s="5">
        <f t="shared" si="345"/>
        <v>83.974358974358978</v>
      </c>
      <c r="R3690" s="2" t="s">
        <v>8271</v>
      </c>
      <c r="S3690" s="7" t="str">
        <f t="shared" si="346"/>
        <v>theater</v>
      </c>
      <c r="T3690" s="7" t="str">
        <f t="shared" si="347"/>
        <v>plays</v>
      </c>
    </row>
    <row r="3691" spans="1:20" ht="80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17">
        <f t="shared" si="342"/>
        <v>42147.826840277776</v>
      </c>
      <c r="L3691" s="17">
        <f t="shared" si="343"/>
        <v>42176.934027777781</v>
      </c>
      <c r="M3691" s="2" t="b">
        <v>0</v>
      </c>
      <c r="N3691" s="2">
        <v>62</v>
      </c>
      <c r="O3691" s="2" t="b">
        <v>1</v>
      </c>
      <c r="P3691" s="4">
        <f t="shared" si="344"/>
        <v>118.33333333333333</v>
      </c>
      <c r="Q3691" s="5">
        <f t="shared" si="345"/>
        <v>57.258064516129032</v>
      </c>
      <c r="R3691" s="2" t="s">
        <v>8271</v>
      </c>
      <c r="S3691" s="7" t="str">
        <f t="shared" si="346"/>
        <v>theater</v>
      </c>
      <c r="T3691" s="7" t="str">
        <f t="shared" si="347"/>
        <v>plays</v>
      </c>
    </row>
    <row r="3692" spans="1:20" ht="80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17">
        <f t="shared" si="342"/>
        <v>41940.598182870373</v>
      </c>
      <c r="L3692" s="17">
        <f t="shared" si="343"/>
        <v>41970.639849537038</v>
      </c>
      <c r="M3692" s="2" t="b">
        <v>0</v>
      </c>
      <c r="N3692" s="2">
        <v>31</v>
      </c>
      <c r="O3692" s="2" t="b">
        <v>1</v>
      </c>
      <c r="P3692" s="4">
        <f t="shared" si="344"/>
        <v>120</v>
      </c>
      <c r="Q3692" s="5">
        <f t="shared" si="345"/>
        <v>58.064516129032256</v>
      </c>
      <c r="R3692" s="2" t="s">
        <v>8271</v>
      </c>
      <c r="S3692" s="7" t="str">
        <f t="shared" si="346"/>
        <v>theater</v>
      </c>
      <c r="T3692" s="7" t="str">
        <f t="shared" si="347"/>
        <v>plays</v>
      </c>
    </row>
    <row r="3693" spans="1:20" ht="40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17">
        <f t="shared" si="342"/>
        <v>42020.700567129628</v>
      </c>
      <c r="L3693" s="17">
        <f t="shared" si="343"/>
        <v>42065.207638888889</v>
      </c>
      <c r="M3693" s="2" t="b">
        <v>0</v>
      </c>
      <c r="N3693" s="2">
        <v>274</v>
      </c>
      <c r="O3693" s="2" t="b">
        <v>1</v>
      </c>
      <c r="P3693" s="4">
        <f t="shared" si="344"/>
        <v>127.96000000000001</v>
      </c>
      <c r="Q3693" s="5">
        <f t="shared" si="345"/>
        <v>186.80291970802921</v>
      </c>
      <c r="R3693" s="2" t="s">
        <v>8271</v>
      </c>
      <c r="S3693" s="7" t="str">
        <f t="shared" si="346"/>
        <v>theater</v>
      </c>
      <c r="T3693" s="7" t="str">
        <f t="shared" si="347"/>
        <v>plays</v>
      </c>
    </row>
    <row r="3694" spans="1:20" ht="40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17">
        <f t="shared" si="342"/>
        <v>41891.96503472222</v>
      </c>
      <c r="L3694" s="17">
        <f t="shared" si="343"/>
        <v>41901</v>
      </c>
      <c r="M3694" s="2" t="b">
        <v>0</v>
      </c>
      <c r="N3694" s="2">
        <v>17</v>
      </c>
      <c r="O3694" s="2" t="b">
        <v>1</v>
      </c>
      <c r="P3694" s="4">
        <f t="shared" si="344"/>
        <v>126</v>
      </c>
      <c r="Q3694" s="5">
        <f t="shared" si="345"/>
        <v>74.117647058823536</v>
      </c>
      <c r="R3694" s="2" t="s">
        <v>8271</v>
      </c>
      <c r="S3694" s="7" t="str">
        <f t="shared" si="346"/>
        <v>theater</v>
      </c>
      <c r="T3694" s="7" t="str">
        <f t="shared" si="347"/>
        <v>plays</v>
      </c>
    </row>
    <row r="3695" spans="1:20" ht="80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17">
        <f t="shared" si="342"/>
        <v>42309.191307870366</v>
      </c>
      <c r="L3695" s="17">
        <f t="shared" si="343"/>
        <v>42338.9375</v>
      </c>
      <c r="M3695" s="2" t="b">
        <v>0</v>
      </c>
      <c r="N3695" s="2">
        <v>14</v>
      </c>
      <c r="O3695" s="2" t="b">
        <v>1</v>
      </c>
      <c r="P3695" s="4">
        <f t="shared" si="344"/>
        <v>129.12912912912913</v>
      </c>
      <c r="Q3695" s="5">
        <f t="shared" si="345"/>
        <v>30.714285714285715</v>
      </c>
      <c r="R3695" s="2" t="s">
        <v>8271</v>
      </c>
      <c r="S3695" s="7" t="str">
        <f t="shared" si="346"/>
        <v>theater</v>
      </c>
      <c r="T3695" s="7" t="str">
        <f t="shared" si="347"/>
        <v>plays</v>
      </c>
    </row>
    <row r="3696" spans="1:20" ht="80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17">
        <f t="shared" si="342"/>
        <v>42490.133877314816</v>
      </c>
      <c r="L3696" s="17">
        <f t="shared" si="343"/>
        <v>42527.083333333328</v>
      </c>
      <c r="M3696" s="2" t="b">
        <v>0</v>
      </c>
      <c r="N3696" s="2">
        <v>60</v>
      </c>
      <c r="O3696" s="2" t="b">
        <v>1</v>
      </c>
      <c r="P3696" s="4">
        <f t="shared" si="344"/>
        <v>107.42857142857143</v>
      </c>
      <c r="Q3696" s="5">
        <f t="shared" si="345"/>
        <v>62.666666666666664</v>
      </c>
      <c r="R3696" s="2" t="s">
        <v>8271</v>
      </c>
      <c r="S3696" s="7" t="str">
        <f t="shared" si="346"/>
        <v>theater</v>
      </c>
      <c r="T3696" s="7" t="str">
        <f t="shared" si="347"/>
        <v>plays</v>
      </c>
    </row>
    <row r="3697" spans="1:20" ht="80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17">
        <f t="shared" si="342"/>
        <v>41995.870486111111</v>
      </c>
      <c r="L3697" s="17">
        <f t="shared" si="343"/>
        <v>42015.870486111111</v>
      </c>
      <c r="M3697" s="2" t="b">
        <v>0</v>
      </c>
      <c r="N3697" s="2">
        <v>33</v>
      </c>
      <c r="O3697" s="2" t="b">
        <v>1</v>
      </c>
      <c r="P3697" s="4">
        <f t="shared" si="344"/>
        <v>100.125</v>
      </c>
      <c r="Q3697" s="5">
        <f t="shared" si="345"/>
        <v>121.36363636363636</v>
      </c>
      <c r="R3697" s="2" t="s">
        <v>8271</v>
      </c>
      <c r="S3697" s="7" t="str">
        <f t="shared" si="346"/>
        <v>theater</v>
      </c>
      <c r="T3697" s="7" t="str">
        <f t="shared" si="347"/>
        <v>plays</v>
      </c>
    </row>
    <row r="3698" spans="1:20" ht="60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17">
        <f t="shared" si="342"/>
        <v>41988.617083333331</v>
      </c>
      <c r="L3698" s="17">
        <f t="shared" si="343"/>
        <v>42048.617083333331</v>
      </c>
      <c r="M3698" s="2" t="b">
        <v>0</v>
      </c>
      <c r="N3698" s="2">
        <v>78</v>
      </c>
      <c r="O3698" s="2" t="b">
        <v>1</v>
      </c>
      <c r="P3698" s="4">
        <f t="shared" si="344"/>
        <v>155</v>
      </c>
      <c r="Q3698" s="5">
        <f t="shared" si="345"/>
        <v>39.743589743589745</v>
      </c>
      <c r="R3698" s="2" t="s">
        <v>8271</v>
      </c>
      <c r="S3698" s="7" t="str">
        <f t="shared" si="346"/>
        <v>theater</v>
      </c>
      <c r="T3698" s="7" t="str">
        <f t="shared" si="347"/>
        <v>plays</v>
      </c>
    </row>
    <row r="3699" spans="1:20" ht="80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17">
        <f t="shared" si="342"/>
        <v>42479.465833333335</v>
      </c>
      <c r="L3699" s="17">
        <f t="shared" si="343"/>
        <v>42500.465833333335</v>
      </c>
      <c r="M3699" s="2" t="b">
        <v>0</v>
      </c>
      <c r="N3699" s="2">
        <v>30</v>
      </c>
      <c r="O3699" s="2" t="b">
        <v>1</v>
      </c>
      <c r="P3699" s="4">
        <f t="shared" si="344"/>
        <v>108</v>
      </c>
      <c r="Q3699" s="5">
        <f t="shared" si="345"/>
        <v>72</v>
      </c>
      <c r="R3699" s="2" t="s">
        <v>8271</v>
      </c>
      <c r="S3699" s="7" t="str">
        <f t="shared" si="346"/>
        <v>theater</v>
      </c>
      <c r="T3699" s="7" t="str">
        <f t="shared" si="347"/>
        <v>plays</v>
      </c>
    </row>
    <row r="3700" spans="1:20" ht="60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17">
        <f t="shared" si="342"/>
        <v>42401.806562500002</v>
      </c>
      <c r="L3700" s="17">
        <f t="shared" si="343"/>
        <v>42431.806562500002</v>
      </c>
      <c r="M3700" s="2" t="b">
        <v>0</v>
      </c>
      <c r="N3700" s="2">
        <v>136</v>
      </c>
      <c r="O3700" s="2" t="b">
        <v>1</v>
      </c>
      <c r="P3700" s="4">
        <f t="shared" si="344"/>
        <v>110.52</v>
      </c>
      <c r="Q3700" s="5">
        <f t="shared" si="345"/>
        <v>40.632352941176471</v>
      </c>
      <c r="R3700" s="2" t="s">
        <v>8271</v>
      </c>
      <c r="S3700" s="7" t="str">
        <f t="shared" si="346"/>
        <v>theater</v>
      </c>
      <c r="T3700" s="7" t="str">
        <f t="shared" si="347"/>
        <v>plays</v>
      </c>
    </row>
    <row r="3701" spans="1:20" ht="80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17">
        <f t="shared" si="342"/>
        <v>41897.602037037039</v>
      </c>
      <c r="L3701" s="17">
        <f t="shared" si="343"/>
        <v>41927.602037037039</v>
      </c>
      <c r="M3701" s="2" t="b">
        <v>0</v>
      </c>
      <c r="N3701" s="2">
        <v>40</v>
      </c>
      <c r="O3701" s="2" t="b">
        <v>1</v>
      </c>
      <c r="P3701" s="4">
        <f t="shared" si="344"/>
        <v>100.8</v>
      </c>
      <c r="Q3701" s="5">
        <f t="shared" si="345"/>
        <v>63</v>
      </c>
      <c r="R3701" s="2" t="s">
        <v>8271</v>
      </c>
      <c r="S3701" s="7" t="str">
        <f t="shared" si="346"/>
        <v>theater</v>
      </c>
      <c r="T3701" s="7" t="str">
        <f t="shared" si="347"/>
        <v>plays</v>
      </c>
    </row>
    <row r="3702" spans="1:20" ht="40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17">
        <f t="shared" si="342"/>
        <v>41882.585648148146</v>
      </c>
      <c r="L3702" s="17">
        <f t="shared" si="343"/>
        <v>41912.666666666664</v>
      </c>
      <c r="M3702" s="2" t="b">
        <v>0</v>
      </c>
      <c r="N3702" s="2">
        <v>18</v>
      </c>
      <c r="O3702" s="2" t="b">
        <v>1</v>
      </c>
      <c r="P3702" s="4">
        <f t="shared" si="344"/>
        <v>121.2</v>
      </c>
      <c r="Q3702" s="5">
        <f t="shared" si="345"/>
        <v>33.666666666666664</v>
      </c>
      <c r="R3702" s="2" t="s">
        <v>8271</v>
      </c>
      <c r="S3702" s="7" t="str">
        <f t="shared" si="346"/>
        <v>theater</v>
      </c>
      <c r="T3702" s="7" t="str">
        <f t="shared" si="347"/>
        <v>plays</v>
      </c>
    </row>
    <row r="3703" spans="1:20" ht="80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17">
        <f t="shared" si="342"/>
        <v>42129.541585648149</v>
      </c>
      <c r="L3703" s="17">
        <f t="shared" si="343"/>
        <v>42159.541585648149</v>
      </c>
      <c r="M3703" s="2" t="b">
        <v>0</v>
      </c>
      <c r="N3703" s="2">
        <v>39</v>
      </c>
      <c r="O3703" s="2" t="b">
        <v>1</v>
      </c>
      <c r="P3703" s="4">
        <f t="shared" si="344"/>
        <v>100.33333333333334</v>
      </c>
      <c r="Q3703" s="5">
        <f t="shared" si="345"/>
        <v>38.589743589743591</v>
      </c>
      <c r="R3703" s="2" t="s">
        <v>8271</v>
      </c>
      <c r="S3703" s="7" t="str">
        <f t="shared" si="346"/>
        <v>theater</v>
      </c>
      <c r="T3703" s="7" t="str">
        <f t="shared" si="347"/>
        <v>plays</v>
      </c>
    </row>
    <row r="3704" spans="1:20" ht="80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17">
        <f t="shared" si="342"/>
        <v>42524.53800925926</v>
      </c>
      <c r="L3704" s="17">
        <f t="shared" si="343"/>
        <v>42561.957638888889</v>
      </c>
      <c r="M3704" s="2" t="b">
        <v>0</v>
      </c>
      <c r="N3704" s="2">
        <v>21</v>
      </c>
      <c r="O3704" s="2" t="b">
        <v>1</v>
      </c>
      <c r="P3704" s="4">
        <f t="shared" si="344"/>
        <v>109.16666666666666</v>
      </c>
      <c r="Q3704" s="5">
        <f t="shared" si="345"/>
        <v>155.95238095238096</v>
      </c>
      <c r="R3704" s="2" t="s">
        <v>8271</v>
      </c>
      <c r="S3704" s="7" t="str">
        <f t="shared" si="346"/>
        <v>theater</v>
      </c>
      <c r="T3704" s="7" t="str">
        <f t="shared" si="347"/>
        <v>plays</v>
      </c>
    </row>
    <row r="3705" spans="1:20" ht="80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17">
        <f t="shared" si="342"/>
        <v>42556.504490740743</v>
      </c>
      <c r="L3705" s="17">
        <f t="shared" si="343"/>
        <v>42595.290972222225</v>
      </c>
      <c r="M3705" s="2" t="b">
        <v>0</v>
      </c>
      <c r="N3705" s="2">
        <v>30</v>
      </c>
      <c r="O3705" s="2" t="b">
        <v>1</v>
      </c>
      <c r="P3705" s="4">
        <f t="shared" si="344"/>
        <v>123.42857142857142</v>
      </c>
      <c r="Q3705" s="5">
        <f t="shared" si="345"/>
        <v>43.2</v>
      </c>
      <c r="R3705" s="2" t="s">
        <v>8271</v>
      </c>
      <c r="S3705" s="7" t="str">
        <f t="shared" si="346"/>
        <v>theater</v>
      </c>
      <c r="T3705" s="7" t="str">
        <f t="shared" si="347"/>
        <v>plays</v>
      </c>
    </row>
    <row r="3706" spans="1:20" ht="80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17">
        <f t="shared" si="342"/>
        <v>42461.689745370371</v>
      </c>
      <c r="L3706" s="17">
        <f t="shared" si="343"/>
        <v>42521.689745370371</v>
      </c>
      <c r="M3706" s="2" t="b">
        <v>0</v>
      </c>
      <c r="N3706" s="2">
        <v>27</v>
      </c>
      <c r="O3706" s="2" t="b">
        <v>1</v>
      </c>
      <c r="P3706" s="4">
        <f t="shared" si="344"/>
        <v>136.33666666666667</v>
      </c>
      <c r="Q3706" s="5">
        <f t="shared" si="345"/>
        <v>15.148518518518518</v>
      </c>
      <c r="R3706" s="2" t="s">
        <v>8271</v>
      </c>
      <c r="S3706" s="7" t="str">
        <f t="shared" si="346"/>
        <v>theater</v>
      </c>
      <c r="T3706" s="7" t="str">
        <f t="shared" si="347"/>
        <v>plays</v>
      </c>
    </row>
    <row r="3707" spans="1:20" ht="80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17">
        <f t="shared" si="342"/>
        <v>41792.542986111112</v>
      </c>
      <c r="L3707" s="17">
        <f t="shared" si="343"/>
        <v>41813.75</v>
      </c>
      <c r="M3707" s="2" t="b">
        <v>0</v>
      </c>
      <c r="N3707" s="2">
        <v>35</v>
      </c>
      <c r="O3707" s="2" t="b">
        <v>1</v>
      </c>
      <c r="P3707" s="4">
        <f t="shared" si="344"/>
        <v>103.46657233816768</v>
      </c>
      <c r="Q3707" s="5">
        <f t="shared" si="345"/>
        <v>83.571428571428569</v>
      </c>
      <c r="R3707" s="2" t="s">
        <v>8271</v>
      </c>
      <c r="S3707" s="7" t="str">
        <f t="shared" si="346"/>
        <v>theater</v>
      </c>
      <c r="T3707" s="7" t="str">
        <f t="shared" si="347"/>
        <v>plays</v>
      </c>
    </row>
    <row r="3708" spans="1:20" ht="60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17">
        <f t="shared" si="342"/>
        <v>41879.913761574076</v>
      </c>
      <c r="L3708" s="17">
        <f t="shared" si="343"/>
        <v>41894.913761574076</v>
      </c>
      <c r="M3708" s="2" t="b">
        <v>0</v>
      </c>
      <c r="N3708" s="2">
        <v>13</v>
      </c>
      <c r="O3708" s="2" t="b">
        <v>1</v>
      </c>
      <c r="P3708" s="4">
        <f t="shared" si="344"/>
        <v>121.33333333333334</v>
      </c>
      <c r="Q3708" s="5">
        <f t="shared" si="345"/>
        <v>140</v>
      </c>
      <c r="R3708" s="2" t="s">
        <v>8271</v>
      </c>
      <c r="S3708" s="7" t="str">
        <f t="shared" si="346"/>
        <v>theater</v>
      </c>
      <c r="T3708" s="7" t="str">
        <f t="shared" si="347"/>
        <v>plays</v>
      </c>
    </row>
    <row r="3709" spans="1:20" ht="60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17">
        <f t="shared" si="342"/>
        <v>42552.048356481479</v>
      </c>
      <c r="L3709" s="17">
        <f t="shared" si="343"/>
        <v>42573.226388888885</v>
      </c>
      <c r="M3709" s="2" t="b">
        <v>0</v>
      </c>
      <c r="N3709" s="2">
        <v>23</v>
      </c>
      <c r="O3709" s="2" t="b">
        <v>1</v>
      </c>
      <c r="P3709" s="4">
        <f t="shared" si="344"/>
        <v>186</v>
      </c>
      <c r="Q3709" s="5">
        <f t="shared" si="345"/>
        <v>80.869565217391298</v>
      </c>
      <c r="R3709" s="2" t="s">
        <v>8271</v>
      </c>
      <c r="S3709" s="7" t="str">
        <f t="shared" si="346"/>
        <v>theater</v>
      </c>
      <c r="T3709" s="7" t="str">
        <f t="shared" si="347"/>
        <v>plays</v>
      </c>
    </row>
    <row r="3710" spans="1:20" ht="80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17">
        <f t="shared" si="342"/>
        <v>41810.142199074071</v>
      </c>
      <c r="L3710" s="17">
        <f t="shared" si="343"/>
        <v>41824.142199074071</v>
      </c>
      <c r="M3710" s="2" t="b">
        <v>0</v>
      </c>
      <c r="N3710" s="2">
        <v>39</v>
      </c>
      <c r="O3710" s="2" t="b">
        <v>1</v>
      </c>
      <c r="P3710" s="4">
        <f t="shared" si="344"/>
        <v>300</v>
      </c>
      <c r="Q3710" s="5">
        <f t="shared" si="345"/>
        <v>53.846153846153847</v>
      </c>
      <c r="R3710" s="2" t="s">
        <v>8271</v>
      </c>
      <c r="S3710" s="7" t="str">
        <f t="shared" si="346"/>
        <v>theater</v>
      </c>
      <c r="T3710" s="7" t="str">
        <f t="shared" si="347"/>
        <v>plays</v>
      </c>
    </row>
    <row r="3711" spans="1:20" ht="60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17">
        <f t="shared" si="342"/>
        <v>41785.707708333335</v>
      </c>
      <c r="L3711" s="17">
        <f t="shared" si="343"/>
        <v>41815.707708333335</v>
      </c>
      <c r="M3711" s="2" t="b">
        <v>0</v>
      </c>
      <c r="N3711" s="2">
        <v>35</v>
      </c>
      <c r="O3711" s="2" t="b">
        <v>1</v>
      </c>
      <c r="P3711" s="4">
        <f t="shared" si="344"/>
        <v>108.25</v>
      </c>
      <c r="Q3711" s="5">
        <f t="shared" si="345"/>
        <v>30.928571428571427</v>
      </c>
      <c r="R3711" s="2" t="s">
        <v>8271</v>
      </c>
      <c r="S3711" s="7" t="str">
        <f t="shared" si="346"/>
        <v>theater</v>
      </c>
      <c r="T3711" s="7" t="str">
        <f t="shared" si="347"/>
        <v>plays</v>
      </c>
    </row>
    <row r="3712" spans="1:20" ht="40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17">
        <f t="shared" si="342"/>
        <v>42072.576249999998</v>
      </c>
      <c r="L3712" s="17">
        <f t="shared" si="343"/>
        <v>42097.576249999998</v>
      </c>
      <c r="M3712" s="2" t="b">
        <v>0</v>
      </c>
      <c r="N3712" s="2">
        <v>27</v>
      </c>
      <c r="O3712" s="2" t="b">
        <v>1</v>
      </c>
      <c r="P3712" s="4">
        <f t="shared" si="344"/>
        <v>141.15384615384616</v>
      </c>
      <c r="Q3712" s="5">
        <f t="shared" si="345"/>
        <v>67.962962962962962</v>
      </c>
      <c r="R3712" s="2" t="s">
        <v>8271</v>
      </c>
      <c r="S3712" s="7" t="str">
        <f t="shared" si="346"/>
        <v>theater</v>
      </c>
      <c r="T3712" s="7" t="str">
        <f t="shared" si="347"/>
        <v>plays</v>
      </c>
    </row>
    <row r="3713" spans="1:20" ht="40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17">
        <f t="shared" si="342"/>
        <v>41779.724224537036</v>
      </c>
      <c r="L3713" s="17">
        <f t="shared" si="343"/>
        <v>41805.666666666664</v>
      </c>
      <c r="M3713" s="2" t="b">
        <v>0</v>
      </c>
      <c r="N3713" s="2">
        <v>21</v>
      </c>
      <c r="O3713" s="2" t="b">
        <v>1</v>
      </c>
      <c r="P3713" s="4">
        <f t="shared" si="344"/>
        <v>113.99999999999999</v>
      </c>
      <c r="Q3713" s="5">
        <f t="shared" si="345"/>
        <v>27.142857142857142</v>
      </c>
      <c r="R3713" s="2" t="s">
        <v>8271</v>
      </c>
      <c r="S3713" s="7" t="str">
        <f t="shared" si="346"/>
        <v>theater</v>
      </c>
      <c r="T3713" s="7" t="str">
        <f t="shared" si="347"/>
        <v>plays</v>
      </c>
    </row>
    <row r="3714" spans="1:20" ht="80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17">
        <f t="shared" si="342"/>
        <v>42134.172071759262</v>
      </c>
      <c r="L3714" s="17">
        <f t="shared" si="343"/>
        <v>42155.290972222225</v>
      </c>
      <c r="M3714" s="2" t="b">
        <v>0</v>
      </c>
      <c r="N3714" s="2">
        <v>104</v>
      </c>
      <c r="O3714" s="2" t="b">
        <v>1</v>
      </c>
      <c r="P3714" s="4">
        <f t="shared" si="344"/>
        <v>153.73333333333335</v>
      </c>
      <c r="Q3714" s="5">
        <f t="shared" si="345"/>
        <v>110.86538461538461</v>
      </c>
      <c r="R3714" s="2" t="s">
        <v>8271</v>
      </c>
      <c r="S3714" s="7" t="str">
        <f t="shared" si="346"/>
        <v>theater</v>
      </c>
      <c r="T3714" s="7" t="str">
        <f t="shared" si="347"/>
        <v>plays</v>
      </c>
    </row>
    <row r="3715" spans="1:20" ht="80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17">
        <f t="shared" ref="K3715:K3778" si="348">(((J3715/60)/60)/24)+DATE(1970,1,1)</f>
        <v>42505.738032407404</v>
      </c>
      <c r="L3715" s="17">
        <f t="shared" ref="L3715:L3778" si="349">(((I3715/60)/60)/24)+DATE(1970,1,1)</f>
        <v>42525.738032407404</v>
      </c>
      <c r="M3715" s="2" t="b">
        <v>0</v>
      </c>
      <c r="N3715" s="2">
        <v>19</v>
      </c>
      <c r="O3715" s="2" t="b">
        <v>1</v>
      </c>
      <c r="P3715" s="4">
        <f t="shared" ref="P3715:P3778" si="350">E3715/D3715*100</f>
        <v>101.49999999999999</v>
      </c>
      <c r="Q3715" s="5">
        <f t="shared" ref="Q3715:Q3778" si="351">E3715/N3715</f>
        <v>106.84210526315789</v>
      </c>
      <c r="R3715" s="2" t="s">
        <v>8271</v>
      </c>
      <c r="S3715" s="7" t="str">
        <f t="shared" ref="S3715:S3778" si="352">LEFT(R3715, SEARCH("/",R3715, 1)-1)</f>
        <v>theater</v>
      </c>
      <c r="T3715" s="7" t="str">
        <f t="shared" ref="T3715:T3778" si="353">RIGHT(R3715,LEN(R3715)-SEARCH("/",R3715,1))</f>
        <v>plays</v>
      </c>
    </row>
    <row r="3716" spans="1:20" ht="80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17">
        <f t="shared" si="348"/>
        <v>42118.556331018524</v>
      </c>
      <c r="L3716" s="17">
        <f t="shared" si="349"/>
        <v>42150.165972222225</v>
      </c>
      <c r="M3716" s="2" t="b">
        <v>0</v>
      </c>
      <c r="N3716" s="2">
        <v>97</v>
      </c>
      <c r="O3716" s="2" t="b">
        <v>1</v>
      </c>
      <c r="P3716" s="4">
        <f t="shared" si="350"/>
        <v>102.35000000000001</v>
      </c>
      <c r="Q3716" s="5">
        <f t="shared" si="351"/>
        <v>105.51546391752578</v>
      </c>
      <c r="R3716" s="2" t="s">
        <v>8271</v>
      </c>
      <c r="S3716" s="7" t="str">
        <f t="shared" si="352"/>
        <v>theater</v>
      </c>
      <c r="T3716" s="7" t="str">
        <f t="shared" si="353"/>
        <v>plays</v>
      </c>
    </row>
    <row r="3717" spans="1:20" ht="80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17">
        <f t="shared" si="348"/>
        <v>42036.995590277773</v>
      </c>
      <c r="L3717" s="17">
        <f t="shared" si="349"/>
        <v>42094.536111111112</v>
      </c>
      <c r="M3717" s="2" t="b">
        <v>0</v>
      </c>
      <c r="N3717" s="2">
        <v>27</v>
      </c>
      <c r="O3717" s="2" t="b">
        <v>1</v>
      </c>
      <c r="P3717" s="4">
        <f t="shared" si="350"/>
        <v>102.57142857142858</v>
      </c>
      <c r="Q3717" s="5">
        <f t="shared" si="351"/>
        <v>132.96296296296296</v>
      </c>
      <c r="R3717" s="2" t="s">
        <v>8271</v>
      </c>
      <c r="S3717" s="7" t="str">
        <f t="shared" si="352"/>
        <v>theater</v>
      </c>
      <c r="T3717" s="7" t="str">
        <f t="shared" si="353"/>
        <v>plays</v>
      </c>
    </row>
    <row r="3718" spans="1:20" ht="80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17">
        <f t="shared" si="348"/>
        <v>42360.887835648144</v>
      </c>
      <c r="L3718" s="17">
        <f t="shared" si="349"/>
        <v>42390.887835648144</v>
      </c>
      <c r="M3718" s="2" t="b">
        <v>0</v>
      </c>
      <c r="N3718" s="2">
        <v>24</v>
      </c>
      <c r="O3718" s="2" t="b">
        <v>1</v>
      </c>
      <c r="P3718" s="4">
        <f t="shared" si="350"/>
        <v>155.75</v>
      </c>
      <c r="Q3718" s="5">
        <f t="shared" si="351"/>
        <v>51.916666666666664</v>
      </c>
      <c r="R3718" s="2" t="s">
        <v>8271</v>
      </c>
      <c r="S3718" s="7" t="str">
        <f t="shared" si="352"/>
        <v>theater</v>
      </c>
      <c r="T3718" s="7" t="str">
        <f t="shared" si="353"/>
        <v>plays</v>
      </c>
    </row>
    <row r="3719" spans="1:20" ht="80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17">
        <f t="shared" si="348"/>
        <v>42102.866307870368</v>
      </c>
      <c r="L3719" s="17">
        <f t="shared" si="349"/>
        <v>42133.866307870368</v>
      </c>
      <c r="M3719" s="2" t="b">
        <v>0</v>
      </c>
      <c r="N3719" s="2">
        <v>13</v>
      </c>
      <c r="O3719" s="2" t="b">
        <v>1</v>
      </c>
      <c r="P3719" s="4">
        <f t="shared" si="350"/>
        <v>100.75</v>
      </c>
      <c r="Q3719" s="5">
        <f t="shared" si="351"/>
        <v>310</v>
      </c>
      <c r="R3719" s="2" t="s">
        <v>8271</v>
      </c>
      <c r="S3719" s="7" t="str">
        <f t="shared" si="352"/>
        <v>theater</v>
      </c>
      <c r="T3719" s="7" t="str">
        <f t="shared" si="353"/>
        <v>plays</v>
      </c>
    </row>
    <row r="3720" spans="1:20" ht="60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17">
        <f t="shared" si="348"/>
        <v>42032.716145833328</v>
      </c>
      <c r="L3720" s="17">
        <f t="shared" si="349"/>
        <v>42062.716145833328</v>
      </c>
      <c r="M3720" s="2" t="b">
        <v>0</v>
      </c>
      <c r="N3720" s="2">
        <v>46</v>
      </c>
      <c r="O3720" s="2" t="b">
        <v>1</v>
      </c>
      <c r="P3720" s="4">
        <f t="shared" si="350"/>
        <v>239.4</v>
      </c>
      <c r="Q3720" s="5">
        <f t="shared" si="351"/>
        <v>26.021739130434781</v>
      </c>
      <c r="R3720" s="2" t="s">
        <v>8271</v>
      </c>
      <c r="S3720" s="7" t="str">
        <f t="shared" si="352"/>
        <v>theater</v>
      </c>
      <c r="T3720" s="7" t="str">
        <f t="shared" si="353"/>
        <v>plays</v>
      </c>
    </row>
    <row r="3721" spans="1:20" ht="40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17">
        <f t="shared" si="348"/>
        <v>42147.729930555557</v>
      </c>
      <c r="L3721" s="17">
        <f t="shared" si="349"/>
        <v>42177.729930555557</v>
      </c>
      <c r="M3721" s="2" t="b">
        <v>0</v>
      </c>
      <c r="N3721" s="2">
        <v>4</v>
      </c>
      <c r="O3721" s="2" t="b">
        <v>1</v>
      </c>
      <c r="P3721" s="4">
        <f t="shared" si="350"/>
        <v>210</v>
      </c>
      <c r="Q3721" s="5">
        <f t="shared" si="351"/>
        <v>105</v>
      </c>
      <c r="R3721" s="2" t="s">
        <v>8271</v>
      </c>
      <c r="S3721" s="7" t="str">
        <f t="shared" si="352"/>
        <v>theater</v>
      </c>
      <c r="T3721" s="7" t="str">
        <f t="shared" si="353"/>
        <v>plays</v>
      </c>
    </row>
    <row r="3722" spans="1:20" ht="40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17">
        <f t="shared" si="348"/>
        <v>42165.993125000001</v>
      </c>
      <c r="L3722" s="17">
        <f t="shared" si="349"/>
        <v>42187.993125000001</v>
      </c>
      <c r="M3722" s="2" t="b">
        <v>0</v>
      </c>
      <c r="N3722" s="2">
        <v>40</v>
      </c>
      <c r="O3722" s="2" t="b">
        <v>1</v>
      </c>
      <c r="P3722" s="4">
        <f t="shared" si="350"/>
        <v>104.51515151515152</v>
      </c>
      <c r="Q3722" s="5">
        <f t="shared" si="351"/>
        <v>86.224999999999994</v>
      </c>
      <c r="R3722" s="2" t="s">
        <v>8271</v>
      </c>
      <c r="S3722" s="7" t="str">
        <f t="shared" si="352"/>
        <v>theater</v>
      </c>
      <c r="T3722" s="7" t="str">
        <f t="shared" si="353"/>
        <v>plays</v>
      </c>
    </row>
    <row r="3723" spans="1:20" ht="80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17">
        <f t="shared" si="348"/>
        <v>41927.936157407406</v>
      </c>
      <c r="L3723" s="17">
        <f t="shared" si="349"/>
        <v>41948.977824074071</v>
      </c>
      <c r="M3723" s="2" t="b">
        <v>0</v>
      </c>
      <c r="N3723" s="2">
        <v>44</v>
      </c>
      <c r="O3723" s="2" t="b">
        <v>1</v>
      </c>
      <c r="P3723" s="4">
        <f t="shared" si="350"/>
        <v>100.8</v>
      </c>
      <c r="Q3723" s="5">
        <f t="shared" si="351"/>
        <v>114.54545454545455</v>
      </c>
      <c r="R3723" s="2" t="s">
        <v>8271</v>
      </c>
      <c r="S3723" s="7" t="str">
        <f t="shared" si="352"/>
        <v>theater</v>
      </c>
      <c r="T3723" s="7" t="str">
        <f t="shared" si="353"/>
        <v>plays</v>
      </c>
    </row>
    <row r="3724" spans="1:20" ht="80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17">
        <f t="shared" si="348"/>
        <v>42381.671840277777</v>
      </c>
      <c r="L3724" s="17">
        <f t="shared" si="349"/>
        <v>42411.957638888889</v>
      </c>
      <c r="M3724" s="2" t="b">
        <v>0</v>
      </c>
      <c r="N3724" s="2">
        <v>35</v>
      </c>
      <c r="O3724" s="2" t="b">
        <v>1</v>
      </c>
      <c r="P3724" s="4">
        <f t="shared" si="350"/>
        <v>111.20000000000002</v>
      </c>
      <c r="Q3724" s="5">
        <f t="shared" si="351"/>
        <v>47.657142857142858</v>
      </c>
      <c r="R3724" s="2" t="s">
        <v>8271</v>
      </c>
      <c r="S3724" s="7" t="str">
        <f t="shared" si="352"/>
        <v>theater</v>
      </c>
      <c r="T3724" s="7" t="str">
        <f t="shared" si="353"/>
        <v>plays</v>
      </c>
    </row>
    <row r="3725" spans="1:20" ht="40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17">
        <f t="shared" si="348"/>
        <v>41943.753032407411</v>
      </c>
      <c r="L3725" s="17">
        <f t="shared" si="349"/>
        <v>41973.794699074075</v>
      </c>
      <c r="M3725" s="2" t="b">
        <v>0</v>
      </c>
      <c r="N3725" s="2">
        <v>63</v>
      </c>
      <c r="O3725" s="2" t="b">
        <v>1</v>
      </c>
      <c r="P3725" s="4">
        <f t="shared" si="350"/>
        <v>102.04444444444445</v>
      </c>
      <c r="Q3725" s="5">
        <f t="shared" si="351"/>
        <v>72.888888888888886</v>
      </c>
      <c r="R3725" s="2" t="s">
        <v>8271</v>
      </c>
      <c r="S3725" s="7" t="str">
        <f t="shared" si="352"/>
        <v>theater</v>
      </c>
      <c r="T3725" s="7" t="str">
        <f t="shared" si="353"/>
        <v>plays</v>
      </c>
    </row>
    <row r="3726" spans="1:20" ht="80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17">
        <f t="shared" si="348"/>
        <v>42465.491435185191</v>
      </c>
      <c r="L3726" s="17">
        <f t="shared" si="349"/>
        <v>42494.958333333328</v>
      </c>
      <c r="M3726" s="2" t="b">
        <v>0</v>
      </c>
      <c r="N3726" s="2">
        <v>89</v>
      </c>
      <c r="O3726" s="2" t="b">
        <v>1</v>
      </c>
      <c r="P3726" s="4">
        <f t="shared" si="350"/>
        <v>102.54767441860466</v>
      </c>
      <c r="Q3726" s="5">
        <f t="shared" si="351"/>
        <v>49.545505617977533</v>
      </c>
      <c r="R3726" s="2" t="s">
        <v>8271</v>
      </c>
      <c r="S3726" s="7" t="str">
        <f t="shared" si="352"/>
        <v>theater</v>
      </c>
      <c r="T3726" s="7" t="str">
        <f t="shared" si="353"/>
        <v>plays</v>
      </c>
    </row>
    <row r="3727" spans="1:20" ht="80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17">
        <f t="shared" si="348"/>
        <v>42401.945219907408</v>
      </c>
      <c r="L3727" s="17">
        <f t="shared" si="349"/>
        <v>42418.895833333328</v>
      </c>
      <c r="M3727" s="2" t="b">
        <v>0</v>
      </c>
      <c r="N3727" s="2">
        <v>15</v>
      </c>
      <c r="O3727" s="2" t="b">
        <v>1</v>
      </c>
      <c r="P3727" s="4">
        <f t="shared" si="350"/>
        <v>127</v>
      </c>
      <c r="Q3727" s="5">
        <f t="shared" si="351"/>
        <v>25.4</v>
      </c>
      <c r="R3727" s="2" t="s">
        <v>8271</v>
      </c>
      <c r="S3727" s="7" t="str">
        <f t="shared" si="352"/>
        <v>theater</v>
      </c>
      <c r="T3727" s="7" t="str">
        <f t="shared" si="353"/>
        <v>plays</v>
      </c>
    </row>
    <row r="3728" spans="1:20" ht="80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17">
        <f t="shared" si="348"/>
        <v>42462.140868055561</v>
      </c>
      <c r="L3728" s="17">
        <f t="shared" si="349"/>
        <v>42489.875</v>
      </c>
      <c r="M3728" s="2" t="b">
        <v>0</v>
      </c>
      <c r="N3728" s="2">
        <v>46</v>
      </c>
      <c r="O3728" s="2" t="b">
        <v>1</v>
      </c>
      <c r="P3728" s="4">
        <f t="shared" si="350"/>
        <v>338.70588235294122</v>
      </c>
      <c r="Q3728" s="5">
        <f t="shared" si="351"/>
        <v>62.586956521739133</v>
      </c>
      <c r="R3728" s="2" t="s">
        <v>8271</v>
      </c>
      <c r="S3728" s="7" t="str">
        <f t="shared" si="352"/>
        <v>theater</v>
      </c>
      <c r="T3728" s="7" t="str">
        <f t="shared" si="353"/>
        <v>plays</v>
      </c>
    </row>
    <row r="3729" spans="1:20" ht="60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17">
        <f t="shared" si="348"/>
        <v>42632.348310185189</v>
      </c>
      <c r="L3729" s="17">
        <f t="shared" si="349"/>
        <v>42663.204861111109</v>
      </c>
      <c r="M3729" s="2" t="b">
        <v>0</v>
      </c>
      <c r="N3729" s="2">
        <v>33</v>
      </c>
      <c r="O3729" s="2" t="b">
        <v>1</v>
      </c>
      <c r="P3729" s="4">
        <f t="shared" si="350"/>
        <v>100.75</v>
      </c>
      <c r="Q3729" s="5">
        <f t="shared" si="351"/>
        <v>61.060606060606062</v>
      </c>
      <c r="R3729" s="2" t="s">
        <v>8271</v>
      </c>
      <c r="S3729" s="7" t="str">
        <f t="shared" si="352"/>
        <v>theater</v>
      </c>
      <c r="T3729" s="7" t="str">
        <f t="shared" si="353"/>
        <v>plays</v>
      </c>
    </row>
    <row r="3730" spans="1:20" ht="60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17">
        <f t="shared" si="348"/>
        <v>42205.171018518522</v>
      </c>
      <c r="L3730" s="17">
        <f t="shared" si="349"/>
        <v>42235.171018518522</v>
      </c>
      <c r="M3730" s="2" t="b">
        <v>0</v>
      </c>
      <c r="N3730" s="2">
        <v>31</v>
      </c>
      <c r="O3730" s="2" t="b">
        <v>0</v>
      </c>
      <c r="P3730" s="4">
        <f t="shared" si="350"/>
        <v>9.31</v>
      </c>
      <c r="Q3730" s="5">
        <f t="shared" si="351"/>
        <v>60.064516129032256</v>
      </c>
      <c r="R3730" s="2" t="s">
        <v>8271</v>
      </c>
      <c r="S3730" s="7" t="str">
        <f t="shared" si="352"/>
        <v>theater</v>
      </c>
      <c r="T3730" s="7" t="str">
        <f t="shared" si="353"/>
        <v>plays</v>
      </c>
    </row>
    <row r="3731" spans="1:20" ht="80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17">
        <f t="shared" si="348"/>
        <v>42041.205000000002</v>
      </c>
      <c r="L3731" s="17">
        <f t="shared" si="349"/>
        <v>42086.16333333333</v>
      </c>
      <c r="M3731" s="2" t="b">
        <v>0</v>
      </c>
      <c r="N3731" s="2">
        <v>5</v>
      </c>
      <c r="O3731" s="2" t="b">
        <v>0</v>
      </c>
      <c r="P3731" s="4">
        <f t="shared" si="350"/>
        <v>7.24</v>
      </c>
      <c r="Q3731" s="5">
        <f t="shared" si="351"/>
        <v>72.400000000000006</v>
      </c>
      <c r="R3731" s="2" t="s">
        <v>8271</v>
      </c>
      <c r="S3731" s="7" t="str">
        <f t="shared" si="352"/>
        <v>theater</v>
      </c>
      <c r="T3731" s="7" t="str">
        <f t="shared" si="353"/>
        <v>plays</v>
      </c>
    </row>
    <row r="3732" spans="1:20" ht="80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17">
        <f t="shared" si="348"/>
        <v>42203.677766203706</v>
      </c>
      <c r="L3732" s="17">
        <f t="shared" si="349"/>
        <v>42233.677766203706</v>
      </c>
      <c r="M3732" s="2" t="b">
        <v>0</v>
      </c>
      <c r="N3732" s="2">
        <v>1</v>
      </c>
      <c r="O3732" s="2" t="b">
        <v>0</v>
      </c>
      <c r="P3732" s="4">
        <f t="shared" si="350"/>
        <v>10</v>
      </c>
      <c r="Q3732" s="5">
        <f t="shared" si="351"/>
        <v>100</v>
      </c>
      <c r="R3732" s="2" t="s">
        <v>8271</v>
      </c>
      <c r="S3732" s="7" t="str">
        <f t="shared" si="352"/>
        <v>theater</v>
      </c>
      <c r="T3732" s="7" t="str">
        <f t="shared" si="353"/>
        <v>plays</v>
      </c>
    </row>
    <row r="3733" spans="1:20" ht="80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17">
        <f t="shared" si="348"/>
        <v>41983.752847222218</v>
      </c>
      <c r="L3733" s="17">
        <f t="shared" si="349"/>
        <v>42014.140972222223</v>
      </c>
      <c r="M3733" s="2" t="b">
        <v>0</v>
      </c>
      <c r="N3733" s="2">
        <v>12</v>
      </c>
      <c r="O3733" s="2" t="b">
        <v>0</v>
      </c>
      <c r="P3733" s="4">
        <f t="shared" si="350"/>
        <v>11.272727272727273</v>
      </c>
      <c r="Q3733" s="5">
        <f t="shared" si="351"/>
        <v>51.666666666666664</v>
      </c>
      <c r="R3733" s="2" t="s">
        <v>8271</v>
      </c>
      <c r="S3733" s="7" t="str">
        <f t="shared" si="352"/>
        <v>theater</v>
      </c>
      <c r="T3733" s="7" t="str">
        <f t="shared" si="353"/>
        <v>plays</v>
      </c>
    </row>
    <row r="3734" spans="1:20" ht="60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17">
        <f t="shared" si="348"/>
        <v>41968.677465277782</v>
      </c>
      <c r="L3734" s="17">
        <f t="shared" si="349"/>
        <v>42028.5</v>
      </c>
      <c r="M3734" s="2" t="b">
        <v>0</v>
      </c>
      <c r="N3734" s="2">
        <v>4</v>
      </c>
      <c r="O3734" s="2" t="b">
        <v>0</v>
      </c>
      <c r="P3734" s="4">
        <f t="shared" si="350"/>
        <v>15.411764705882353</v>
      </c>
      <c r="Q3734" s="5">
        <f t="shared" si="351"/>
        <v>32.75</v>
      </c>
      <c r="R3734" s="2" t="s">
        <v>8271</v>
      </c>
      <c r="S3734" s="7" t="str">
        <f t="shared" si="352"/>
        <v>theater</v>
      </c>
      <c r="T3734" s="7" t="str">
        <f t="shared" si="353"/>
        <v>plays</v>
      </c>
    </row>
    <row r="3735" spans="1:20" ht="60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17">
        <f t="shared" si="348"/>
        <v>42103.024398148147</v>
      </c>
      <c r="L3735" s="17">
        <f t="shared" si="349"/>
        <v>42112.9375</v>
      </c>
      <c r="M3735" s="2" t="b">
        <v>0</v>
      </c>
      <c r="N3735" s="2">
        <v>0</v>
      </c>
      <c r="O3735" s="2" t="b">
        <v>0</v>
      </c>
      <c r="P3735" s="4">
        <f t="shared" si="350"/>
        <v>0</v>
      </c>
      <c r="Q3735" s="5" t="e">
        <f t="shared" si="351"/>
        <v>#DIV/0!</v>
      </c>
      <c r="R3735" s="2" t="s">
        <v>8271</v>
      </c>
      <c r="S3735" s="7" t="str">
        <f t="shared" si="352"/>
        <v>theater</v>
      </c>
      <c r="T3735" s="7" t="str">
        <f t="shared" si="353"/>
        <v>plays</v>
      </c>
    </row>
    <row r="3736" spans="1:20" ht="80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17">
        <f t="shared" si="348"/>
        <v>42089.901574074072</v>
      </c>
      <c r="L3736" s="17">
        <f t="shared" si="349"/>
        <v>42149.901574074072</v>
      </c>
      <c r="M3736" s="2" t="b">
        <v>0</v>
      </c>
      <c r="N3736" s="2">
        <v>7</v>
      </c>
      <c r="O3736" s="2" t="b">
        <v>0</v>
      </c>
      <c r="P3736" s="4">
        <f t="shared" si="350"/>
        <v>28.466666666666669</v>
      </c>
      <c r="Q3736" s="5">
        <f t="shared" si="351"/>
        <v>61</v>
      </c>
      <c r="R3736" s="2" t="s">
        <v>8271</v>
      </c>
      <c r="S3736" s="7" t="str">
        <f t="shared" si="352"/>
        <v>theater</v>
      </c>
      <c r="T3736" s="7" t="str">
        <f t="shared" si="353"/>
        <v>plays</v>
      </c>
    </row>
    <row r="3737" spans="1:20" ht="60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17">
        <f t="shared" si="348"/>
        <v>42122.693159722221</v>
      </c>
      <c r="L3737" s="17">
        <f t="shared" si="349"/>
        <v>42152.693159722221</v>
      </c>
      <c r="M3737" s="2" t="b">
        <v>0</v>
      </c>
      <c r="N3737" s="2">
        <v>2</v>
      </c>
      <c r="O3737" s="2" t="b">
        <v>0</v>
      </c>
      <c r="P3737" s="4">
        <f t="shared" si="350"/>
        <v>13.333333333333334</v>
      </c>
      <c r="Q3737" s="5">
        <f t="shared" si="351"/>
        <v>10</v>
      </c>
      <c r="R3737" s="2" t="s">
        <v>8271</v>
      </c>
      <c r="S3737" s="7" t="str">
        <f t="shared" si="352"/>
        <v>theater</v>
      </c>
      <c r="T3737" s="7" t="str">
        <f t="shared" si="353"/>
        <v>plays</v>
      </c>
    </row>
    <row r="3738" spans="1:20" ht="80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17">
        <f t="shared" si="348"/>
        <v>42048.711724537032</v>
      </c>
      <c r="L3738" s="17">
        <f t="shared" si="349"/>
        <v>42086.75</v>
      </c>
      <c r="M3738" s="2" t="b">
        <v>0</v>
      </c>
      <c r="N3738" s="2">
        <v>1</v>
      </c>
      <c r="O3738" s="2" t="b">
        <v>0</v>
      </c>
      <c r="P3738" s="4">
        <f t="shared" si="350"/>
        <v>0.66666666666666674</v>
      </c>
      <c r="Q3738" s="5">
        <f t="shared" si="351"/>
        <v>10</v>
      </c>
      <c r="R3738" s="2" t="s">
        <v>8271</v>
      </c>
      <c r="S3738" s="7" t="str">
        <f t="shared" si="352"/>
        <v>theater</v>
      </c>
      <c r="T3738" s="7" t="str">
        <f t="shared" si="353"/>
        <v>plays</v>
      </c>
    </row>
    <row r="3739" spans="1:20" ht="60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17">
        <f t="shared" si="348"/>
        <v>42297.691006944442</v>
      </c>
      <c r="L3739" s="17">
        <f t="shared" si="349"/>
        <v>42320.290972222225</v>
      </c>
      <c r="M3739" s="2" t="b">
        <v>0</v>
      </c>
      <c r="N3739" s="2">
        <v>4</v>
      </c>
      <c r="O3739" s="2" t="b">
        <v>0</v>
      </c>
      <c r="P3739" s="4">
        <f t="shared" si="350"/>
        <v>21.428571428571427</v>
      </c>
      <c r="Q3739" s="5">
        <f t="shared" si="351"/>
        <v>37.5</v>
      </c>
      <c r="R3739" s="2" t="s">
        <v>8271</v>
      </c>
      <c r="S3739" s="7" t="str">
        <f t="shared" si="352"/>
        <v>theater</v>
      </c>
      <c r="T3739" s="7" t="str">
        <f t="shared" si="353"/>
        <v>plays</v>
      </c>
    </row>
    <row r="3740" spans="1:20" ht="60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17">
        <f t="shared" si="348"/>
        <v>41813.938715277778</v>
      </c>
      <c r="L3740" s="17">
        <f t="shared" si="349"/>
        <v>41835.916666666664</v>
      </c>
      <c r="M3740" s="2" t="b">
        <v>0</v>
      </c>
      <c r="N3740" s="2">
        <v>6</v>
      </c>
      <c r="O3740" s="2" t="b">
        <v>0</v>
      </c>
      <c r="P3740" s="4">
        <f t="shared" si="350"/>
        <v>18</v>
      </c>
      <c r="Q3740" s="5">
        <f t="shared" si="351"/>
        <v>45</v>
      </c>
      <c r="R3740" s="2" t="s">
        <v>8271</v>
      </c>
      <c r="S3740" s="7" t="str">
        <f t="shared" si="352"/>
        <v>theater</v>
      </c>
      <c r="T3740" s="7" t="str">
        <f t="shared" si="353"/>
        <v>plays</v>
      </c>
    </row>
    <row r="3741" spans="1:20" ht="80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17">
        <f t="shared" si="348"/>
        <v>42548.449861111112</v>
      </c>
      <c r="L3741" s="17">
        <f t="shared" si="349"/>
        <v>42568.449861111112</v>
      </c>
      <c r="M3741" s="2" t="b">
        <v>0</v>
      </c>
      <c r="N3741" s="2">
        <v>8</v>
      </c>
      <c r="O3741" s="2" t="b">
        <v>0</v>
      </c>
      <c r="P3741" s="4">
        <f t="shared" si="350"/>
        <v>20.125</v>
      </c>
      <c r="Q3741" s="5">
        <f t="shared" si="351"/>
        <v>100.625</v>
      </c>
      <c r="R3741" s="2" t="s">
        <v>8271</v>
      </c>
      <c r="S3741" s="7" t="str">
        <f t="shared" si="352"/>
        <v>theater</v>
      </c>
      <c r="T3741" s="7" t="str">
        <f t="shared" si="353"/>
        <v>plays</v>
      </c>
    </row>
    <row r="3742" spans="1:20" ht="80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17">
        <f t="shared" si="348"/>
        <v>41833.089756944442</v>
      </c>
      <c r="L3742" s="17">
        <f t="shared" si="349"/>
        <v>41863.079143518517</v>
      </c>
      <c r="M3742" s="2" t="b">
        <v>0</v>
      </c>
      <c r="N3742" s="2">
        <v>14</v>
      </c>
      <c r="O3742" s="2" t="b">
        <v>0</v>
      </c>
      <c r="P3742" s="4">
        <f t="shared" si="350"/>
        <v>17.899999999999999</v>
      </c>
      <c r="Q3742" s="5">
        <f t="shared" si="351"/>
        <v>25.571428571428573</v>
      </c>
      <c r="R3742" s="2" t="s">
        <v>8271</v>
      </c>
      <c r="S3742" s="7" t="str">
        <f t="shared" si="352"/>
        <v>theater</v>
      </c>
      <c r="T3742" s="7" t="str">
        <f t="shared" si="353"/>
        <v>plays</v>
      </c>
    </row>
    <row r="3743" spans="1:20" ht="60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17">
        <f t="shared" si="348"/>
        <v>42325.920717592591</v>
      </c>
      <c r="L3743" s="17">
        <f t="shared" si="349"/>
        <v>42355.920717592591</v>
      </c>
      <c r="M3743" s="2" t="b">
        <v>0</v>
      </c>
      <c r="N3743" s="2">
        <v>0</v>
      </c>
      <c r="O3743" s="2" t="b">
        <v>0</v>
      </c>
      <c r="P3743" s="4">
        <f t="shared" si="350"/>
        <v>0</v>
      </c>
      <c r="Q3743" s="5" t="e">
        <f t="shared" si="351"/>
        <v>#DIV/0!</v>
      </c>
      <c r="R3743" s="2" t="s">
        <v>8271</v>
      </c>
      <c r="S3743" s="7" t="str">
        <f t="shared" si="352"/>
        <v>theater</v>
      </c>
      <c r="T3743" s="7" t="str">
        <f t="shared" si="353"/>
        <v>plays</v>
      </c>
    </row>
    <row r="3744" spans="1:20" ht="80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17">
        <f t="shared" si="348"/>
        <v>41858.214629629627</v>
      </c>
      <c r="L3744" s="17">
        <f t="shared" si="349"/>
        <v>41888.214629629627</v>
      </c>
      <c r="M3744" s="2" t="b">
        <v>0</v>
      </c>
      <c r="N3744" s="2">
        <v>4</v>
      </c>
      <c r="O3744" s="2" t="b">
        <v>0</v>
      </c>
      <c r="P3744" s="4">
        <f t="shared" si="350"/>
        <v>2</v>
      </c>
      <c r="Q3744" s="5">
        <f t="shared" si="351"/>
        <v>25</v>
      </c>
      <c r="R3744" s="2" t="s">
        <v>8271</v>
      </c>
      <c r="S3744" s="7" t="str">
        <f t="shared" si="352"/>
        <v>theater</v>
      </c>
      <c r="T3744" s="7" t="str">
        <f t="shared" si="353"/>
        <v>plays</v>
      </c>
    </row>
    <row r="3745" spans="1:20" ht="60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17">
        <f t="shared" si="348"/>
        <v>41793.710231481484</v>
      </c>
      <c r="L3745" s="17">
        <f t="shared" si="349"/>
        <v>41823.710231481484</v>
      </c>
      <c r="M3745" s="2" t="b">
        <v>0</v>
      </c>
      <c r="N3745" s="2">
        <v>0</v>
      </c>
      <c r="O3745" s="2" t="b">
        <v>0</v>
      </c>
      <c r="P3745" s="4">
        <f t="shared" si="350"/>
        <v>0</v>
      </c>
      <c r="Q3745" s="5" t="e">
        <f t="shared" si="351"/>
        <v>#DIV/0!</v>
      </c>
      <c r="R3745" s="2" t="s">
        <v>8271</v>
      </c>
      <c r="S3745" s="7" t="str">
        <f t="shared" si="352"/>
        <v>theater</v>
      </c>
      <c r="T3745" s="7" t="str">
        <f t="shared" si="353"/>
        <v>plays</v>
      </c>
    </row>
    <row r="3746" spans="1:20" ht="80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17">
        <f t="shared" si="348"/>
        <v>41793.814259259263</v>
      </c>
      <c r="L3746" s="17">
        <f t="shared" si="349"/>
        <v>41825.165972222225</v>
      </c>
      <c r="M3746" s="2" t="b">
        <v>0</v>
      </c>
      <c r="N3746" s="2">
        <v>0</v>
      </c>
      <c r="O3746" s="2" t="b">
        <v>0</v>
      </c>
      <c r="P3746" s="4">
        <f t="shared" si="350"/>
        <v>0</v>
      </c>
      <c r="Q3746" s="5" t="e">
        <f t="shared" si="351"/>
        <v>#DIV/0!</v>
      </c>
      <c r="R3746" s="2" t="s">
        <v>8271</v>
      </c>
      <c r="S3746" s="7" t="str">
        <f t="shared" si="352"/>
        <v>theater</v>
      </c>
      <c r="T3746" s="7" t="str">
        <f t="shared" si="353"/>
        <v>plays</v>
      </c>
    </row>
    <row r="3747" spans="1:20" ht="60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17">
        <f t="shared" si="348"/>
        <v>41831.697939814818</v>
      </c>
      <c r="L3747" s="17">
        <f t="shared" si="349"/>
        <v>41861.697939814818</v>
      </c>
      <c r="M3747" s="2" t="b">
        <v>0</v>
      </c>
      <c r="N3747" s="2">
        <v>1</v>
      </c>
      <c r="O3747" s="2" t="b">
        <v>0</v>
      </c>
      <c r="P3747" s="4">
        <f t="shared" si="350"/>
        <v>10</v>
      </c>
      <c r="Q3747" s="5">
        <f t="shared" si="351"/>
        <v>10</v>
      </c>
      <c r="R3747" s="2" t="s">
        <v>8271</v>
      </c>
      <c r="S3747" s="7" t="str">
        <f t="shared" si="352"/>
        <v>theater</v>
      </c>
      <c r="T3747" s="7" t="str">
        <f t="shared" si="353"/>
        <v>plays</v>
      </c>
    </row>
    <row r="3748" spans="1:20" ht="40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17">
        <f t="shared" si="348"/>
        <v>42621.389340277776</v>
      </c>
      <c r="L3748" s="17">
        <f t="shared" si="349"/>
        <v>42651.389340277776</v>
      </c>
      <c r="M3748" s="2" t="b">
        <v>0</v>
      </c>
      <c r="N3748" s="2">
        <v>1</v>
      </c>
      <c r="O3748" s="2" t="b">
        <v>0</v>
      </c>
      <c r="P3748" s="4">
        <f t="shared" si="350"/>
        <v>2.3764705882352941</v>
      </c>
      <c r="Q3748" s="5">
        <f t="shared" si="351"/>
        <v>202</v>
      </c>
      <c r="R3748" s="2" t="s">
        <v>8271</v>
      </c>
      <c r="S3748" s="7" t="str">
        <f t="shared" si="352"/>
        <v>theater</v>
      </c>
      <c r="T3748" s="7" t="str">
        <f t="shared" si="353"/>
        <v>plays</v>
      </c>
    </row>
    <row r="3749" spans="1:20" ht="60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17">
        <f t="shared" si="348"/>
        <v>42164.299722222218</v>
      </c>
      <c r="L3749" s="17">
        <f t="shared" si="349"/>
        <v>42190.957638888889</v>
      </c>
      <c r="M3749" s="2" t="b">
        <v>0</v>
      </c>
      <c r="N3749" s="2">
        <v>1</v>
      </c>
      <c r="O3749" s="2" t="b">
        <v>0</v>
      </c>
      <c r="P3749" s="4">
        <f t="shared" si="350"/>
        <v>1</v>
      </c>
      <c r="Q3749" s="5">
        <f t="shared" si="351"/>
        <v>25</v>
      </c>
      <c r="R3749" s="2" t="s">
        <v>8271</v>
      </c>
      <c r="S3749" s="7" t="str">
        <f t="shared" si="352"/>
        <v>theater</v>
      </c>
      <c r="T3749" s="7" t="str">
        <f t="shared" si="353"/>
        <v>plays</v>
      </c>
    </row>
    <row r="3750" spans="1:20" ht="80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17">
        <f t="shared" si="348"/>
        <v>42395.706435185188</v>
      </c>
      <c r="L3750" s="17">
        <f t="shared" si="349"/>
        <v>42416.249305555553</v>
      </c>
      <c r="M3750" s="2" t="b">
        <v>0</v>
      </c>
      <c r="N3750" s="2">
        <v>52</v>
      </c>
      <c r="O3750" s="2" t="b">
        <v>1</v>
      </c>
      <c r="P3750" s="4">
        <f t="shared" si="350"/>
        <v>103.52</v>
      </c>
      <c r="Q3750" s="5">
        <f t="shared" si="351"/>
        <v>99.538461538461533</v>
      </c>
      <c r="R3750" s="2" t="s">
        <v>8305</v>
      </c>
      <c r="S3750" s="7" t="str">
        <f t="shared" si="352"/>
        <v>theater</v>
      </c>
      <c r="T3750" s="7" t="str">
        <f t="shared" si="353"/>
        <v>musical</v>
      </c>
    </row>
    <row r="3751" spans="1:20" ht="60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17">
        <f t="shared" si="348"/>
        <v>42458.127175925925</v>
      </c>
      <c r="L3751" s="17">
        <f t="shared" si="349"/>
        <v>42489.165972222225</v>
      </c>
      <c r="M3751" s="2" t="b">
        <v>0</v>
      </c>
      <c r="N3751" s="2">
        <v>7</v>
      </c>
      <c r="O3751" s="2" t="b">
        <v>1</v>
      </c>
      <c r="P3751" s="4">
        <f t="shared" si="350"/>
        <v>105</v>
      </c>
      <c r="Q3751" s="5">
        <f t="shared" si="351"/>
        <v>75</v>
      </c>
      <c r="R3751" s="2" t="s">
        <v>8305</v>
      </c>
      <c r="S3751" s="7" t="str">
        <f t="shared" si="352"/>
        <v>theater</v>
      </c>
      <c r="T3751" s="7" t="str">
        <f t="shared" si="353"/>
        <v>musical</v>
      </c>
    </row>
    <row r="3752" spans="1:20" ht="140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17">
        <f t="shared" si="348"/>
        <v>42016.981574074074</v>
      </c>
      <c r="L3752" s="17">
        <f t="shared" si="349"/>
        <v>42045.332638888889</v>
      </c>
      <c r="M3752" s="2" t="b">
        <v>0</v>
      </c>
      <c r="N3752" s="2">
        <v>28</v>
      </c>
      <c r="O3752" s="2" t="b">
        <v>1</v>
      </c>
      <c r="P3752" s="4">
        <f t="shared" si="350"/>
        <v>100.44999999999999</v>
      </c>
      <c r="Q3752" s="5">
        <f t="shared" si="351"/>
        <v>215.25</v>
      </c>
      <c r="R3752" s="2" t="s">
        <v>8305</v>
      </c>
      <c r="S3752" s="7" t="str">
        <f t="shared" si="352"/>
        <v>theater</v>
      </c>
      <c r="T3752" s="7" t="str">
        <f t="shared" si="353"/>
        <v>musical</v>
      </c>
    </row>
    <row r="3753" spans="1:20" ht="60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17">
        <f t="shared" si="348"/>
        <v>42403.035567129627</v>
      </c>
      <c r="L3753" s="17">
        <f t="shared" si="349"/>
        <v>42462.993900462956</v>
      </c>
      <c r="M3753" s="2" t="b">
        <v>0</v>
      </c>
      <c r="N3753" s="2">
        <v>11</v>
      </c>
      <c r="O3753" s="2" t="b">
        <v>1</v>
      </c>
      <c r="P3753" s="4">
        <f t="shared" si="350"/>
        <v>132.6</v>
      </c>
      <c r="Q3753" s="5">
        <f t="shared" si="351"/>
        <v>120.54545454545455</v>
      </c>
      <c r="R3753" s="2" t="s">
        <v>8305</v>
      </c>
      <c r="S3753" s="7" t="str">
        <f t="shared" si="352"/>
        <v>theater</v>
      </c>
      <c r="T3753" s="7" t="str">
        <f t="shared" si="353"/>
        <v>musical</v>
      </c>
    </row>
    <row r="3754" spans="1:20" ht="80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17">
        <f t="shared" si="348"/>
        <v>42619.802488425921</v>
      </c>
      <c r="L3754" s="17">
        <f t="shared" si="349"/>
        <v>42659.875</v>
      </c>
      <c r="M3754" s="2" t="b">
        <v>0</v>
      </c>
      <c r="N3754" s="2">
        <v>15</v>
      </c>
      <c r="O3754" s="2" t="b">
        <v>1</v>
      </c>
      <c r="P3754" s="4">
        <f t="shared" si="350"/>
        <v>112.99999999999999</v>
      </c>
      <c r="Q3754" s="5">
        <f t="shared" si="351"/>
        <v>37.666666666666664</v>
      </c>
      <c r="R3754" s="2" t="s">
        <v>8305</v>
      </c>
      <c r="S3754" s="7" t="str">
        <f t="shared" si="352"/>
        <v>theater</v>
      </c>
      <c r="T3754" s="7" t="str">
        <f t="shared" si="353"/>
        <v>musical</v>
      </c>
    </row>
    <row r="3755" spans="1:20" ht="80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17">
        <f t="shared" si="348"/>
        <v>42128.824074074073</v>
      </c>
      <c r="L3755" s="17">
        <f t="shared" si="349"/>
        <v>42158</v>
      </c>
      <c r="M3755" s="2" t="b">
        <v>0</v>
      </c>
      <c r="N3755" s="2">
        <v>30</v>
      </c>
      <c r="O3755" s="2" t="b">
        <v>1</v>
      </c>
      <c r="P3755" s="4">
        <f t="shared" si="350"/>
        <v>103.34</v>
      </c>
      <c r="Q3755" s="5">
        <f t="shared" si="351"/>
        <v>172.23333333333332</v>
      </c>
      <c r="R3755" s="2" t="s">
        <v>8305</v>
      </c>
      <c r="S3755" s="7" t="str">
        <f t="shared" si="352"/>
        <v>theater</v>
      </c>
      <c r="T3755" s="7" t="str">
        <f t="shared" si="353"/>
        <v>musical</v>
      </c>
    </row>
    <row r="3756" spans="1:20" ht="80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17">
        <f t="shared" si="348"/>
        <v>41808.881215277775</v>
      </c>
      <c r="L3756" s="17">
        <f t="shared" si="349"/>
        <v>41846.207638888889</v>
      </c>
      <c r="M3756" s="2" t="b">
        <v>0</v>
      </c>
      <c r="N3756" s="2">
        <v>27</v>
      </c>
      <c r="O3756" s="2" t="b">
        <v>1</v>
      </c>
      <c r="P3756" s="4">
        <f t="shared" si="350"/>
        <v>120</v>
      </c>
      <c r="Q3756" s="5">
        <f t="shared" si="351"/>
        <v>111.11111111111111</v>
      </c>
      <c r="R3756" s="2" t="s">
        <v>8305</v>
      </c>
      <c r="S3756" s="7" t="str">
        <f t="shared" si="352"/>
        <v>theater</v>
      </c>
      <c r="T3756" s="7" t="str">
        <f t="shared" si="353"/>
        <v>musical</v>
      </c>
    </row>
    <row r="3757" spans="1:20" ht="80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17">
        <f t="shared" si="348"/>
        <v>42445.866979166662</v>
      </c>
      <c r="L3757" s="17">
        <f t="shared" si="349"/>
        <v>42475.866979166662</v>
      </c>
      <c r="M3757" s="2" t="b">
        <v>0</v>
      </c>
      <c r="N3757" s="2">
        <v>28</v>
      </c>
      <c r="O3757" s="2" t="b">
        <v>1</v>
      </c>
      <c r="P3757" s="4">
        <f t="shared" si="350"/>
        <v>129.63636363636363</v>
      </c>
      <c r="Q3757" s="5">
        <f t="shared" si="351"/>
        <v>25.464285714285715</v>
      </c>
      <c r="R3757" s="2" t="s">
        <v>8305</v>
      </c>
      <c r="S3757" s="7" t="str">
        <f t="shared" si="352"/>
        <v>theater</v>
      </c>
      <c r="T3757" s="7" t="str">
        <f t="shared" si="353"/>
        <v>musical</v>
      </c>
    </row>
    <row r="3758" spans="1:20" ht="80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17">
        <f t="shared" si="348"/>
        <v>41771.814791666664</v>
      </c>
      <c r="L3758" s="17">
        <f t="shared" si="349"/>
        <v>41801.814791666664</v>
      </c>
      <c r="M3758" s="2" t="b">
        <v>0</v>
      </c>
      <c r="N3758" s="2">
        <v>17</v>
      </c>
      <c r="O3758" s="2" t="b">
        <v>1</v>
      </c>
      <c r="P3758" s="4">
        <f t="shared" si="350"/>
        <v>101.11111111111111</v>
      </c>
      <c r="Q3758" s="5">
        <f t="shared" si="351"/>
        <v>267.64705882352939</v>
      </c>
      <c r="R3758" s="2" t="s">
        <v>8305</v>
      </c>
      <c r="S3758" s="7" t="str">
        <f t="shared" si="352"/>
        <v>theater</v>
      </c>
      <c r="T3758" s="7" t="str">
        <f t="shared" si="353"/>
        <v>musical</v>
      </c>
    </row>
    <row r="3759" spans="1:20" ht="80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17">
        <f t="shared" si="348"/>
        <v>41954.850868055553</v>
      </c>
      <c r="L3759" s="17">
        <f t="shared" si="349"/>
        <v>41974.850868055553</v>
      </c>
      <c r="M3759" s="2" t="b">
        <v>0</v>
      </c>
      <c r="N3759" s="2">
        <v>50</v>
      </c>
      <c r="O3759" s="2" t="b">
        <v>1</v>
      </c>
      <c r="P3759" s="4">
        <f t="shared" si="350"/>
        <v>108.51428571428572</v>
      </c>
      <c r="Q3759" s="5">
        <f t="shared" si="351"/>
        <v>75.959999999999994</v>
      </c>
      <c r="R3759" s="2" t="s">
        <v>8305</v>
      </c>
      <c r="S3759" s="7" t="str">
        <f t="shared" si="352"/>
        <v>theater</v>
      </c>
      <c r="T3759" s="7" t="str">
        <f t="shared" si="353"/>
        <v>musical</v>
      </c>
    </row>
    <row r="3760" spans="1:20" ht="40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17">
        <f t="shared" si="348"/>
        <v>41747.471504629626</v>
      </c>
      <c r="L3760" s="17">
        <f t="shared" si="349"/>
        <v>41778.208333333336</v>
      </c>
      <c r="M3760" s="2" t="b">
        <v>0</v>
      </c>
      <c r="N3760" s="2">
        <v>26</v>
      </c>
      <c r="O3760" s="2" t="b">
        <v>1</v>
      </c>
      <c r="P3760" s="4">
        <f t="shared" si="350"/>
        <v>102.33333333333334</v>
      </c>
      <c r="Q3760" s="5">
        <f t="shared" si="351"/>
        <v>59.03846153846154</v>
      </c>
      <c r="R3760" s="2" t="s">
        <v>8305</v>
      </c>
      <c r="S3760" s="7" t="str">
        <f t="shared" si="352"/>
        <v>theater</v>
      </c>
      <c r="T3760" s="7" t="str">
        <f t="shared" si="353"/>
        <v>musical</v>
      </c>
    </row>
    <row r="3761" spans="1:20" ht="40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17">
        <f t="shared" si="348"/>
        <v>42182.108252314814</v>
      </c>
      <c r="L3761" s="17">
        <f t="shared" si="349"/>
        <v>42242.108252314814</v>
      </c>
      <c r="M3761" s="2" t="b">
        <v>0</v>
      </c>
      <c r="N3761" s="2">
        <v>88</v>
      </c>
      <c r="O3761" s="2" t="b">
        <v>1</v>
      </c>
      <c r="P3761" s="4">
        <f t="shared" si="350"/>
        <v>110.24425000000002</v>
      </c>
      <c r="Q3761" s="5">
        <f t="shared" si="351"/>
        <v>50.111022727272733</v>
      </c>
      <c r="R3761" s="2" t="s">
        <v>8305</v>
      </c>
      <c r="S3761" s="7" t="str">
        <f t="shared" si="352"/>
        <v>theater</v>
      </c>
      <c r="T3761" s="7" t="str">
        <f t="shared" si="353"/>
        <v>musical</v>
      </c>
    </row>
    <row r="3762" spans="1:20" ht="80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17">
        <f t="shared" si="348"/>
        <v>41739.525300925925</v>
      </c>
      <c r="L3762" s="17">
        <f t="shared" si="349"/>
        <v>41764.525300925925</v>
      </c>
      <c r="M3762" s="2" t="b">
        <v>0</v>
      </c>
      <c r="N3762" s="2">
        <v>91</v>
      </c>
      <c r="O3762" s="2" t="b">
        <v>1</v>
      </c>
      <c r="P3762" s="4">
        <f t="shared" si="350"/>
        <v>101.0154</v>
      </c>
      <c r="Q3762" s="5">
        <f t="shared" si="351"/>
        <v>55.502967032967035</v>
      </c>
      <c r="R3762" s="2" t="s">
        <v>8305</v>
      </c>
      <c r="S3762" s="7" t="str">
        <f t="shared" si="352"/>
        <v>theater</v>
      </c>
      <c r="T3762" s="7" t="str">
        <f t="shared" si="353"/>
        <v>musical</v>
      </c>
    </row>
    <row r="3763" spans="1:20" ht="80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17">
        <f t="shared" si="348"/>
        <v>42173.466863425929</v>
      </c>
      <c r="L3763" s="17">
        <f t="shared" si="349"/>
        <v>42226.958333333328</v>
      </c>
      <c r="M3763" s="2" t="b">
        <v>0</v>
      </c>
      <c r="N3763" s="2">
        <v>3</v>
      </c>
      <c r="O3763" s="2" t="b">
        <v>1</v>
      </c>
      <c r="P3763" s="4">
        <f t="shared" si="350"/>
        <v>100</v>
      </c>
      <c r="Q3763" s="5">
        <f t="shared" si="351"/>
        <v>166.66666666666666</v>
      </c>
      <c r="R3763" s="2" t="s">
        <v>8305</v>
      </c>
      <c r="S3763" s="7" t="str">
        <f t="shared" si="352"/>
        <v>theater</v>
      </c>
      <c r="T3763" s="7" t="str">
        <f t="shared" si="353"/>
        <v>musical</v>
      </c>
    </row>
    <row r="3764" spans="1:20" ht="80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17">
        <f t="shared" si="348"/>
        <v>42193.813530092593</v>
      </c>
      <c r="L3764" s="17">
        <f t="shared" si="349"/>
        <v>42218.813530092593</v>
      </c>
      <c r="M3764" s="2" t="b">
        <v>0</v>
      </c>
      <c r="N3764" s="2">
        <v>28</v>
      </c>
      <c r="O3764" s="2" t="b">
        <v>1</v>
      </c>
      <c r="P3764" s="4">
        <f t="shared" si="350"/>
        <v>106.24</v>
      </c>
      <c r="Q3764" s="5">
        <f t="shared" si="351"/>
        <v>47.428571428571431</v>
      </c>
      <c r="R3764" s="2" t="s">
        <v>8305</v>
      </c>
      <c r="S3764" s="7" t="str">
        <f t="shared" si="352"/>
        <v>theater</v>
      </c>
      <c r="T3764" s="7" t="str">
        <f t="shared" si="353"/>
        <v>musical</v>
      </c>
    </row>
    <row r="3765" spans="1:20" ht="60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17">
        <f t="shared" si="348"/>
        <v>42065.750300925924</v>
      </c>
      <c r="L3765" s="17">
        <f t="shared" si="349"/>
        <v>42095.708634259259</v>
      </c>
      <c r="M3765" s="2" t="b">
        <v>0</v>
      </c>
      <c r="N3765" s="2">
        <v>77</v>
      </c>
      <c r="O3765" s="2" t="b">
        <v>1</v>
      </c>
      <c r="P3765" s="4">
        <f t="shared" si="350"/>
        <v>100</v>
      </c>
      <c r="Q3765" s="5">
        <f t="shared" si="351"/>
        <v>64.935064935064929</v>
      </c>
      <c r="R3765" s="2" t="s">
        <v>8305</v>
      </c>
      <c r="S3765" s="7" t="str">
        <f t="shared" si="352"/>
        <v>theater</v>
      </c>
      <c r="T3765" s="7" t="str">
        <f t="shared" si="353"/>
        <v>musical</v>
      </c>
    </row>
    <row r="3766" spans="1:20" ht="60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17">
        <f t="shared" si="348"/>
        <v>42499.842962962968</v>
      </c>
      <c r="L3766" s="17">
        <f t="shared" si="349"/>
        <v>42519.024999999994</v>
      </c>
      <c r="M3766" s="2" t="b">
        <v>0</v>
      </c>
      <c r="N3766" s="2">
        <v>27</v>
      </c>
      <c r="O3766" s="2" t="b">
        <v>1</v>
      </c>
      <c r="P3766" s="4">
        <f t="shared" si="350"/>
        <v>100</v>
      </c>
      <c r="Q3766" s="5">
        <f t="shared" si="351"/>
        <v>55.555555555555557</v>
      </c>
      <c r="R3766" s="2" t="s">
        <v>8305</v>
      </c>
      <c r="S3766" s="7" t="str">
        <f t="shared" si="352"/>
        <v>theater</v>
      </c>
      <c r="T3766" s="7" t="str">
        <f t="shared" si="353"/>
        <v>musical</v>
      </c>
    </row>
    <row r="3767" spans="1:20" ht="80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17">
        <f t="shared" si="348"/>
        <v>41820.776412037041</v>
      </c>
      <c r="L3767" s="17">
        <f t="shared" si="349"/>
        <v>41850.776412037041</v>
      </c>
      <c r="M3767" s="2" t="b">
        <v>0</v>
      </c>
      <c r="N3767" s="2">
        <v>107</v>
      </c>
      <c r="O3767" s="2" t="b">
        <v>1</v>
      </c>
      <c r="P3767" s="4">
        <f t="shared" si="350"/>
        <v>113.45714285714286</v>
      </c>
      <c r="Q3767" s="5">
        <f t="shared" si="351"/>
        <v>74.224299065420567</v>
      </c>
      <c r="R3767" s="2" t="s">
        <v>8305</v>
      </c>
      <c r="S3767" s="7" t="str">
        <f t="shared" si="352"/>
        <v>theater</v>
      </c>
      <c r="T3767" s="7" t="str">
        <f t="shared" si="353"/>
        <v>musical</v>
      </c>
    </row>
    <row r="3768" spans="1:20" ht="60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17">
        <f t="shared" si="348"/>
        <v>41788.167187500003</v>
      </c>
      <c r="L3768" s="17">
        <f t="shared" si="349"/>
        <v>41823.167187500003</v>
      </c>
      <c r="M3768" s="2" t="b">
        <v>0</v>
      </c>
      <c r="N3768" s="2">
        <v>96</v>
      </c>
      <c r="O3768" s="2" t="b">
        <v>1</v>
      </c>
      <c r="P3768" s="4">
        <f t="shared" si="350"/>
        <v>102.65010000000001</v>
      </c>
      <c r="Q3768" s="5">
        <f t="shared" si="351"/>
        <v>106.9271875</v>
      </c>
      <c r="R3768" s="2" t="s">
        <v>8305</v>
      </c>
      <c r="S3768" s="7" t="str">
        <f t="shared" si="352"/>
        <v>theater</v>
      </c>
      <c r="T3768" s="7" t="str">
        <f t="shared" si="353"/>
        <v>musical</v>
      </c>
    </row>
    <row r="3769" spans="1:20" ht="80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17">
        <f t="shared" si="348"/>
        <v>42050.019641203704</v>
      </c>
      <c r="L3769" s="17">
        <f t="shared" si="349"/>
        <v>42064.207638888889</v>
      </c>
      <c r="M3769" s="2" t="b">
        <v>0</v>
      </c>
      <c r="N3769" s="2">
        <v>56</v>
      </c>
      <c r="O3769" s="2" t="b">
        <v>1</v>
      </c>
      <c r="P3769" s="4">
        <f t="shared" si="350"/>
        <v>116.75</v>
      </c>
      <c r="Q3769" s="5">
        <f t="shared" si="351"/>
        <v>41.696428571428569</v>
      </c>
      <c r="R3769" s="2" t="s">
        <v>8305</v>
      </c>
      <c r="S3769" s="7" t="str">
        <f t="shared" si="352"/>
        <v>theater</v>
      </c>
      <c r="T3769" s="7" t="str">
        <f t="shared" si="353"/>
        <v>musical</v>
      </c>
    </row>
    <row r="3770" spans="1:20" ht="80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17">
        <f t="shared" si="348"/>
        <v>41772.727893518517</v>
      </c>
      <c r="L3770" s="17">
        <f t="shared" si="349"/>
        <v>41802.727893518517</v>
      </c>
      <c r="M3770" s="2" t="b">
        <v>0</v>
      </c>
      <c r="N3770" s="2">
        <v>58</v>
      </c>
      <c r="O3770" s="2" t="b">
        <v>1</v>
      </c>
      <c r="P3770" s="4">
        <f t="shared" si="350"/>
        <v>107.65274999999998</v>
      </c>
      <c r="Q3770" s="5">
        <f t="shared" si="351"/>
        <v>74.243275862068955</v>
      </c>
      <c r="R3770" s="2" t="s">
        <v>8305</v>
      </c>
      <c r="S3770" s="7" t="str">
        <f t="shared" si="352"/>
        <v>theater</v>
      </c>
      <c r="T3770" s="7" t="str">
        <f t="shared" si="353"/>
        <v>musical</v>
      </c>
    </row>
    <row r="3771" spans="1:20" ht="80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17">
        <f t="shared" si="348"/>
        <v>42445.598136574074</v>
      </c>
      <c r="L3771" s="17">
        <f t="shared" si="349"/>
        <v>42475.598136574074</v>
      </c>
      <c r="M3771" s="2" t="b">
        <v>0</v>
      </c>
      <c r="N3771" s="2">
        <v>15</v>
      </c>
      <c r="O3771" s="2" t="b">
        <v>1</v>
      </c>
      <c r="P3771" s="4">
        <f t="shared" si="350"/>
        <v>100</v>
      </c>
      <c r="Q3771" s="5">
        <f t="shared" si="351"/>
        <v>73.333333333333329</v>
      </c>
      <c r="R3771" s="2" t="s">
        <v>8305</v>
      </c>
      <c r="S3771" s="7" t="str">
        <f t="shared" si="352"/>
        <v>theater</v>
      </c>
      <c r="T3771" s="7" t="str">
        <f t="shared" si="353"/>
        <v>musical</v>
      </c>
    </row>
    <row r="3772" spans="1:20" ht="80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17">
        <f t="shared" si="348"/>
        <v>42138.930671296301</v>
      </c>
      <c r="L3772" s="17">
        <f t="shared" si="349"/>
        <v>42168.930671296301</v>
      </c>
      <c r="M3772" s="2" t="b">
        <v>0</v>
      </c>
      <c r="N3772" s="2">
        <v>20</v>
      </c>
      <c r="O3772" s="2" t="b">
        <v>1</v>
      </c>
      <c r="P3772" s="4">
        <f t="shared" si="350"/>
        <v>100</v>
      </c>
      <c r="Q3772" s="5">
        <f t="shared" si="351"/>
        <v>100</v>
      </c>
      <c r="R3772" s="2" t="s">
        <v>8305</v>
      </c>
      <c r="S3772" s="7" t="str">
        <f t="shared" si="352"/>
        <v>theater</v>
      </c>
      <c r="T3772" s="7" t="str">
        <f t="shared" si="353"/>
        <v>musical</v>
      </c>
    </row>
    <row r="3773" spans="1:20" ht="40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17">
        <f t="shared" si="348"/>
        <v>42493.857083333336</v>
      </c>
      <c r="L3773" s="17">
        <f t="shared" si="349"/>
        <v>42508</v>
      </c>
      <c r="M3773" s="2" t="b">
        <v>0</v>
      </c>
      <c r="N3773" s="2">
        <v>38</v>
      </c>
      <c r="O3773" s="2" t="b">
        <v>1</v>
      </c>
      <c r="P3773" s="4">
        <f t="shared" si="350"/>
        <v>146</v>
      </c>
      <c r="Q3773" s="5">
        <f t="shared" si="351"/>
        <v>38.421052631578945</v>
      </c>
      <c r="R3773" s="2" t="s">
        <v>8305</v>
      </c>
      <c r="S3773" s="7" t="str">
        <f t="shared" si="352"/>
        <v>theater</v>
      </c>
      <c r="T3773" s="7" t="str">
        <f t="shared" si="353"/>
        <v>musical</v>
      </c>
    </row>
    <row r="3774" spans="1:20" ht="60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17">
        <f t="shared" si="348"/>
        <v>42682.616967592592</v>
      </c>
      <c r="L3774" s="17">
        <f t="shared" si="349"/>
        <v>42703.25</v>
      </c>
      <c r="M3774" s="2" t="b">
        <v>0</v>
      </c>
      <c r="N3774" s="2">
        <v>33</v>
      </c>
      <c r="O3774" s="2" t="b">
        <v>1</v>
      </c>
      <c r="P3774" s="4">
        <f t="shared" si="350"/>
        <v>110.2</v>
      </c>
      <c r="Q3774" s="5">
        <f t="shared" si="351"/>
        <v>166.96969696969697</v>
      </c>
      <c r="R3774" s="2" t="s">
        <v>8305</v>
      </c>
      <c r="S3774" s="7" t="str">
        <f t="shared" si="352"/>
        <v>theater</v>
      </c>
      <c r="T3774" s="7" t="str">
        <f t="shared" si="353"/>
        <v>musical</v>
      </c>
    </row>
    <row r="3775" spans="1:20" ht="40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17">
        <f t="shared" si="348"/>
        <v>42656.005173611105</v>
      </c>
      <c r="L3775" s="17">
        <f t="shared" si="349"/>
        <v>42689.088888888888</v>
      </c>
      <c r="M3775" s="2" t="b">
        <v>0</v>
      </c>
      <c r="N3775" s="2">
        <v>57</v>
      </c>
      <c r="O3775" s="2" t="b">
        <v>1</v>
      </c>
      <c r="P3775" s="4">
        <f t="shared" si="350"/>
        <v>108.2</v>
      </c>
      <c r="Q3775" s="5">
        <f t="shared" si="351"/>
        <v>94.912280701754383</v>
      </c>
      <c r="R3775" s="2" t="s">
        <v>8305</v>
      </c>
      <c r="S3775" s="7" t="str">
        <f t="shared" si="352"/>
        <v>theater</v>
      </c>
      <c r="T3775" s="7" t="str">
        <f t="shared" si="353"/>
        <v>musical</v>
      </c>
    </row>
    <row r="3776" spans="1:20" ht="80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17">
        <f t="shared" si="348"/>
        <v>42087.792303240742</v>
      </c>
      <c r="L3776" s="17">
        <f t="shared" si="349"/>
        <v>42103.792303240742</v>
      </c>
      <c r="M3776" s="2" t="b">
        <v>0</v>
      </c>
      <c r="N3776" s="2">
        <v>25</v>
      </c>
      <c r="O3776" s="2" t="b">
        <v>1</v>
      </c>
      <c r="P3776" s="4">
        <f t="shared" si="350"/>
        <v>100</v>
      </c>
      <c r="Q3776" s="5">
        <f t="shared" si="351"/>
        <v>100</v>
      </c>
      <c r="R3776" s="2" t="s">
        <v>8305</v>
      </c>
      <c r="S3776" s="7" t="str">
        <f t="shared" si="352"/>
        <v>theater</v>
      </c>
      <c r="T3776" s="7" t="str">
        <f t="shared" si="353"/>
        <v>musical</v>
      </c>
    </row>
    <row r="3777" spans="1:20" ht="80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17">
        <f t="shared" si="348"/>
        <v>42075.942627314813</v>
      </c>
      <c r="L3777" s="17">
        <f t="shared" si="349"/>
        <v>42103.166666666672</v>
      </c>
      <c r="M3777" s="2" t="b">
        <v>0</v>
      </c>
      <c r="N3777" s="2">
        <v>14</v>
      </c>
      <c r="O3777" s="2" t="b">
        <v>1</v>
      </c>
      <c r="P3777" s="4">
        <f t="shared" si="350"/>
        <v>100.25</v>
      </c>
      <c r="Q3777" s="5">
        <f t="shared" si="351"/>
        <v>143.21428571428572</v>
      </c>
      <c r="R3777" s="2" t="s">
        <v>8305</v>
      </c>
      <c r="S3777" s="7" t="str">
        <f t="shared" si="352"/>
        <v>theater</v>
      </c>
      <c r="T3777" s="7" t="str">
        <f t="shared" si="353"/>
        <v>musical</v>
      </c>
    </row>
    <row r="3778" spans="1:20" ht="80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17">
        <f t="shared" si="348"/>
        <v>41814.367800925924</v>
      </c>
      <c r="L3778" s="17">
        <f t="shared" si="349"/>
        <v>41852.041666666664</v>
      </c>
      <c r="M3778" s="2" t="b">
        <v>0</v>
      </c>
      <c r="N3778" s="2">
        <v>94</v>
      </c>
      <c r="O3778" s="2" t="b">
        <v>1</v>
      </c>
      <c r="P3778" s="4">
        <f t="shared" si="350"/>
        <v>106.71250000000001</v>
      </c>
      <c r="Q3778" s="5">
        <f t="shared" si="351"/>
        <v>90.819148936170208</v>
      </c>
      <c r="R3778" s="2" t="s">
        <v>8305</v>
      </c>
      <c r="S3778" s="7" t="str">
        <f t="shared" si="352"/>
        <v>theater</v>
      </c>
      <c r="T3778" s="7" t="str">
        <f t="shared" si="353"/>
        <v>musical</v>
      </c>
    </row>
    <row r="3779" spans="1:20" ht="80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17">
        <f t="shared" ref="K3779:K3842" si="354">(((J3779/60)/60)/24)+DATE(1970,1,1)</f>
        <v>41887.111354166671</v>
      </c>
      <c r="L3779" s="17">
        <f t="shared" ref="L3779:L3842" si="355">(((I3779/60)/60)/24)+DATE(1970,1,1)</f>
        <v>41909.166666666664</v>
      </c>
      <c r="M3779" s="2" t="b">
        <v>0</v>
      </c>
      <c r="N3779" s="2">
        <v>59</v>
      </c>
      <c r="O3779" s="2" t="b">
        <v>1</v>
      </c>
      <c r="P3779" s="4">
        <f t="shared" ref="P3779:P3842" si="356">E3779/D3779*100</f>
        <v>143.19999999999999</v>
      </c>
      <c r="Q3779" s="5">
        <f t="shared" ref="Q3779:Q3842" si="357">E3779/N3779</f>
        <v>48.542372881355931</v>
      </c>
      <c r="R3779" s="2" t="s">
        <v>8305</v>
      </c>
      <c r="S3779" s="7" t="str">
        <f t="shared" ref="S3779:S3842" si="358">LEFT(R3779, SEARCH("/",R3779, 1)-1)</f>
        <v>theater</v>
      </c>
      <c r="T3779" s="7" t="str">
        <f t="shared" ref="T3779:T3842" si="359">RIGHT(R3779,LEN(R3779)-SEARCH("/",R3779,1))</f>
        <v>musical</v>
      </c>
    </row>
    <row r="3780" spans="1:20" ht="40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17">
        <f t="shared" si="354"/>
        <v>41989.819212962961</v>
      </c>
      <c r="L3780" s="17">
        <f t="shared" si="355"/>
        <v>42049.819212962961</v>
      </c>
      <c r="M3780" s="2" t="b">
        <v>0</v>
      </c>
      <c r="N3780" s="2">
        <v>36</v>
      </c>
      <c r="O3780" s="2" t="b">
        <v>1</v>
      </c>
      <c r="P3780" s="4">
        <f t="shared" si="356"/>
        <v>105.04166666666667</v>
      </c>
      <c r="Q3780" s="5">
        <f t="shared" si="357"/>
        <v>70.027777777777771</v>
      </c>
      <c r="R3780" s="2" t="s">
        <v>8305</v>
      </c>
      <c r="S3780" s="7" t="str">
        <f t="shared" si="358"/>
        <v>theater</v>
      </c>
      <c r="T3780" s="7" t="str">
        <f t="shared" si="359"/>
        <v>musical</v>
      </c>
    </row>
    <row r="3781" spans="1:20" ht="40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17">
        <f t="shared" si="354"/>
        <v>42425.735416666663</v>
      </c>
      <c r="L3781" s="17">
        <f t="shared" si="355"/>
        <v>42455.693750000006</v>
      </c>
      <c r="M3781" s="2" t="b">
        <v>0</v>
      </c>
      <c r="N3781" s="2">
        <v>115</v>
      </c>
      <c r="O3781" s="2" t="b">
        <v>1</v>
      </c>
      <c r="P3781" s="4">
        <f t="shared" si="356"/>
        <v>103.98</v>
      </c>
      <c r="Q3781" s="5">
        <f t="shared" si="357"/>
        <v>135.62608695652173</v>
      </c>
      <c r="R3781" s="2" t="s">
        <v>8305</v>
      </c>
      <c r="S3781" s="7" t="str">
        <f t="shared" si="358"/>
        <v>theater</v>
      </c>
      <c r="T3781" s="7" t="str">
        <f t="shared" si="359"/>
        <v>musical</v>
      </c>
    </row>
    <row r="3782" spans="1:20" ht="60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17">
        <f t="shared" si="354"/>
        <v>42166.219733796301</v>
      </c>
      <c r="L3782" s="17">
        <f t="shared" si="355"/>
        <v>42198.837499999994</v>
      </c>
      <c r="M3782" s="2" t="b">
        <v>0</v>
      </c>
      <c r="N3782" s="2">
        <v>30</v>
      </c>
      <c r="O3782" s="2" t="b">
        <v>1</v>
      </c>
      <c r="P3782" s="4">
        <f t="shared" si="356"/>
        <v>120</v>
      </c>
      <c r="Q3782" s="5">
        <f t="shared" si="357"/>
        <v>100</v>
      </c>
      <c r="R3782" s="2" t="s">
        <v>8305</v>
      </c>
      <c r="S3782" s="7" t="str">
        <f t="shared" si="358"/>
        <v>theater</v>
      </c>
      <c r="T3782" s="7" t="str">
        <f t="shared" si="359"/>
        <v>musical</v>
      </c>
    </row>
    <row r="3783" spans="1:20" ht="80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17">
        <f t="shared" si="354"/>
        <v>41865.882928240739</v>
      </c>
      <c r="L3783" s="17">
        <f t="shared" si="355"/>
        <v>41890.882928240739</v>
      </c>
      <c r="M3783" s="2" t="b">
        <v>0</v>
      </c>
      <c r="N3783" s="2">
        <v>52</v>
      </c>
      <c r="O3783" s="2" t="b">
        <v>1</v>
      </c>
      <c r="P3783" s="4">
        <f t="shared" si="356"/>
        <v>109.66666666666667</v>
      </c>
      <c r="Q3783" s="5">
        <f t="shared" si="357"/>
        <v>94.90384615384616</v>
      </c>
      <c r="R3783" s="2" t="s">
        <v>8305</v>
      </c>
      <c r="S3783" s="7" t="str">
        <f t="shared" si="358"/>
        <v>theater</v>
      </c>
      <c r="T3783" s="7" t="str">
        <f t="shared" si="359"/>
        <v>musical</v>
      </c>
    </row>
    <row r="3784" spans="1:20" ht="80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17">
        <f t="shared" si="354"/>
        <v>42546.862233796302</v>
      </c>
      <c r="L3784" s="17">
        <f t="shared" si="355"/>
        <v>42575.958333333328</v>
      </c>
      <c r="M3784" s="2" t="b">
        <v>0</v>
      </c>
      <c r="N3784" s="2">
        <v>27</v>
      </c>
      <c r="O3784" s="2" t="b">
        <v>1</v>
      </c>
      <c r="P3784" s="4">
        <f t="shared" si="356"/>
        <v>101.75</v>
      </c>
      <c r="Q3784" s="5">
        <f t="shared" si="357"/>
        <v>75.370370370370367</v>
      </c>
      <c r="R3784" s="2" t="s">
        <v>8305</v>
      </c>
      <c r="S3784" s="7" t="str">
        <f t="shared" si="358"/>
        <v>theater</v>
      </c>
      <c r="T3784" s="7" t="str">
        <f t="shared" si="359"/>
        <v>musical</v>
      </c>
    </row>
    <row r="3785" spans="1:20" ht="60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17">
        <f t="shared" si="354"/>
        <v>42420.140277777777</v>
      </c>
      <c r="L3785" s="17">
        <f t="shared" si="355"/>
        <v>42444.666666666672</v>
      </c>
      <c r="M3785" s="2" t="b">
        <v>0</v>
      </c>
      <c r="N3785" s="2">
        <v>24</v>
      </c>
      <c r="O3785" s="2" t="b">
        <v>1</v>
      </c>
      <c r="P3785" s="4">
        <f t="shared" si="356"/>
        <v>128.91666666666666</v>
      </c>
      <c r="Q3785" s="5">
        <f t="shared" si="357"/>
        <v>64.458333333333329</v>
      </c>
      <c r="R3785" s="2" t="s">
        <v>8305</v>
      </c>
      <c r="S3785" s="7" t="str">
        <f t="shared" si="358"/>
        <v>theater</v>
      </c>
      <c r="T3785" s="7" t="str">
        <f t="shared" si="359"/>
        <v>musical</v>
      </c>
    </row>
    <row r="3786" spans="1:20" ht="80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17">
        <f t="shared" si="354"/>
        <v>42531.980694444443</v>
      </c>
      <c r="L3786" s="17">
        <f t="shared" si="355"/>
        <v>42561.980694444443</v>
      </c>
      <c r="M3786" s="2" t="b">
        <v>0</v>
      </c>
      <c r="N3786" s="2">
        <v>10</v>
      </c>
      <c r="O3786" s="2" t="b">
        <v>1</v>
      </c>
      <c r="P3786" s="4">
        <f t="shared" si="356"/>
        <v>114.99999999999999</v>
      </c>
      <c r="Q3786" s="5">
        <f t="shared" si="357"/>
        <v>115</v>
      </c>
      <c r="R3786" s="2" t="s">
        <v>8305</v>
      </c>
      <c r="S3786" s="7" t="str">
        <f t="shared" si="358"/>
        <v>theater</v>
      </c>
      <c r="T3786" s="7" t="str">
        <f t="shared" si="359"/>
        <v>musical</v>
      </c>
    </row>
    <row r="3787" spans="1:20" ht="80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17">
        <f t="shared" si="354"/>
        <v>42548.63853009259</v>
      </c>
      <c r="L3787" s="17">
        <f t="shared" si="355"/>
        <v>42584.418749999997</v>
      </c>
      <c r="M3787" s="2" t="b">
        <v>0</v>
      </c>
      <c r="N3787" s="2">
        <v>30</v>
      </c>
      <c r="O3787" s="2" t="b">
        <v>1</v>
      </c>
      <c r="P3787" s="4">
        <f t="shared" si="356"/>
        <v>150.75</v>
      </c>
      <c r="Q3787" s="5">
        <f t="shared" si="357"/>
        <v>100.5</v>
      </c>
      <c r="R3787" s="2" t="s">
        <v>8305</v>
      </c>
      <c r="S3787" s="7" t="str">
        <f t="shared" si="358"/>
        <v>theater</v>
      </c>
      <c r="T3787" s="7" t="str">
        <f t="shared" si="359"/>
        <v>musical</v>
      </c>
    </row>
    <row r="3788" spans="1:20" ht="60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17">
        <f t="shared" si="354"/>
        <v>42487.037905092591</v>
      </c>
      <c r="L3788" s="17">
        <f t="shared" si="355"/>
        <v>42517.037905092591</v>
      </c>
      <c r="M3788" s="2" t="b">
        <v>0</v>
      </c>
      <c r="N3788" s="2">
        <v>71</v>
      </c>
      <c r="O3788" s="2" t="b">
        <v>1</v>
      </c>
      <c r="P3788" s="4">
        <f t="shared" si="356"/>
        <v>110.96666666666665</v>
      </c>
      <c r="Q3788" s="5">
        <f t="shared" si="357"/>
        <v>93.774647887323937</v>
      </c>
      <c r="R3788" s="2" t="s">
        <v>8305</v>
      </c>
      <c r="S3788" s="7" t="str">
        <f t="shared" si="358"/>
        <v>theater</v>
      </c>
      <c r="T3788" s="7" t="str">
        <f t="shared" si="359"/>
        <v>musical</v>
      </c>
    </row>
    <row r="3789" spans="1:20" ht="80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17">
        <f t="shared" si="354"/>
        <v>42167.534791666665</v>
      </c>
      <c r="L3789" s="17">
        <f t="shared" si="355"/>
        <v>42196.165972222225</v>
      </c>
      <c r="M3789" s="2" t="b">
        <v>0</v>
      </c>
      <c r="N3789" s="2">
        <v>10</v>
      </c>
      <c r="O3789" s="2" t="b">
        <v>1</v>
      </c>
      <c r="P3789" s="4">
        <f t="shared" si="356"/>
        <v>100.28571428571429</v>
      </c>
      <c r="Q3789" s="5">
        <f t="shared" si="357"/>
        <v>35.1</v>
      </c>
      <c r="R3789" s="2" t="s">
        <v>8305</v>
      </c>
      <c r="S3789" s="7" t="str">
        <f t="shared" si="358"/>
        <v>theater</v>
      </c>
      <c r="T3789" s="7" t="str">
        <f t="shared" si="359"/>
        <v>musical</v>
      </c>
    </row>
    <row r="3790" spans="1:20" ht="100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17">
        <f t="shared" si="354"/>
        <v>42333.695821759262</v>
      </c>
      <c r="L3790" s="17">
        <f t="shared" si="355"/>
        <v>42361.679166666669</v>
      </c>
      <c r="M3790" s="2" t="b">
        <v>0</v>
      </c>
      <c r="N3790" s="2">
        <v>1</v>
      </c>
      <c r="O3790" s="2" t="b">
        <v>0</v>
      </c>
      <c r="P3790" s="4">
        <f t="shared" si="356"/>
        <v>0.66666666666666674</v>
      </c>
      <c r="Q3790" s="5">
        <f t="shared" si="357"/>
        <v>500</v>
      </c>
      <c r="R3790" s="2" t="s">
        <v>8305</v>
      </c>
      <c r="S3790" s="7" t="str">
        <f t="shared" si="358"/>
        <v>theater</v>
      </c>
      <c r="T3790" s="7" t="str">
        <f t="shared" si="359"/>
        <v>musical</v>
      </c>
    </row>
    <row r="3791" spans="1:20" ht="60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17">
        <f t="shared" si="354"/>
        <v>42138.798819444448</v>
      </c>
      <c r="L3791" s="17">
        <f t="shared" si="355"/>
        <v>42170.798819444448</v>
      </c>
      <c r="M3791" s="2" t="b">
        <v>0</v>
      </c>
      <c r="N3791" s="2">
        <v>4</v>
      </c>
      <c r="O3791" s="2" t="b">
        <v>0</v>
      </c>
      <c r="P3791" s="4">
        <f t="shared" si="356"/>
        <v>3.267605633802817</v>
      </c>
      <c r="Q3791" s="5">
        <f t="shared" si="357"/>
        <v>29</v>
      </c>
      <c r="R3791" s="2" t="s">
        <v>8305</v>
      </c>
      <c r="S3791" s="7" t="str">
        <f t="shared" si="358"/>
        <v>theater</v>
      </c>
      <c r="T3791" s="7" t="str">
        <f t="shared" si="359"/>
        <v>musical</v>
      </c>
    </row>
    <row r="3792" spans="1:20" ht="80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17">
        <f t="shared" si="354"/>
        <v>42666.666932870372</v>
      </c>
      <c r="L3792" s="17">
        <f t="shared" si="355"/>
        <v>42696.708599537036</v>
      </c>
      <c r="M3792" s="2" t="b">
        <v>0</v>
      </c>
      <c r="N3792" s="2">
        <v>0</v>
      </c>
      <c r="O3792" s="2" t="b">
        <v>0</v>
      </c>
      <c r="P3792" s="4">
        <f t="shared" si="356"/>
        <v>0</v>
      </c>
      <c r="Q3792" s="5" t="e">
        <f t="shared" si="357"/>
        <v>#DIV/0!</v>
      </c>
      <c r="R3792" s="2" t="s">
        <v>8305</v>
      </c>
      <c r="S3792" s="7" t="str">
        <f t="shared" si="358"/>
        <v>theater</v>
      </c>
      <c r="T3792" s="7" t="str">
        <f t="shared" si="359"/>
        <v>musical</v>
      </c>
    </row>
    <row r="3793" spans="1:20" ht="60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17">
        <f t="shared" si="354"/>
        <v>41766.692037037035</v>
      </c>
      <c r="L3793" s="17">
        <f t="shared" si="355"/>
        <v>41826.692037037035</v>
      </c>
      <c r="M3793" s="2" t="b">
        <v>0</v>
      </c>
      <c r="N3793" s="2">
        <v>0</v>
      </c>
      <c r="O3793" s="2" t="b">
        <v>0</v>
      </c>
      <c r="P3793" s="4">
        <f t="shared" si="356"/>
        <v>0</v>
      </c>
      <c r="Q3793" s="5" t="e">
        <f t="shared" si="357"/>
        <v>#DIV/0!</v>
      </c>
      <c r="R3793" s="2" t="s">
        <v>8305</v>
      </c>
      <c r="S3793" s="7" t="str">
        <f t="shared" si="358"/>
        <v>theater</v>
      </c>
      <c r="T3793" s="7" t="str">
        <f t="shared" si="359"/>
        <v>musical</v>
      </c>
    </row>
    <row r="3794" spans="1:20" ht="40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17">
        <f t="shared" si="354"/>
        <v>42170.447013888886</v>
      </c>
      <c r="L3794" s="17">
        <f t="shared" si="355"/>
        <v>42200.447013888886</v>
      </c>
      <c r="M3794" s="2" t="b">
        <v>0</v>
      </c>
      <c r="N3794" s="2">
        <v>2</v>
      </c>
      <c r="O3794" s="2" t="b">
        <v>0</v>
      </c>
      <c r="P3794" s="4">
        <f t="shared" si="356"/>
        <v>0.27999999999999997</v>
      </c>
      <c r="Q3794" s="5">
        <f t="shared" si="357"/>
        <v>17.5</v>
      </c>
      <c r="R3794" s="2" t="s">
        <v>8305</v>
      </c>
      <c r="S3794" s="7" t="str">
        <f t="shared" si="358"/>
        <v>theater</v>
      </c>
      <c r="T3794" s="7" t="str">
        <f t="shared" si="359"/>
        <v>musical</v>
      </c>
    </row>
    <row r="3795" spans="1:20" ht="80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17">
        <f t="shared" si="354"/>
        <v>41968.938993055555</v>
      </c>
      <c r="L3795" s="17">
        <f t="shared" si="355"/>
        <v>41989.938993055555</v>
      </c>
      <c r="M3795" s="2" t="b">
        <v>0</v>
      </c>
      <c r="N3795" s="2">
        <v>24</v>
      </c>
      <c r="O3795" s="2" t="b">
        <v>0</v>
      </c>
      <c r="P3795" s="4">
        <f t="shared" si="356"/>
        <v>59.657142857142851</v>
      </c>
      <c r="Q3795" s="5">
        <f t="shared" si="357"/>
        <v>174</v>
      </c>
      <c r="R3795" s="2" t="s">
        <v>8305</v>
      </c>
      <c r="S3795" s="7" t="str">
        <f t="shared" si="358"/>
        <v>theater</v>
      </c>
      <c r="T3795" s="7" t="str">
        <f t="shared" si="359"/>
        <v>musical</v>
      </c>
    </row>
    <row r="3796" spans="1:20" ht="80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17">
        <f t="shared" si="354"/>
        <v>42132.58048611111</v>
      </c>
      <c r="L3796" s="17">
        <f t="shared" si="355"/>
        <v>42162.58048611111</v>
      </c>
      <c r="M3796" s="2" t="b">
        <v>0</v>
      </c>
      <c r="N3796" s="2">
        <v>1</v>
      </c>
      <c r="O3796" s="2" t="b">
        <v>0</v>
      </c>
      <c r="P3796" s="4">
        <f t="shared" si="356"/>
        <v>1</v>
      </c>
      <c r="Q3796" s="5">
        <f t="shared" si="357"/>
        <v>50</v>
      </c>
      <c r="R3796" s="2" t="s">
        <v>8305</v>
      </c>
      <c r="S3796" s="7" t="str">
        <f t="shared" si="358"/>
        <v>theater</v>
      </c>
      <c r="T3796" s="7" t="str">
        <f t="shared" si="359"/>
        <v>musical</v>
      </c>
    </row>
    <row r="3797" spans="1:20" ht="60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17">
        <f t="shared" si="354"/>
        <v>42201.436226851853</v>
      </c>
      <c r="L3797" s="17">
        <f t="shared" si="355"/>
        <v>42244.9375</v>
      </c>
      <c r="M3797" s="2" t="b">
        <v>0</v>
      </c>
      <c r="N3797" s="2">
        <v>2</v>
      </c>
      <c r="O3797" s="2" t="b">
        <v>0</v>
      </c>
      <c r="P3797" s="4">
        <f t="shared" si="356"/>
        <v>1.6666666666666667</v>
      </c>
      <c r="Q3797" s="5">
        <f t="shared" si="357"/>
        <v>5</v>
      </c>
      <c r="R3797" s="2" t="s">
        <v>8305</v>
      </c>
      <c r="S3797" s="7" t="str">
        <f t="shared" si="358"/>
        <v>theater</v>
      </c>
      <c r="T3797" s="7" t="str">
        <f t="shared" si="359"/>
        <v>musical</v>
      </c>
    </row>
    <row r="3798" spans="1:20" ht="80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17">
        <f t="shared" si="354"/>
        <v>42689.029583333337</v>
      </c>
      <c r="L3798" s="17">
        <f t="shared" si="355"/>
        <v>42749.029583333337</v>
      </c>
      <c r="M3798" s="2" t="b">
        <v>0</v>
      </c>
      <c r="N3798" s="2">
        <v>1</v>
      </c>
      <c r="O3798" s="2" t="b">
        <v>0</v>
      </c>
      <c r="P3798" s="4">
        <f t="shared" si="356"/>
        <v>4.4444444444444444E-3</v>
      </c>
      <c r="Q3798" s="5">
        <f t="shared" si="357"/>
        <v>1</v>
      </c>
      <c r="R3798" s="2" t="s">
        <v>8305</v>
      </c>
      <c r="S3798" s="7" t="str">
        <f t="shared" si="358"/>
        <v>theater</v>
      </c>
      <c r="T3798" s="7" t="str">
        <f t="shared" si="359"/>
        <v>musical</v>
      </c>
    </row>
    <row r="3799" spans="1:20" ht="80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17">
        <f t="shared" si="354"/>
        <v>42084.881539351853</v>
      </c>
      <c r="L3799" s="17">
        <f t="shared" si="355"/>
        <v>42114.881539351853</v>
      </c>
      <c r="M3799" s="2" t="b">
        <v>0</v>
      </c>
      <c r="N3799" s="2">
        <v>37</v>
      </c>
      <c r="O3799" s="2" t="b">
        <v>0</v>
      </c>
      <c r="P3799" s="4">
        <f t="shared" si="356"/>
        <v>89.666666666666657</v>
      </c>
      <c r="Q3799" s="5">
        <f t="shared" si="357"/>
        <v>145.40540540540542</v>
      </c>
      <c r="R3799" s="2" t="s">
        <v>8305</v>
      </c>
      <c r="S3799" s="7" t="str">
        <f t="shared" si="358"/>
        <v>theater</v>
      </c>
      <c r="T3799" s="7" t="str">
        <f t="shared" si="359"/>
        <v>musical</v>
      </c>
    </row>
    <row r="3800" spans="1:20" ht="80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17">
        <f t="shared" si="354"/>
        <v>41831.722777777781</v>
      </c>
      <c r="L3800" s="17">
        <f t="shared" si="355"/>
        <v>41861.722777777781</v>
      </c>
      <c r="M3800" s="2" t="b">
        <v>0</v>
      </c>
      <c r="N3800" s="2">
        <v>5</v>
      </c>
      <c r="O3800" s="2" t="b">
        <v>0</v>
      </c>
      <c r="P3800" s="4">
        <f t="shared" si="356"/>
        <v>1.4642857142857144</v>
      </c>
      <c r="Q3800" s="5">
        <f t="shared" si="357"/>
        <v>205</v>
      </c>
      <c r="R3800" s="2" t="s">
        <v>8305</v>
      </c>
      <c r="S3800" s="7" t="str">
        <f t="shared" si="358"/>
        <v>theater</v>
      </c>
      <c r="T3800" s="7" t="str">
        <f t="shared" si="359"/>
        <v>musical</v>
      </c>
    </row>
    <row r="3801" spans="1:20" ht="60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17">
        <f t="shared" si="354"/>
        <v>42410.93105324074</v>
      </c>
      <c r="L3801" s="17">
        <f t="shared" si="355"/>
        <v>42440.93105324074</v>
      </c>
      <c r="M3801" s="2" t="b">
        <v>0</v>
      </c>
      <c r="N3801" s="2">
        <v>4</v>
      </c>
      <c r="O3801" s="2" t="b">
        <v>0</v>
      </c>
      <c r="P3801" s="4">
        <f t="shared" si="356"/>
        <v>4.0199999999999996</v>
      </c>
      <c r="Q3801" s="5">
        <f t="shared" si="357"/>
        <v>100.5</v>
      </c>
      <c r="R3801" s="2" t="s">
        <v>8305</v>
      </c>
      <c r="S3801" s="7" t="str">
        <f t="shared" si="358"/>
        <v>theater</v>
      </c>
      <c r="T3801" s="7" t="str">
        <f t="shared" si="359"/>
        <v>musical</v>
      </c>
    </row>
    <row r="3802" spans="1:20" ht="80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17">
        <f t="shared" si="354"/>
        <v>41982.737071759257</v>
      </c>
      <c r="L3802" s="17">
        <f t="shared" si="355"/>
        <v>42015.207638888889</v>
      </c>
      <c r="M3802" s="2" t="b">
        <v>0</v>
      </c>
      <c r="N3802" s="2">
        <v>16</v>
      </c>
      <c r="O3802" s="2" t="b">
        <v>0</v>
      </c>
      <c r="P3802" s="4">
        <f t="shared" si="356"/>
        <v>4.004545454545454</v>
      </c>
      <c r="Q3802" s="5">
        <f t="shared" si="357"/>
        <v>55.0625</v>
      </c>
      <c r="R3802" s="2" t="s">
        <v>8305</v>
      </c>
      <c r="S3802" s="7" t="str">
        <f t="shared" si="358"/>
        <v>theater</v>
      </c>
      <c r="T3802" s="7" t="str">
        <f t="shared" si="359"/>
        <v>musical</v>
      </c>
    </row>
    <row r="3803" spans="1:20" ht="80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17">
        <f t="shared" si="354"/>
        <v>41975.676111111112</v>
      </c>
      <c r="L3803" s="17">
        <f t="shared" si="355"/>
        <v>42006.676111111112</v>
      </c>
      <c r="M3803" s="2" t="b">
        <v>0</v>
      </c>
      <c r="N3803" s="2">
        <v>9</v>
      </c>
      <c r="O3803" s="2" t="b">
        <v>0</v>
      </c>
      <c r="P3803" s="4">
        <f t="shared" si="356"/>
        <v>8.52</v>
      </c>
      <c r="Q3803" s="5">
        <f t="shared" si="357"/>
        <v>47.333333333333336</v>
      </c>
      <c r="R3803" s="2" t="s">
        <v>8305</v>
      </c>
      <c r="S3803" s="7" t="str">
        <f t="shared" si="358"/>
        <v>theater</v>
      </c>
      <c r="T3803" s="7" t="str">
        <f t="shared" si="359"/>
        <v>musical</v>
      </c>
    </row>
    <row r="3804" spans="1:20" ht="80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17">
        <f t="shared" si="354"/>
        <v>42269.126226851848</v>
      </c>
      <c r="L3804" s="17">
        <f t="shared" si="355"/>
        <v>42299.126226851848</v>
      </c>
      <c r="M3804" s="2" t="b">
        <v>0</v>
      </c>
      <c r="N3804" s="2">
        <v>0</v>
      </c>
      <c r="O3804" s="2" t="b">
        <v>0</v>
      </c>
      <c r="P3804" s="4">
        <f t="shared" si="356"/>
        <v>0</v>
      </c>
      <c r="Q3804" s="5" t="e">
        <f t="shared" si="357"/>
        <v>#DIV/0!</v>
      </c>
      <c r="R3804" s="2" t="s">
        <v>8305</v>
      </c>
      <c r="S3804" s="7" t="str">
        <f t="shared" si="358"/>
        <v>theater</v>
      </c>
      <c r="T3804" s="7" t="str">
        <f t="shared" si="359"/>
        <v>musical</v>
      </c>
    </row>
    <row r="3805" spans="1:20" ht="40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17">
        <f t="shared" si="354"/>
        <v>42403.971851851849</v>
      </c>
      <c r="L3805" s="17">
        <f t="shared" si="355"/>
        <v>42433.971851851849</v>
      </c>
      <c r="M3805" s="2" t="b">
        <v>0</v>
      </c>
      <c r="N3805" s="2">
        <v>40</v>
      </c>
      <c r="O3805" s="2" t="b">
        <v>0</v>
      </c>
      <c r="P3805" s="4">
        <f t="shared" si="356"/>
        <v>19.650000000000002</v>
      </c>
      <c r="Q3805" s="5">
        <f t="shared" si="357"/>
        <v>58.95</v>
      </c>
      <c r="R3805" s="2" t="s">
        <v>8305</v>
      </c>
      <c r="S3805" s="7" t="str">
        <f t="shared" si="358"/>
        <v>theater</v>
      </c>
      <c r="T3805" s="7" t="str">
        <f t="shared" si="359"/>
        <v>musical</v>
      </c>
    </row>
    <row r="3806" spans="1:20" ht="80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17">
        <f t="shared" si="354"/>
        <v>42527.00953703704</v>
      </c>
      <c r="L3806" s="17">
        <f t="shared" si="355"/>
        <v>42582.291666666672</v>
      </c>
      <c r="M3806" s="2" t="b">
        <v>0</v>
      </c>
      <c r="N3806" s="2">
        <v>0</v>
      </c>
      <c r="O3806" s="2" t="b">
        <v>0</v>
      </c>
      <c r="P3806" s="4">
        <f t="shared" si="356"/>
        <v>0</v>
      </c>
      <c r="Q3806" s="5" t="e">
        <f t="shared" si="357"/>
        <v>#DIV/0!</v>
      </c>
      <c r="R3806" s="2" t="s">
        <v>8305</v>
      </c>
      <c r="S3806" s="7" t="str">
        <f t="shared" si="358"/>
        <v>theater</v>
      </c>
      <c r="T3806" s="7" t="str">
        <f t="shared" si="359"/>
        <v>musical</v>
      </c>
    </row>
    <row r="3807" spans="1:20" ht="60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17">
        <f t="shared" si="354"/>
        <v>41849.887037037035</v>
      </c>
      <c r="L3807" s="17">
        <f t="shared" si="355"/>
        <v>41909.887037037035</v>
      </c>
      <c r="M3807" s="2" t="b">
        <v>0</v>
      </c>
      <c r="N3807" s="2">
        <v>2</v>
      </c>
      <c r="O3807" s="2" t="b">
        <v>0</v>
      </c>
      <c r="P3807" s="4">
        <f t="shared" si="356"/>
        <v>2E-3</v>
      </c>
      <c r="Q3807" s="5">
        <f t="shared" si="357"/>
        <v>1.5</v>
      </c>
      <c r="R3807" s="2" t="s">
        <v>8305</v>
      </c>
      <c r="S3807" s="7" t="str">
        <f t="shared" si="358"/>
        <v>theater</v>
      </c>
      <c r="T3807" s="7" t="str">
        <f t="shared" si="359"/>
        <v>musical</v>
      </c>
    </row>
    <row r="3808" spans="1:20" ht="80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17">
        <f t="shared" si="354"/>
        <v>41799.259039351848</v>
      </c>
      <c r="L3808" s="17">
        <f t="shared" si="355"/>
        <v>41819.259039351848</v>
      </c>
      <c r="M3808" s="2" t="b">
        <v>0</v>
      </c>
      <c r="N3808" s="2">
        <v>1</v>
      </c>
      <c r="O3808" s="2" t="b">
        <v>0</v>
      </c>
      <c r="P3808" s="4">
        <f t="shared" si="356"/>
        <v>6.6666666666666666E-2</v>
      </c>
      <c r="Q3808" s="5">
        <f t="shared" si="357"/>
        <v>5</v>
      </c>
      <c r="R3808" s="2" t="s">
        <v>8305</v>
      </c>
      <c r="S3808" s="7" t="str">
        <f t="shared" si="358"/>
        <v>theater</v>
      </c>
      <c r="T3808" s="7" t="str">
        <f t="shared" si="359"/>
        <v>musical</v>
      </c>
    </row>
    <row r="3809" spans="1:20" ht="80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17">
        <f t="shared" si="354"/>
        <v>42090.909016203703</v>
      </c>
      <c r="L3809" s="17">
        <f t="shared" si="355"/>
        <v>42097.909016203703</v>
      </c>
      <c r="M3809" s="2" t="b">
        <v>0</v>
      </c>
      <c r="N3809" s="2">
        <v>9</v>
      </c>
      <c r="O3809" s="2" t="b">
        <v>0</v>
      </c>
      <c r="P3809" s="4">
        <f t="shared" si="356"/>
        <v>30.333333333333336</v>
      </c>
      <c r="Q3809" s="5">
        <f t="shared" si="357"/>
        <v>50.555555555555557</v>
      </c>
      <c r="R3809" s="2" t="s">
        <v>8305</v>
      </c>
      <c r="S3809" s="7" t="str">
        <f t="shared" si="358"/>
        <v>theater</v>
      </c>
      <c r="T3809" s="7" t="str">
        <f t="shared" si="359"/>
        <v>musical</v>
      </c>
    </row>
    <row r="3810" spans="1:20" ht="80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17">
        <f t="shared" si="354"/>
        <v>42059.453923611116</v>
      </c>
      <c r="L3810" s="17">
        <f t="shared" si="355"/>
        <v>42119.412256944444</v>
      </c>
      <c r="M3810" s="2" t="b">
        <v>0</v>
      </c>
      <c r="N3810" s="2">
        <v>24</v>
      </c>
      <c r="O3810" s="2" t="b">
        <v>1</v>
      </c>
      <c r="P3810" s="4">
        <f t="shared" si="356"/>
        <v>100</v>
      </c>
      <c r="Q3810" s="5">
        <f t="shared" si="357"/>
        <v>41.666666666666664</v>
      </c>
      <c r="R3810" s="2" t="s">
        <v>8271</v>
      </c>
      <c r="S3810" s="7" t="str">
        <f t="shared" si="358"/>
        <v>theater</v>
      </c>
      <c r="T3810" s="7" t="str">
        <f t="shared" si="359"/>
        <v>plays</v>
      </c>
    </row>
    <row r="3811" spans="1:20" ht="80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17">
        <f t="shared" si="354"/>
        <v>41800.526701388888</v>
      </c>
      <c r="L3811" s="17">
        <f t="shared" si="355"/>
        <v>41850.958333333336</v>
      </c>
      <c r="M3811" s="2" t="b">
        <v>0</v>
      </c>
      <c r="N3811" s="2">
        <v>38</v>
      </c>
      <c r="O3811" s="2" t="b">
        <v>1</v>
      </c>
      <c r="P3811" s="4">
        <f t="shared" si="356"/>
        <v>101.25</v>
      </c>
      <c r="Q3811" s="5">
        <f t="shared" si="357"/>
        <v>53.289473684210527</v>
      </c>
      <c r="R3811" s="2" t="s">
        <v>8271</v>
      </c>
      <c r="S3811" s="7" t="str">
        <f t="shared" si="358"/>
        <v>theater</v>
      </c>
      <c r="T3811" s="7" t="str">
        <f t="shared" si="359"/>
        <v>plays</v>
      </c>
    </row>
    <row r="3812" spans="1:20" ht="80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17">
        <f t="shared" si="354"/>
        <v>42054.849050925928</v>
      </c>
      <c r="L3812" s="17">
        <f t="shared" si="355"/>
        <v>42084.807384259257</v>
      </c>
      <c r="M3812" s="2" t="b">
        <v>0</v>
      </c>
      <c r="N3812" s="2">
        <v>26</v>
      </c>
      <c r="O3812" s="2" t="b">
        <v>1</v>
      </c>
      <c r="P3812" s="4">
        <f t="shared" si="356"/>
        <v>121.73333333333333</v>
      </c>
      <c r="Q3812" s="5">
        <f t="shared" si="357"/>
        <v>70.230769230769226</v>
      </c>
      <c r="R3812" s="2" t="s">
        <v>8271</v>
      </c>
      <c r="S3812" s="7" t="str">
        <f t="shared" si="358"/>
        <v>theater</v>
      </c>
      <c r="T3812" s="7" t="str">
        <f t="shared" si="359"/>
        <v>plays</v>
      </c>
    </row>
    <row r="3813" spans="1:20" ht="80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17">
        <f t="shared" si="354"/>
        <v>42487.62700231481</v>
      </c>
      <c r="L3813" s="17">
        <f t="shared" si="355"/>
        <v>42521.458333333328</v>
      </c>
      <c r="M3813" s="2" t="b">
        <v>0</v>
      </c>
      <c r="N3813" s="2">
        <v>19</v>
      </c>
      <c r="O3813" s="2" t="b">
        <v>1</v>
      </c>
      <c r="P3813" s="4">
        <f t="shared" si="356"/>
        <v>330</v>
      </c>
      <c r="Q3813" s="5">
        <f t="shared" si="357"/>
        <v>43.421052631578945</v>
      </c>
      <c r="R3813" s="2" t="s">
        <v>8271</v>
      </c>
      <c r="S3813" s="7" t="str">
        <f t="shared" si="358"/>
        <v>theater</v>
      </c>
      <c r="T3813" s="7" t="str">
        <f t="shared" si="359"/>
        <v>plays</v>
      </c>
    </row>
    <row r="3814" spans="1:20" ht="80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17">
        <f t="shared" si="354"/>
        <v>42109.751250000001</v>
      </c>
      <c r="L3814" s="17">
        <f t="shared" si="355"/>
        <v>42156.165972222225</v>
      </c>
      <c r="M3814" s="2" t="b">
        <v>0</v>
      </c>
      <c r="N3814" s="2">
        <v>11</v>
      </c>
      <c r="O3814" s="2" t="b">
        <v>1</v>
      </c>
      <c r="P3814" s="4">
        <f t="shared" si="356"/>
        <v>109.55</v>
      </c>
      <c r="Q3814" s="5">
        <f t="shared" si="357"/>
        <v>199.18181818181819</v>
      </c>
      <c r="R3814" s="2" t="s">
        <v>8271</v>
      </c>
      <c r="S3814" s="7" t="str">
        <f t="shared" si="358"/>
        <v>theater</v>
      </c>
      <c r="T3814" s="7" t="str">
        <f t="shared" si="359"/>
        <v>plays</v>
      </c>
    </row>
    <row r="3815" spans="1:20" ht="80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17">
        <f t="shared" si="354"/>
        <v>42497.275706018518</v>
      </c>
      <c r="L3815" s="17">
        <f t="shared" si="355"/>
        <v>42535.904861111107</v>
      </c>
      <c r="M3815" s="2" t="b">
        <v>0</v>
      </c>
      <c r="N3815" s="2">
        <v>27</v>
      </c>
      <c r="O3815" s="2" t="b">
        <v>1</v>
      </c>
      <c r="P3815" s="4">
        <f t="shared" si="356"/>
        <v>100.95190476190474</v>
      </c>
      <c r="Q3815" s="5">
        <f t="shared" si="357"/>
        <v>78.518148148148143</v>
      </c>
      <c r="R3815" s="2" t="s">
        <v>8271</v>
      </c>
      <c r="S3815" s="7" t="str">
        <f t="shared" si="358"/>
        <v>theater</v>
      </c>
      <c r="T3815" s="7" t="str">
        <f t="shared" si="359"/>
        <v>plays</v>
      </c>
    </row>
    <row r="3816" spans="1:20" ht="80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17">
        <f t="shared" si="354"/>
        <v>42058.904074074075</v>
      </c>
      <c r="L3816" s="17">
        <f t="shared" si="355"/>
        <v>42095.165972222225</v>
      </c>
      <c r="M3816" s="2" t="b">
        <v>0</v>
      </c>
      <c r="N3816" s="2">
        <v>34</v>
      </c>
      <c r="O3816" s="2" t="b">
        <v>1</v>
      </c>
      <c r="P3816" s="4">
        <f t="shared" si="356"/>
        <v>140.13333333333333</v>
      </c>
      <c r="Q3816" s="5">
        <f t="shared" si="357"/>
        <v>61.823529411764703</v>
      </c>
      <c r="R3816" s="2" t="s">
        <v>8271</v>
      </c>
      <c r="S3816" s="7" t="str">
        <f t="shared" si="358"/>
        <v>theater</v>
      </c>
      <c r="T3816" s="7" t="str">
        <f t="shared" si="359"/>
        <v>plays</v>
      </c>
    </row>
    <row r="3817" spans="1:20" ht="40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17">
        <f t="shared" si="354"/>
        <v>42207.259918981479</v>
      </c>
      <c r="L3817" s="17">
        <f t="shared" si="355"/>
        <v>42236.958333333328</v>
      </c>
      <c r="M3817" s="2" t="b">
        <v>0</v>
      </c>
      <c r="N3817" s="2">
        <v>20</v>
      </c>
      <c r="O3817" s="2" t="b">
        <v>1</v>
      </c>
      <c r="P3817" s="4">
        <f t="shared" si="356"/>
        <v>100.001</v>
      </c>
      <c r="Q3817" s="5">
        <f t="shared" si="357"/>
        <v>50.000500000000002</v>
      </c>
      <c r="R3817" s="2" t="s">
        <v>8271</v>
      </c>
      <c r="S3817" s="7" t="str">
        <f t="shared" si="358"/>
        <v>theater</v>
      </c>
      <c r="T3817" s="7" t="str">
        <f t="shared" si="359"/>
        <v>plays</v>
      </c>
    </row>
    <row r="3818" spans="1:20" ht="80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17">
        <f t="shared" si="354"/>
        <v>41807.690081018518</v>
      </c>
      <c r="L3818" s="17">
        <f t="shared" si="355"/>
        <v>41837.690081018518</v>
      </c>
      <c r="M3818" s="2" t="b">
        <v>0</v>
      </c>
      <c r="N3818" s="2">
        <v>37</v>
      </c>
      <c r="O3818" s="2" t="b">
        <v>1</v>
      </c>
      <c r="P3818" s="4">
        <f t="shared" si="356"/>
        <v>119.238</v>
      </c>
      <c r="Q3818" s="5">
        <f t="shared" si="357"/>
        <v>48.339729729729726</v>
      </c>
      <c r="R3818" s="2" t="s">
        <v>8271</v>
      </c>
      <c r="S3818" s="7" t="str">
        <f t="shared" si="358"/>
        <v>theater</v>
      </c>
      <c r="T3818" s="7" t="str">
        <f t="shared" si="359"/>
        <v>plays</v>
      </c>
    </row>
    <row r="3819" spans="1:20" ht="80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17">
        <f t="shared" si="354"/>
        <v>42284.69694444444</v>
      </c>
      <c r="L3819" s="17">
        <f t="shared" si="355"/>
        <v>42301.165972222225</v>
      </c>
      <c r="M3819" s="2" t="b">
        <v>0</v>
      </c>
      <c r="N3819" s="2">
        <v>20</v>
      </c>
      <c r="O3819" s="2" t="b">
        <v>1</v>
      </c>
      <c r="P3819" s="4">
        <f t="shared" si="356"/>
        <v>107.25</v>
      </c>
      <c r="Q3819" s="5">
        <f t="shared" si="357"/>
        <v>107.25</v>
      </c>
      <c r="R3819" s="2" t="s">
        <v>8271</v>
      </c>
      <c r="S3819" s="7" t="str">
        <f t="shared" si="358"/>
        <v>theater</v>
      </c>
      <c r="T3819" s="7" t="str">
        <f t="shared" si="359"/>
        <v>plays</v>
      </c>
    </row>
    <row r="3820" spans="1:20" ht="80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17">
        <f t="shared" si="354"/>
        <v>42045.84238425926</v>
      </c>
      <c r="L3820" s="17">
        <f t="shared" si="355"/>
        <v>42075.800717592589</v>
      </c>
      <c r="M3820" s="2" t="b">
        <v>0</v>
      </c>
      <c r="N3820" s="2">
        <v>10</v>
      </c>
      <c r="O3820" s="2" t="b">
        <v>1</v>
      </c>
      <c r="P3820" s="4">
        <f t="shared" si="356"/>
        <v>227.99999999999997</v>
      </c>
      <c r="Q3820" s="5">
        <f t="shared" si="357"/>
        <v>57</v>
      </c>
      <c r="R3820" s="2" t="s">
        <v>8271</v>
      </c>
      <c r="S3820" s="7" t="str">
        <f t="shared" si="358"/>
        <v>theater</v>
      </c>
      <c r="T3820" s="7" t="str">
        <f t="shared" si="359"/>
        <v>plays</v>
      </c>
    </row>
    <row r="3821" spans="1:20" ht="60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17">
        <f t="shared" si="354"/>
        <v>42184.209537037037</v>
      </c>
      <c r="L3821" s="17">
        <f t="shared" si="355"/>
        <v>42202.876388888893</v>
      </c>
      <c r="M3821" s="2" t="b">
        <v>0</v>
      </c>
      <c r="N3821" s="2">
        <v>26</v>
      </c>
      <c r="O3821" s="2" t="b">
        <v>1</v>
      </c>
      <c r="P3821" s="4">
        <f t="shared" si="356"/>
        <v>106.4</v>
      </c>
      <c r="Q3821" s="5">
        <f t="shared" si="357"/>
        <v>40.92307692307692</v>
      </c>
      <c r="R3821" s="2" t="s">
        <v>8271</v>
      </c>
      <c r="S3821" s="7" t="str">
        <f t="shared" si="358"/>
        <v>theater</v>
      </c>
      <c r="T3821" s="7" t="str">
        <f t="shared" si="359"/>
        <v>plays</v>
      </c>
    </row>
    <row r="3822" spans="1:20" ht="80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17">
        <f t="shared" si="354"/>
        <v>42160.651817129634</v>
      </c>
      <c r="L3822" s="17">
        <f t="shared" si="355"/>
        <v>42190.651817129634</v>
      </c>
      <c r="M3822" s="2" t="b">
        <v>0</v>
      </c>
      <c r="N3822" s="2">
        <v>20</v>
      </c>
      <c r="O3822" s="2" t="b">
        <v>1</v>
      </c>
      <c r="P3822" s="4">
        <f t="shared" si="356"/>
        <v>143.33333333333334</v>
      </c>
      <c r="Q3822" s="5">
        <f t="shared" si="357"/>
        <v>21.5</v>
      </c>
      <c r="R3822" s="2" t="s">
        <v>8271</v>
      </c>
      <c r="S3822" s="7" t="str">
        <f t="shared" si="358"/>
        <v>theater</v>
      </c>
      <c r="T3822" s="7" t="str">
        <f t="shared" si="359"/>
        <v>plays</v>
      </c>
    </row>
    <row r="3823" spans="1:20" ht="80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17">
        <f t="shared" si="354"/>
        <v>42341.180636574078</v>
      </c>
      <c r="L3823" s="17">
        <f t="shared" si="355"/>
        <v>42373.180636574078</v>
      </c>
      <c r="M3823" s="2" t="b">
        <v>0</v>
      </c>
      <c r="N3823" s="2">
        <v>46</v>
      </c>
      <c r="O3823" s="2" t="b">
        <v>1</v>
      </c>
      <c r="P3823" s="4">
        <f t="shared" si="356"/>
        <v>104.54285714285714</v>
      </c>
      <c r="Q3823" s="5">
        <f t="shared" si="357"/>
        <v>79.543478260869563</v>
      </c>
      <c r="R3823" s="2" t="s">
        <v>8271</v>
      </c>
      <c r="S3823" s="7" t="str">
        <f t="shared" si="358"/>
        <v>theater</v>
      </c>
      <c r="T3823" s="7" t="str">
        <f t="shared" si="359"/>
        <v>plays</v>
      </c>
    </row>
    <row r="3824" spans="1:20" ht="80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17">
        <f t="shared" si="354"/>
        <v>42329.838159722218</v>
      </c>
      <c r="L3824" s="17">
        <f t="shared" si="355"/>
        <v>42388.957638888889</v>
      </c>
      <c r="M3824" s="2" t="b">
        <v>0</v>
      </c>
      <c r="N3824" s="2">
        <v>76</v>
      </c>
      <c r="O3824" s="2" t="b">
        <v>1</v>
      </c>
      <c r="P3824" s="4">
        <f t="shared" si="356"/>
        <v>110.02000000000001</v>
      </c>
      <c r="Q3824" s="5">
        <f t="shared" si="357"/>
        <v>72.381578947368425</v>
      </c>
      <c r="R3824" s="2" t="s">
        <v>8271</v>
      </c>
      <c r="S3824" s="7" t="str">
        <f t="shared" si="358"/>
        <v>theater</v>
      </c>
      <c r="T3824" s="7" t="str">
        <f t="shared" si="359"/>
        <v>plays</v>
      </c>
    </row>
    <row r="3825" spans="1:20" ht="80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17">
        <f t="shared" si="354"/>
        <v>42170.910231481481</v>
      </c>
      <c r="L3825" s="17">
        <f t="shared" si="355"/>
        <v>42205.165972222225</v>
      </c>
      <c r="M3825" s="2" t="b">
        <v>0</v>
      </c>
      <c r="N3825" s="2">
        <v>41</v>
      </c>
      <c r="O3825" s="2" t="b">
        <v>1</v>
      </c>
      <c r="P3825" s="4">
        <f t="shared" si="356"/>
        <v>106</v>
      </c>
      <c r="Q3825" s="5">
        <f t="shared" si="357"/>
        <v>64.634146341463421</v>
      </c>
      <c r="R3825" s="2" t="s">
        <v>8271</v>
      </c>
      <c r="S3825" s="7" t="str">
        <f t="shared" si="358"/>
        <v>theater</v>
      </c>
      <c r="T3825" s="7" t="str">
        <f t="shared" si="359"/>
        <v>plays</v>
      </c>
    </row>
    <row r="3826" spans="1:20" ht="80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17">
        <f t="shared" si="354"/>
        <v>42571.626192129625</v>
      </c>
      <c r="L3826" s="17">
        <f t="shared" si="355"/>
        <v>42583.570138888885</v>
      </c>
      <c r="M3826" s="2" t="b">
        <v>0</v>
      </c>
      <c r="N3826" s="2">
        <v>7</v>
      </c>
      <c r="O3826" s="2" t="b">
        <v>1</v>
      </c>
      <c r="P3826" s="4">
        <f t="shared" si="356"/>
        <v>108</v>
      </c>
      <c r="Q3826" s="5">
        <f t="shared" si="357"/>
        <v>38.571428571428569</v>
      </c>
      <c r="R3826" s="2" t="s">
        <v>8271</v>
      </c>
      <c r="S3826" s="7" t="str">
        <f t="shared" si="358"/>
        <v>theater</v>
      </c>
      <c r="T3826" s="7" t="str">
        <f t="shared" si="359"/>
        <v>plays</v>
      </c>
    </row>
    <row r="3827" spans="1:20" ht="80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17">
        <f t="shared" si="354"/>
        <v>42151.069606481484</v>
      </c>
      <c r="L3827" s="17">
        <f t="shared" si="355"/>
        <v>42172.069606481484</v>
      </c>
      <c r="M3827" s="2" t="b">
        <v>0</v>
      </c>
      <c r="N3827" s="2">
        <v>49</v>
      </c>
      <c r="O3827" s="2" t="b">
        <v>1</v>
      </c>
      <c r="P3827" s="4">
        <f t="shared" si="356"/>
        <v>105.42</v>
      </c>
      <c r="Q3827" s="5">
        <f t="shared" si="357"/>
        <v>107.57142857142857</v>
      </c>
      <c r="R3827" s="2" t="s">
        <v>8271</v>
      </c>
      <c r="S3827" s="7" t="str">
        <f t="shared" si="358"/>
        <v>theater</v>
      </c>
      <c r="T3827" s="7" t="str">
        <f t="shared" si="359"/>
        <v>plays</v>
      </c>
    </row>
    <row r="3828" spans="1:20" ht="60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17">
        <f t="shared" si="354"/>
        <v>42101.423541666663</v>
      </c>
      <c r="L3828" s="17">
        <f t="shared" si="355"/>
        <v>42131.423541666663</v>
      </c>
      <c r="M3828" s="2" t="b">
        <v>0</v>
      </c>
      <c r="N3828" s="2">
        <v>26</v>
      </c>
      <c r="O3828" s="2" t="b">
        <v>1</v>
      </c>
      <c r="P3828" s="4">
        <f t="shared" si="356"/>
        <v>119.16666666666667</v>
      </c>
      <c r="Q3828" s="5">
        <f t="shared" si="357"/>
        <v>27.5</v>
      </c>
      <c r="R3828" s="2" t="s">
        <v>8271</v>
      </c>
      <c r="S3828" s="7" t="str">
        <f t="shared" si="358"/>
        <v>theater</v>
      </c>
      <c r="T3828" s="7" t="str">
        <f t="shared" si="359"/>
        <v>plays</v>
      </c>
    </row>
    <row r="3829" spans="1:20" ht="100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17">
        <f t="shared" si="354"/>
        <v>42034.928252314814</v>
      </c>
      <c r="L3829" s="17">
        <f t="shared" si="355"/>
        <v>42090</v>
      </c>
      <c r="M3829" s="2" t="b">
        <v>0</v>
      </c>
      <c r="N3829" s="2">
        <v>65</v>
      </c>
      <c r="O3829" s="2" t="b">
        <v>1</v>
      </c>
      <c r="P3829" s="4">
        <f t="shared" si="356"/>
        <v>152.66666666666666</v>
      </c>
      <c r="Q3829" s="5">
        <f t="shared" si="357"/>
        <v>70.461538461538467</v>
      </c>
      <c r="R3829" s="2" t="s">
        <v>8271</v>
      </c>
      <c r="S3829" s="7" t="str">
        <f t="shared" si="358"/>
        <v>theater</v>
      </c>
      <c r="T3829" s="7" t="str">
        <f t="shared" si="359"/>
        <v>plays</v>
      </c>
    </row>
    <row r="3830" spans="1:20" ht="80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17">
        <f t="shared" si="354"/>
        <v>41944.527627314819</v>
      </c>
      <c r="L3830" s="17">
        <f t="shared" si="355"/>
        <v>42004.569293981483</v>
      </c>
      <c r="M3830" s="2" t="b">
        <v>0</v>
      </c>
      <c r="N3830" s="2">
        <v>28</v>
      </c>
      <c r="O3830" s="2" t="b">
        <v>1</v>
      </c>
      <c r="P3830" s="4">
        <f t="shared" si="356"/>
        <v>100</v>
      </c>
      <c r="Q3830" s="5">
        <f t="shared" si="357"/>
        <v>178.57142857142858</v>
      </c>
      <c r="R3830" s="2" t="s">
        <v>8271</v>
      </c>
      <c r="S3830" s="7" t="str">
        <f t="shared" si="358"/>
        <v>theater</v>
      </c>
      <c r="T3830" s="7" t="str">
        <f t="shared" si="359"/>
        <v>plays</v>
      </c>
    </row>
    <row r="3831" spans="1:20" ht="80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17">
        <f t="shared" si="354"/>
        <v>42593.865405092598</v>
      </c>
      <c r="L3831" s="17">
        <f t="shared" si="355"/>
        <v>42613.865405092598</v>
      </c>
      <c r="M3831" s="2" t="b">
        <v>0</v>
      </c>
      <c r="N3831" s="2">
        <v>8</v>
      </c>
      <c r="O3831" s="2" t="b">
        <v>1</v>
      </c>
      <c r="P3831" s="4">
        <f t="shared" si="356"/>
        <v>100.2</v>
      </c>
      <c r="Q3831" s="5">
        <f t="shared" si="357"/>
        <v>62.625</v>
      </c>
      <c r="R3831" s="2" t="s">
        <v>8271</v>
      </c>
      <c r="S3831" s="7" t="str">
        <f t="shared" si="358"/>
        <v>theater</v>
      </c>
      <c r="T3831" s="7" t="str">
        <f t="shared" si="359"/>
        <v>plays</v>
      </c>
    </row>
    <row r="3832" spans="1:20" ht="60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17">
        <f t="shared" si="354"/>
        <v>42503.740868055553</v>
      </c>
      <c r="L3832" s="17">
        <f t="shared" si="355"/>
        <v>42517.740868055553</v>
      </c>
      <c r="M3832" s="2" t="b">
        <v>0</v>
      </c>
      <c r="N3832" s="2">
        <v>3</v>
      </c>
      <c r="O3832" s="2" t="b">
        <v>1</v>
      </c>
      <c r="P3832" s="4">
        <f t="shared" si="356"/>
        <v>225</v>
      </c>
      <c r="Q3832" s="5">
        <f t="shared" si="357"/>
        <v>75</v>
      </c>
      <c r="R3832" s="2" t="s">
        <v>8271</v>
      </c>
      <c r="S3832" s="7" t="str">
        <f t="shared" si="358"/>
        <v>theater</v>
      </c>
      <c r="T3832" s="7" t="str">
        <f t="shared" si="359"/>
        <v>plays</v>
      </c>
    </row>
    <row r="3833" spans="1:20" ht="80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17">
        <f t="shared" si="354"/>
        <v>41927.848900462966</v>
      </c>
      <c r="L3833" s="17">
        <f t="shared" si="355"/>
        <v>41948.890567129631</v>
      </c>
      <c r="M3833" s="2" t="b">
        <v>0</v>
      </c>
      <c r="N3833" s="2">
        <v>9</v>
      </c>
      <c r="O3833" s="2" t="b">
        <v>1</v>
      </c>
      <c r="P3833" s="4">
        <f t="shared" si="356"/>
        <v>106.02199999999999</v>
      </c>
      <c r="Q3833" s="5">
        <f t="shared" si="357"/>
        <v>58.901111111111113</v>
      </c>
      <c r="R3833" s="2" t="s">
        <v>8271</v>
      </c>
      <c r="S3833" s="7" t="str">
        <f t="shared" si="358"/>
        <v>theater</v>
      </c>
      <c r="T3833" s="7" t="str">
        <f t="shared" si="359"/>
        <v>plays</v>
      </c>
    </row>
    <row r="3834" spans="1:20" ht="80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17">
        <f t="shared" si="354"/>
        <v>42375.114988425921</v>
      </c>
      <c r="L3834" s="17">
        <f t="shared" si="355"/>
        <v>42420.114988425921</v>
      </c>
      <c r="M3834" s="2" t="b">
        <v>0</v>
      </c>
      <c r="N3834" s="2">
        <v>9</v>
      </c>
      <c r="O3834" s="2" t="b">
        <v>1</v>
      </c>
      <c r="P3834" s="4">
        <f t="shared" si="356"/>
        <v>104.66666666666666</v>
      </c>
      <c r="Q3834" s="5">
        <f t="shared" si="357"/>
        <v>139.55555555555554</v>
      </c>
      <c r="R3834" s="2" t="s">
        <v>8271</v>
      </c>
      <c r="S3834" s="7" t="str">
        <f t="shared" si="358"/>
        <v>theater</v>
      </c>
      <c r="T3834" s="7" t="str">
        <f t="shared" si="359"/>
        <v>plays</v>
      </c>
    </row>
    <row r="3835" spans="1:20" ht="80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17">
        <f t="shared" si="354"/>
        <v>41963.872361111105</v>
      </c>
      <c r="L3835" s="17">
        <f t="shared" si="355"/>
        <v>41974.797916666663</v>
      </c>
      <c r="M3835" s="2" t="b">
        <v>0</v>
      </c>
      <c r="N3835" s="2">
        <v>20</v>
      </c>
      <c r="O3835" s="2" t="b">
        <v>1</v>
      </c>
      <c r="P3835" s="4">
        <f t="shared" si="356"/>
        <v>116.66666666666667</v>
      </c>
      <c r="Q3835" s="5">
        <f t="shared" si="357"/>
        <v>70</v>
      </c>
      <c r="R3835" s="2" t="s">
        <v>8271</v>
      </c>
      <c r="S3835" s="7" t="str">
        <f t="shared" si="358"/>
        <v>theater</v>
      </c>
      <c r="T3835" s="7" t="str">
        <f t="shared" si="359"/>
        <v>plays</v>
      </c>
    </row>
    <row r="3836" spans="1:20" ht="80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17">
        <f t="shared" si="354"/>
        <v>42143.445219907408</v>
      </c>
      <c r="L3836" s="17">
        <f t="shared" si="355"/>
        <v>42173.445219907408</v>
      </c>
      <c r="M3836" s="2" t="b">
        <v>0</v>
      </c>
      <c r="N3836" s="2">
        <v>57</v>
      </c>
      <c r="O3836" s="2" t="b">
        <v>1</v>
      </c>
      <c r="P3836" s="4">
        <f t="shared" si="356"/>
        <v>109.03333333333333</v>
      </c>
      <c r="Q3836" s="5">
        <f t="shared" si="357"/>
        <v>57.385964912280699</v>
      </c>
      <c r="R3836" s="2" t="s">
        <v>8271</v>
      </c>
      <c r="S3836" s="7" t="str">
        <f t="shared" si="358"/>
        <v>theater</v>
      </c>
      <c r="T3836" s="7" t="str">
        <f t="shared" si="359"/>
        <v>plays</v>
      </c>
    </row>
    <row r="3837" spans="1:20" ht="80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17">
        <f t="shared" si="354"/>
        <v>42460.94222222222</v>
      </c>
      <c r="L3837" s="17">
        <f t="shared" si="355"/>
        <v>42481.94222222222</v>
      </c>
      <c r="M3837" s="2" t="b">
        <v>0</v>
      </c>
      <c r="N3837" s="2">
        <v>8</v>
      </c>
      <c r="O3837" s="2" t="b">
        <v>1</v>
      </c>
      <c r="P3837" s="4">
        <f t="shared" si="356"/>
        <v>160</v>
      </c>
      <c r="Q3837" s="5">
        <f t="shared" si="357"/>
        <v>40</v>
      </c>
      <c r="R3837" s="2" t="s">
        <v>8271</v>
      </c>
      <c r="S3837" s="7" t="str">
        <f t="shared" si="358"/>
        <v>theater</v>
      </c>
      <c r="T3837" s="7" t="str">
        <f t="shared" si="359"/>
        <v>plays</v>
      </c>
    </row>
    <row r="3838" spans="1:20" ht="60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17">
        <f t="shared" si="354"/>
        <v>42553.926527777774</v>
      </c>
      <c r="L3838" s="17">
        <f t="shared" si="355"/>
        <v>42585.172916666663</v>
      </c>
      <c r="M3838" s="2" t="b">
        <v>0</v>
      </c>
      <c r="N3838" s="2">
        <v>14</v>
      </c>
      <c r="O3838" s="2" t="b">
        <v>1</v>
      </c>
      <c r="P3838" s="4">
        <f t="shared" si="356"/>
        <v>112.5</v>
      </c>
      <c r="Q3838" s="5">
        <f t="shared" si="357"/>
        <v>64.285714285714292</v>
      </c>
      <c r="R3838" s="2" t="s">
        <v>8271</v>
      </c>
      <c r="S3838" s="7" t="str">
        <f t="shared" si="358"/>
        <v>theater</v>
      </c>
      <c r="T3838" s="7" t="str">
        <f t="shared" si="359"/>
        <v>plays</v>
      </c>
    </row>
    <row r="3839" spans="1:20" ht="40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17">
        <f t="shared" si="354"/>
        <v>42152.765717592592</v>
      </c>
      <c r="L3839" s="17">
        <f t="shared" si="355"/>
        <v>42188.765717592592</v>
      </c>
      <c r="M3839" s="2" t="b">
        <v>0</v>
      </c>
      <c r="N3839" s="2">
        <v>17</v>
      </c>
      <c r="O3839" s="2" t="b">
        <v>1</v>
      </c>
      <c r="P3839" s="4">
        <f t="shared" si="356"/>
        <v>102.1</v>
      </c>
      <c r="Q3839" s="5">
        <f t="shared" si="357"/>
        <v>120.11764705882354</v>
      </c>
      <c r="R3839" s="2" t="s">
        <v>8271</v>
      </c>
      <c r="S3839" s="7" t="str">
        <f t="shared" si="358"/>
        <v>theater</v>
      </c>
      <c r="T3839" s="7" t="str">
        <f t="shared" si="359"/>
        <v>plays</v>
      </c>
    </row>
    <row r="3840" spans="1:20" ht="80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17">
        <f t="shared" si="354"/>
        <v>42116.710752314815</v>
      </c>
      <c r="L3840" s="17">
        <f t="shared" si="355"/>
        <v>42146.710752314815</v>
      </c>
      <c r="M3840" s="2" t="b">
        <v>0</v>
      </c>
      <c r="N3840" s="2">
        <v>100</v>
      </c>
      <c r="O3840" s="2" t="b">
        <v>1</v>
      </c>
      <c r="P3840" s="4">
        <f t="shared" si="356"/>
        <v>100.824</v>
      </c>
      <c r="Q3840" s="5">
        <f t="shared" si="357"/>
        <v>1008.24</v>
      </c>
      <c r="R3840" s="2" t="s">
        <v>8271</v>
      </c>
      <c r="S3840" s="7" t="str">
        <f t="shared" si="358"/>
        <v>theater</v>
      </c>
      <c r="T3840" s="7" t="str">
        <f t="shared" si="359"/>
        <v>plays</v>
      </c>
    </row>
    <row r="3841" spans="1:20" ht="80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17">
        <f t="shared" si="354"/>
        <v>42155.142638888887</v>
      </c>
      <c r="L3841" s="17">
        <f t="shared" si="355"/>
        <v>42215.142638888887</v>
      </c>
      <c r="M3841" s="2" t="b">
        <v>0</v>
      </c>
      <c r="N3841" s="2">
        <v>32</v>
      </c>
      <c r="O3841" s="2" t="b">
        <v>1</v>
      </c>
      <c r="P3841" s="4">
        <f t="shared" si="356"/>
        <v>101.25</v>
      </c>
      <c r="Q3841" s="5">
        <f t="shared" si="357"/>
        <v>63.28125</v>
      </c>
      <c r="R3841" s="2" t="s">
        <v>8271</v>
      </c>
      <c r="S3841" s="7" t="str">
        <f t="shared" si="358"/>
        <v>theater</v>
      </c>
      <c r="T3841" s="7" t="str">
        <f t="shared" si="359"/>
        <v>plays</v>
      </c>
    </row>
    <row r="3842" spans="1:20" ht="80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17">
        <f t="shared" si="354"/>
        <v>42432.701724537037</v>
      </c>
      <c r="L3842" s="17">
        <f t="shared" si="355"/>
        <v>42457.660057870366</v>
      </c>
      <c r="M3842" s="2" t="b">
        <v>0</v>
      </c>
      <c r="N3842" s="2">
        <v>3</v>
      </c>
      <c r="O3842" s="2" t="b">
        <v>1</v>
      </c>
      <c r="P3842" s="4">
        <f t="shared" si="356"/>
        <v>6500</v>
      </c>
      <c r="Q3842" s="5">
        <f t="shared" si="357"/>
        <v>21.666666666666668</v>
      </c>
      <c r="R3842" s="2" t="s">
        <v>8271</v>
      </c>
      <c r="S3842" s="7" t="str">
        <f t="shared" si="358"/>
        <v>theater</v>
      </c>
      <c r="T3842" s="7" t="str">
        <f t="shared" si="359"/>
        <v>plays</v>
      </c>
    </row>
    <row r="3843" spans="1:20" ht="100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17">
        <f t="shared" ref="K3843:K3906" si="360">(((J3843/60)/60)/24)+DATE(1970,1,1)</f>
        <v>41780.785729166666</v>
      </c>
      <c r="L3843" s="17">
        <f t="shared" ref="L3843:L3906" si="361">(((I3843/60)/60)/24)+DATE(1970,1,1)</f>
        <v>41840.785729166666</v>
      </c>
      <c r="M3843" s="2" t="b">
        <v>1</v>
      </c>
      <c r="N3843" s="2">
        <v>34</v>
      </c>
      <c r="O3843" s="2" t="b">
        <v>0</v>
      </c>
      <c r="P3843" s="4">
        <f t="shared" ref="P3843:P3906" si="362">E3843/D3843*100</f>
        <v>8.7200000000000006</v>
      </c>
      <c r="Q3843" s="5">
        <f t="shared" ref="Q3843:Q3906" si="363">E3843/N3843</f>
        <v>25.647058823529413</v>
      </c>
      <c r="R3843" s="2" t="s">
        <v>8271</v>
      </c>
      <c r="S3843" s="7" t="str">
        <f t="shared" ref="S3843:S3906" si="364">LEFT(R3843, SEARCH("/",R3843, 1)-1)</f>
        <v>theater</v>
      </c>
      <c r="T3843" s="7" t="str">
        <f t="shared" ref="T3843:T3906" si="365">RIGHT(R3843,LEN(R3843)-SEARCH("/",R3843,1))</f>
        <v>plays</v>
      </c>
    </row>
    <row r="3844" spans="1:20" ht="80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17">
        <f t="shared" si="360"/>
        <v>41740.493657407409</v>
      </c>
      <c r="L3844" s="17">
        <f t="shared" si="361"/>
        <v>41770.493657407409</v>
      </c>
      <c r="M3844" s="2" t="b">
        <v>1</v>
      </c>
      <c r="N3844" s="2">
        <v>23</v>
      </c>
      <c r="O3844" s="2" t="b">
        <v>0</v>
      </c>
      <c r="P3844" s="4">
        <f t="shared" si="362"/>
        <v>21.94</v>
      </c>
      <c r="Q3844" s="5">
        <f t="shared" si="363"/>
        <v>47.695652173913047</v>
      </c>
      <c r="R3844" s="2" t="s">
        <v>8271</v>
      </c>
      <c r="S3844" s="7" t="str">
        <f t="shared" si="364"/>
        <v>theater</v>
      </c>
      <c r="T3844" s="7" t="str">
        <f t="shared" si="365"/>
        <v>plays</v>
      </c>
    </row>
    <row r="3845" spans="1:20" ht="80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17">
        <f t="shared" si="360"/>
        <v>41766.072500000002</v>
      </c>
      <c r="L3845" s="17">
        <f t="shared" si="361"/>
        <v>41791.072500000002</v>
      </c>
      <c r="M3845" s="2" t="b">
        <v>1</v>
      </c>
      <c r="N3845" s="2">
        <v>19</v>
      </c>
      <c r="O3845" s="2" t="b">
        <v>0</v>
      </c>
      <c r="P3845" s="4">
        <f t="shared" si="362"/>
        <v>21.3</v>
      </c>
      <c r="Q3845" s="5">
        <f t="shared" si="363"/>
        <v>56.05263157894737</v>
      </c>
      <c r="R3845" s="2" t="s">
        <v>8271</v>
      </c>
      <c r="S3845" s="7" t="str">
        <f t="shared" si="364"/>
        <v>theater</v>
      </c>
      <c r="T3845" s="7" t="str">
        <f t="shared" si="365"/>
        <v>plays</v>
      </c>
    </row>
    <row r="3846" spans="1:20" ht="80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17">
        <f t="shared" si="360"/>
        <v>41766.617291666669</v>
      </c>
      <c r="L3846" s="17">
        <f t="shared" si="361"/>
        <v>41793.290972222225</v>
      </c>
      <c r="M3846" s="2" t="b">
        <v>1</v>
      </c>
      <c r="N3846" s="2">
        <v>50</v>
      </c>
      <c r="O3846" s="2" t="b">
        <v>0</v>
      </c>
      <c r="P3846" s="4">
        <f t="shared" si="362"/>
        <v>41.489795918367342</v>
      </c>
      <c r="Q3846" s="5">
        <f t="shared" si="363"/>
        <v>81.319999999999993</v>
      </c>
      <c r="R3846" s="2" t="s">
        <v>8271</v>
      </c>
      <c r="S3846" s="7" t="str">
        <f t="shared" si="364"/>
        <v>theater</v>
      </c>
      <c r="T3846" s="7" t="str">
        <f t="shared" si="365"/>
        <v>plays</v>
      </c>
    </row>
    <row r="3847" spans="1:20" ht="100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17">
        <f t="shared" si="360"/>
        <v>42248.627013888887</v>
      </c>
      <c r="L3847" s="17">
        <f t="shared" si="361"/>
        <v>42278.627013888887</v>
      </c>
      <c r="M3847" s="2" t="b">
        <v>1</v>
      </c>
      <c r="N3847" s="2">
        <v>12</v>
      </c>
      <c r="O3847" s="2" t="b">
        <v>0</v>
      </c>
      <c r="P3847" s="4">
        <f t="shared" si="362"/>
        <v>2.105</v>
      </c>
      <c r="Q3847" s="5">
        <f t="shared" si="363"/>
        <v>70.166666666666671</v>
      </c>
      <c r="R3847" s="2" t="s">
        <v>8271</v>
      </c>
      <c r="S3847" s="7" t="str">
        <f t="shared" si="364"/>
        <v>theater</v>
      </c>
      <c r="T3847" s="7" t="str">
        <f t="shared" si="365"/>
        <v>plays</v>
      </c>
    </row>
    <row r="3848" spans="1:20" ht="60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17">
        <f t="shared" si="360"/>
        <v>41885.221550925926</v>
      </c>
      <c r="L3848" s="17">
        <f t="shared" si="361"/>
        <v>41916.290972222225</v>
      </c>
      <c r="M3848" s="2" t="b">
        <v>1</v>
      </c>
      <c r="N3848" s="2">
        <v>8</v>
      </c>
      <c r="O3848" s="2" t="b">
        <v>0</v>
      </c>
      <c r="P3848" s="4">
        <f t="shared" si="362"/>
        <v>2.7</v>
      </c>
      <c r="Q3848" s="5">
        <f t="shared" si="363"/>
        <v>23.625</v>
      </c>
      <c r="R3848" s="2" t="s">
        <v>8271</v>
      </c>
      <c r="S3848" s="7" t="str">
        <f t="shared" si="364"/>
        <v>theater</v>
      </c>
      <c r="T3848" s="7" t="str">
        <f t="shared" si="365"/>
        <v>plays</v>
      </c>
    </row>
    <row r="3849" spans="1:20" ht="80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17">
        <f t="shared" si="360"/>
        <v>42159.224432870367</v>
      </c>
      <c r="L3849" s="17">
        <f t="shared" si="361"/>
        <v>42204.224432870367</v>
      </c>
      <c r="M3849" s="2" t="b">
        <v>1</v>
      </c>
      <c r="N3849" s="2">
        <v>9</v>
      </c>
      <c r="O3849" s="2" t="b">
        <v>0</v>
      </c>
      <c r="P3849" s="4">
        <f t="shared" si="362"/>
        <v>16.161904761904761</v>
      </c>
      <c r="Q3849" s="5">
        <f t="shared" si="363"/>
        <v>188.55555555555554</v>
      </c>
      <c r="R3849" s="2" t="s">
        <v>8271</v>
      </c>
      <c r="S3849" s="7" t="str">
        <f t="shared" si="364"/>
        <v>theater</v>
      </c>
      <c r="T3849" s="7" t="str">
        <f t="shared" si="365"/>
        <v>plays</v>
      </c>
    </row>
    <row r="3850" spans="1:20" ht="80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17">
        <f t="shared" si="360"/>
        <v>42265.817002314812</v>
      </c>
      <c r="L3850" s="17">
        <f t="shared" si="361"/>
        <v>42295.817002314812</v>
      </c>
      <c r="M3850" s="2" t="b">
        <v>1</v>
      </c>
      <c r="N3850" s="2">
        <v>43</v>
      </c>
      <c r="O3850" s="2" t="b">
        <v>0</v>
      </c>
      <c r="P3850" s="4">
        <f t="shared" si="362"/>
        <v>16.376923076923077</v>
      </c>
      <c r="Q3850" s="5">
        <f t="shared" si="363"/>
        <v>49.511627906976742</v>
      </c>
      <c r="R3850" s="2" t="s">
        <v>8271</v>
      </c>
      <c r="S3850" s="7" t="str">
        <f t="shared" si="364"/>
        <v>theater</v>
      </c>
      <c r="T3850" s="7" t="str">
        <f t="shared" si="365"/>
        <v>plays</v>
      </c>
    </row>
    <row r="3851" spans="1:20" ht="100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17">
        <f t="shared" si="360"/>
        <v>42136.767175925925</v>
      </c>
      <c r="L3851" s="17">
        <f t="shared" si="361"/>
        <v>42166.767175925925</v>
      </c>
      <c r="M3851" s="2" t="b">
        <v>1</v>
      </c>
      <c r="N3851" s="2">
        <v>28</v>
      </c>
      <c r="O3851" s="2" t="b">
        <v>0</v>
      </c>
      <c r="P3851" s="4">
        <f t="shared" si="362"/>
        <v>7.043333333333333</v>
      </c>
      <c r="Q3851" s="5">
        <f t="shared" si="363"/>
        <v>75.464285714285708</v>
      </c>
      <c r="R3851" s="2" t="s">
        <v>8271</v>
      </c>
      <c r="S3851" s="7" t="str">
        <f t="shared" si="364"/>
        <v>theater</v>
      </c>
      <c r="T3851" s="7" t="str">
        <f t="shared" si="365"/>
        <v>plays</v>
      </c>
    </row>
    <row r="3852" spans="1:20" ht="40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17">
        <f t="shared" si="360"/>
        <v>41975.124340277776</v>
      </c>
      <c r="L3852" s="17">
        <f t="shared" si="361"/>
        <v>42005.124340277776</v>
      </c>
      <c r="M3852" s="2" t="b">
        <v>1</v>
      </c>
      <c r="N3852" s="2">
        <v>4</v>
      </c>
      <c r="O3852" s="2" t="b">
        <v>0</v>
      </c>
      <c r="P3852" s="4">
        <f t="shared" si="362"/>
        <v>3.8</v>
      </c>
      <c r="Q3852" s="5">
        <f t="shared" si="363"/>
        <v>9.5</v>
      </c>
      <c r="R3852" s="2" t="s">
        <v>8271</v>
      </c>
      <c r="S3852" s="7" t="str">
        <f t="shared" si="364"/>
        <v>theater</v>
      </c>
      <c r="T3852" s="7" t="str">
        <f t="shared" si="365"/>
        <v>plays</v>
      </c>
    </row>
    <row r="3853" spans="1:20" ht="60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17">
        <f t="shared" si="360"/>
        <v>42172.439571759256</v>
      </c>
      <c r="L3853" s="17">
        <f t="shared" si="361"/>
        <v>42202.439571759256</v>
      </c>
      <c r="M3853" s="2" t="b">
        <v>1</v>
      </c>
      <c r="N3853" s="2">
        <v>24</v>
      </c>
      <c r="O3853" s="2" t="b">
        <v>0</v>
      </c>
      <c r="P3853" s="4">
        <f t="shared" si="362"/>
        <v>34.08</v>
      </c>
      <c r="Q3853" s="5">
        <f t="shared" si="363"/>
        <v>35.5</v>
      </c>
      <c r="R3853" s="2" t="s">
        <v>8271</v>
      </c>
      <c r="S3853" s="7" t="str">
        <f t="shared" si="364"/>
        <v>theater</v>
      </c>
      <c r="T3853" s="7" t="str">
        <f t="shared" si="365"/>
        <v>plays</v>
      </c>
    </row>
    <row r="3854" spans="1:20" ht="80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17">
        <f t="shared" si="360"/>
        <v>42065.190694444449</v>
      </c>
      <c r="L3854" s="17">
        <f t="shared" si="361"/>
        <v>42090.149027777778</v>
      </c>
      <c r="M3854" s="2" t="b">
        <v>0</v>
      </c>
      <c r="N3854" s="2">
        <v>2</v>
      </c>
      <c r="O3854" s="2" t="b">
        <v>0</v>
      </c>
      <c r="P3854" s="4">
        <f t="shared" si="362"/>
        <v>0.2</v>
      </c>
      <c r="Q3854" s="5">
        <f t="shared" si="363"/>
        <v>10</v>
      </c>
      <c r="R3854" s="2" t="s">
        <v>8271</v>
      </c>
      <c r="S3854" s="7" t="str">
        <f t="shared" si="364"/>
        <v>theater</v>
      </c>
      <c r="T3854" s="7" t="str">
        <f t="shared" si="365"/>
        <v>plays</v>
      </c>
    </row>
    <row r="3855" spans="1:20" ht="60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17">
        <f t="shared" si="360"/>
        <v>41848.84002314815</v>
      </c>
      <c r="L3855" s="17">
        <f t="shared" si="361"/>
        <v>41883.84002314815</v>
      </c>
      <c r="M3855" s="2" t="b">
        <v>0</v>
      </c>
      <c r="N3855" s="2">
        <v>2</v>
      </c>
      <c r="O3855" s="2" t="b">
        <v>0</v>
      </c>
      <c r="P3855" s="4">
        <f t="shared" si="362"/>
        <v>2.5999999999999999E-2</v>
      </c>
      <c r="Q3855" s="5">
        <f t="shared" si="363"/>
        <v>13</v>
      </c>
      <c r="R3855" s="2" t="s">
        <v>8271</v>
      </c>
      <c r="S3855" s="7" t="str">
        <f t="shared" si="364"/>
        <v>theater</v>
      </c>
      <c r="T3855" s="7" t="str">
        <f t="shared" si="365"/>
        <v>plays</v>
      </c>
    </row>
    <row r="3856" spans="1:20" ht="40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17">
        <f t="shared" si="360"/>
        <v>42103.884930555556</v>
      </c>
      <c r="L3856" s="17">
        <f t="shared" si="361"/>
        <v>42133.884930555556</v>
      </c>
      <c r="M3856" s="2" t="b">
        <v>0</v>
      </c>
      <c r="N3856" s="2">
        <v>20</v>
      </c>
      <c r="O3856" s="2" t="b">
        <v>0</v>
      </c>
      <c r="P3856" s="4">
        <f t="shared" si="362"/>
        <v>16.254545454545454</v>
      </c>
      <c r="Q3856" s="5">
        <f t="shared" si="363"/>
        <v>89.4</v>
      </c>
      <c r="R3856" s="2" t="s">
        <v>8271</v>
      </c>
      <c r="S3856" s="7" t="str">
        <f t="shared" si="364"/>
        <v>theater</v>
      </c>
      <c r="T3856" s="7" t="str">
        <f t="shared" si="365"/>
        <v>plays</v>
      </c>
    </row>
    <row r="3857" spans="1:20" ht="100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17">
        <f t="shared" si="360"/>
        <v>42059.970729166671</v>
      </c>
      <c r="L3857" s="17">
        <f t="shared" si="361"/>
        <v>42089.929062499999</v>
      </c>
      <c r="M3857" s="2" t="b">
        <v>0</v>
      </c>
      <c r="N3857" s="2">
        <v>1</v>
      </c>
      <c r="O3857" s="2" t="b">
        <v>0</v>
      </c>
      <c r="P3857" s="4">
        <f t="shared" si="362"/>
        <v>2.5</v>
      </c>
      <c r="Q3857" s="5">
        <f t="shared" si="363"/>
        <v>25</v>
      </c>
      <c r="R3857" s="2" t="s">
        <v>8271</v>
      </c>
      <c r="S3857" s="7" t="str">
        <f t="shared" si="364"/>
        <v>theater</v>
      </c>
      <c r="T3857" s="7" t="str">
        <f t="shared" si="365"/>
        <v>plays</v>
      </c>
    </row>
    <row r="3858" spans="1:20" ht="80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17">
        <f t="shared" si="360"/>
        <v>42041.743090277778</v>
      </c>
      <c r="L3858" s="17">
        <f t="shared" si="361"/>
        <v>42071.701423611114</v>
      </c>
      <c r="M3858" s="2" t="b">
        <v>0</v>
      </c>
      <c r="N3858" s="2">
        <v>1</v>
      </c>
      <c r="O3858" s="2" t="b">
        <v>0</v>
      </c>
      <c r="P3858" s="4">
        <f t="shared" si="362"/>
        <v>0.02</v>
      </c>
      <c r="Q3858" s="5">
        <f t="shared" si="363"/>
        <v>1</v>
      </c>
      <c r="R3858" s="2" t="s">
        <v>8271</v>
      </c>
      <c r="S3858" s="7" t="str">
        <f t="shared" si="364"/>
        <v>theater</v>
      </c>
      <c r="T3858" s="7" t="str">
        <f t="shared" si="365"/>
        <v>plays</v>
      </c>
    </row>
    <row r="3859" spans="1:20" ht="80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17">
        <f t="shared" si="360"/>
        <v>41829.73715277778</v>
      </c>
      <c r="L3859" s="17">
        <f t="shared" si="361"/>
        <v>41852.716666666667</v>
      </c>
      <c r="M3859" s="2" t="b">
        <v>0</v>
      </c>
      <c r="N3859" s="2">
        <v>4</v>
      </c>
      <c r="O3859" s="2" t="b">
        <v>0</v>
      </c>
      <c r="P3859" s="4">
        <f t="shared" si="362"/>
        <v>5.2</v>
      </c>
      <c r="Q3859" s="5">
        <f t="shared" si="363"/>
        <v>65</v>
      </c>
      <c r="R3859" s="2" t="s">
        <v>8271</v>
      </c>
      <c r="S3859" s="7" t="str">
        <f t="shared" si="364"/>
        <v>theater</v>
      </c>
      <c r="T3859" s="7" t="str">
        <f t="shared" si="365"/>
        <v>plays</v>
      </c>
    </row>
    <row r="3860" spans="1:20" ht="80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17">
        <f t="shared" si="360"/>
        <v>42128.431064814817</v>
      </c>
      <c r="L3860" s="17">
        <f t="shared" si="361"/>
        <v>42146.875</v>
      </c>
      <c r="M3860" s="2" t="b">
        <v>0</v>
      </c>
      <c r="N3860" s="2">
        <v>1</v>
      </c>
      <c r="O3860" s="2" t="b">
        <v>0</v>
      </c>
      <c r="P3860" s="4">
        <f t="shared" si="362"/>
        <v>2</v>
      </c>
      <c r="Q3860" s="5">
        <f t="shared" si="363"/>
        <v>10</v>
      </c>
      <c r="R3860" s="2" t="s">
        <v>8271</v>
      </c>
      <c r="S3860" s="7" t="str">
        <f t="shared" si="364"/>
        <v>theater</v>
      </c>
      <c r="T3860" s="7" t="str">
        <f t="shared" si="365"/>
        <v>plays</v>
      </c>
    </row>
    <row r="3861" spans="1:20" ht="80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17">
        <f t="shared" si="360"/>
        <v>41789.893599537041</v>
      </c>
      <c r="L3861" s="17">
        <f t="shared" si="361"/>
        <v>41815.875</v>
      </c>
      <c r="M3861" s="2" t="b">
        <v>0</v>
      </c>
      <c r="N3861" s="2">
        <v>1</v>
      </c>
      <c r="O3861" s="2" t="b">
        <v>0</v>
      </c>
      <c r="P3861" s="4">
        <f t="shared" si="362"/>
        <v>0.04</v>
      </c>
      <c r="Q3861" s="5">
        <f t="shared" si="363"/>
        <v>1</v>
      </c>
      <c r="R3861" s="2" t="s">
        <v>8271</v>
      </c>
      <c r="S3861" s="7" t="str">
        <f t="shared" si="364"/>
        <v>theater</v>
      </c>
      <c r="T3861" s="7" t="str">
        <f t="shared" si="365"/>
        <v>plays</v>
      </c>
    </row>
    <row r="3862" spans="1:20" ht="80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17">
        <f t="shared" si="360"/>
        <v>41833.660995370366</v>
      </c>
      <c r="L3862" s="17">
        <f t="shared" si="361"/>
        <v>41863.660995370366</v>
      </c>
      <c r="M3862" s="2" t="b">
        <v>0</v>
      </c>
      <c r="N3862" s="2">
        <v>13</v>
      </c>
      <c r="O3862" s="2" t="b">
        <v>0</v>
      </c>
      <c r="P3862" s="4">
        <f t="shared" si="362"/>
        <v>17.666666666666668</v>
      </c>
      <c r="Q3862" s="5">
        <f t="shared" si="363"/>
        <v>81.538461538461533</v>
      </c>
      <c r="R3862" s="2" t="s">
        <v>8271</v>
      </c>
      <c r="S3862" s="7" t="str">
        <f t="shared" si="364"/>
        <v>theater</v>
      </c>
      <c r="T3862" s="7" t="str">
        <f t="shared" si="365"/>
        <v>plays</v>
      </c>
    </row>
    <row r="3863" spans="1:20" ht="20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17">
        <f t="shared" si="360"/>
        <v>41914.590011574073</v>
      </c>
      <c r="L3863" s="17">
        <f t="shared" si="361"/>
        <v>41955.907638888893</v>
      </c>
      <c r="M3863" s="2" t="b">
        <v>0</v>
      </c>
      <c r="N3863" s="2">
        <v>1</v>
      </c>
      <c r="O3863" s="2" t="b">
        <v>0</v>
      </c>
      <c r="P3863" s="4">
        <f t="shared" si="362"/>
        <v>5</v>
      </c>
      <c r="Q3863" s="5">
        <f t="shared" si="363"/>
        <v>100</v>
      </c>
      <c r="R3863" s="2" t="s">
        <v>8271</v>
      </c>
      <c r="S3863" s="7" t="str">
        <f t="shared" si="364"/>
        <v>theater</v>
      </c>
      <c r="T3863" s="7" t="str">
        <f t="shared" si="365"/>
        <v>plays</v>
      </c>
    </row>
    <row r="3864" spans="1:20" ht="40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17">
        <f t="shared" si="360"/>
        <v>42611.261064814811</v>
      </c>
      <c r="L3864" s="17">
        <f t="shared" si="361"/>
        <v>42625.707638888889</v>
      </c>
      <c r="M3864" s="2" t="b">
        <v>0</v>
      </c>
      <c r="N3864" s="2">
        <v>1</v>
      </c>
      <c r="O3864" s="2" t="b">
        <v>0</v>
      </c>
      <c r="P3864" s="4">
        <f t="shared" si="362"/>
        <v>1.3333333333333334E-2</v>
      </c>
      <c r="Q3864" s="5">
        <f t="shared" si="363"/>
        <v>1</v>
      </c>
      <c r="R3864" s="2" t="s">
        <v>8271</v>
      </c>
      <c r="S3864" s="7" t="str">
        <f t="shared" si="364"/>
        <v>theater</v>
      </c>
      <c r="T3864" s="7" t="str">
        <f t="shared" si="365"/>
        <v>plays</v>
      </c>
    </row>
    <row r="3865" spans="1:20" ht="80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17">
        <f t="shared" si="360"/>
        <v>42253.633159722223</v>
      </c>
      <c r="L3865" s="17">
        <f t="shared" si="361"/>
        <v>42313.674826388888</v>
      </c>
      <c r="M3865" s="2" t="b">
        <v>0</v>
      </c>
      <c r="N3865" s="2">
        <v>0</v>
      </c>
      <c r="O3865" s="2" t="b">
        <v>0</v>
      </c>
      <c r="P3865" s="4">
        <f t="shared" si="362"/>
        <v>0</v>
      </c>
      <c r="Q3865" s="5" t="e">
        <f t="shared" si="363"/>
        <v>#DIV/0!</v>
      </c>
      <c r="R3865" s="2" t="s">
        <v>8271</v>
      </c>
      <c r="S3865" s="7" t="str">
        <f t="shared" si="364"/>
        <v>theater</v>
      </c>
      <c r="T3865" s="7" t="str">
        <f t="shared" si="365"/>
        <v>plays</v>
      </c>
    </row>
    <row r="3866" spans="1:20" ht="80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17">
        <f t="shared" si="360"/>
        <v>42295.891828703709</v>
      </c>
      <c r="L3866" s="17">
        <f t="shared" si="361"/>
        <v>42325.933495370366</v>
      </c>
      <c r="M3866" s="2" t="b">
        <v>0</v>
      </c>
      <c r="N3866" s="2">
        <v>3</v>
      </c>
      <c r="O3866" s="2" t="b">
        <v>0</v>
      </c>
      <c r="P3866" s="4">
        <f t="shared" si="362"/>
        <v>1.2</v>
      </c>
      <c r="Q3866" s="5">
        <f t="shared" si="363"/>
        <v>20</v>
      </c>
      <c r="R3866" s="2" t="s">
        <v>8271</v>
      </c>
      <c r="S3866" s="7" t="str">
        <f t="shared" si="364"/>
        <v>theater</v>
      </c>
      <c r="T3866" s="7" t="str">
        <f t="shared" si="365"/>
        <v>plays</v>
      </c>
    </row>
    <row r="3867" spans="1:20" ht="80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17">
        <f t="shared" si="360"/>
        <v>41841.651597222226</v>
      </c>
      <c r="L3867" s="17">
        <f t="shared" si="361"/>
        <v>41881.229166666664</v>
      </c>
      <c r="M3867" s="2" t="b">
        <v>0</v>
      </c>
      <c r="N3867" s="2">
        <v>14</v>
      </c>
      <c r="O3867" s="2" t="b">
        <v>0</v>
      </c>
      <c r="P3867" s="4">
        <f t="shared" si="362"/>
        <v>26.937422295897225</v>
      </c>
      <c r="Q3867" s="5">
        <f t="shared" si="363"/>
        <v>46.428571428571431</v>
      </c>
      <c r="R3867" s="2" t="s">
        <v>8271</v>
      </c>
      <c r="S3867" s="7" t="str">
        <f t="shared" si="364"/>
        <v>theater</v>
      </c>
      <c r="T3867" s="7" t="str">
        <f t="shared" si="365"/>
        <v>plays</v>
      </c>
    </row>
    <row r="3868" spans="1:20" ht="40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17">
        <f t="shared" si="360"/>
        <v>42402.947002314817</v>
      </c>
      <c r="L3868" s="17">
        <f t="shared" si="361"/>
        <v>42452.145138888889</v>
      </c>
      <c r="M3868" s="2" t="b">
        <v>0</v>
      </c>
      <c r="N3868" s="2">
        <v>2</v>
      </c>
      <c r="O3868" s="2" t="b">
        <v>0</v>
      </c>
      <c r="P3868" s="4">
        <f t="shared" si="362"/>
        <v>0.54999999999999993</v>
      </c>
      <c r="Q3868" s="5">
        <f t="shared" si="363"/>
        <v>5.5</v>
      </c>
      <c r="R3868" s="2" t="s">
        <v>8271</v>
      </c>
      <c r="S3868" s="7" t="str">
        <f t="shared" si="364"/>
        <v>theater</v>
      </c>
      <c r="T3868" s="7" t="str">
        <f t="shared" si="365"/>
        <v>plays</v>
      </c>
    </row>
    <row r="3869" spans="1:20" ht="80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17">
        <f t="shared" si="360"/>
        <v>42509.814108796301</v>
      </c>
      <c r="L3869" s="17">
        <f t="shared" si="361"/>
        <v>42539.814108796301</v>
      </c>
      <c r="M3869" s="2" t="b">
        <v>0</v>
      </c>
      <c r="N3869" s="2">
        <v>5</v>
      </c>
      <c r="O3869" s="2" t="b">
        <v>0</v>
      </c>
      <c r="P3869" s="4">
        <f t="shared" si="362"/>
        <v>12.55</v>
      </c>
      <c r="Q3869" s="5">
        <f t="shared" si="363"/>
        <v>50.2</v>
      </c>
      <c r="R3869" s="2" t="s">
        <v>8271</v>
      </c>
      <c r="S3869" s="7" t="str">
        <f t="shared" si="364"/>
        <v>theater</v>
      </c>
      <c r="T3869" s="7" t="str">
        <f t="shared" si="365"/>
        <v>plays</v>
      </c>
    </row>
    <row r="3870" spans="1:20" ht="40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17">
        <f t="shared" si="360"/>
        <v>41865.659780092588</v>
      </c>
      <c r="L3870" s="17">
        <f t="shared" si="361"/>
        <v>41890.659780092588</v>
      </c>
      <c r="M3870" s="2" t="b">
        <v>0</v>
      </c>
      <c r="N3870" s="2">
        <v>1</v>
      </c>
      <c r="O3870" s="2" t="b">
        <v>0</v>
      </c>
      <c r="P3870" s="4">
        <f t="shared" si="362"/>
        <v>0.2</v>
      </c>
      <c r="Q3870" s="5">
        <f t="shared" si="363"/>
        <v>10</v>
      </c>
      <c r="R3870" s="2" t="s">
        <v>8305</v>
      </c>
      <c r="S3870" s="7" t="str">
        <f t="shared" si="364"/>
        <v>theater</v>
      </c>
      <c r="T3870" s="7" t="str">
        <f t="shared" si="365"/>
        <v>musical</v>
      </c>
    </row>
    <row r="3871" spans="1:20" ht="60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17">
        <f t="shared" si="360"/>
        <v>42047.724444444444</v>
      </c>
      <c r="L3871" s="17">
        <f t="shared" si="361"/>
        <v>42077.132638888885</v>
      </c>
      <c r="M3871" s="2" t="b">
        <v>0</v>
      </c>
      <c r="N3871" s="2">
        <v>15</v>
      </c>
      <c r="O3871" s="2" t="b">
        <v>0</v>
      </c>
      <c r="P3871" s="4">
        <f t="shared" si="362"/>
        <v>3.4474868431088401</v>
      </c>
      <c r="Q3871" s="5">
        <f t="shared" si="363"/>
        <v>30.133333333333333</v>
      </c>
      <c r="R3871" s="2" t="s">
        <v>8305</v>
      </c>
      <c r="S3871" s="7" t="str">
        <f t="shared" si="364"/>
        <v>theater</v>
      </c>
      <c r="T3871" s="7" t="str">
        <f t="shared" si="365"/>
        <v>musical</v>
      </c>
    </row>
    <row r="3872" spans="1:20" ht="80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17">
        <f t="shared" si="360"/>
        <v>41793.17219907407</v>
      </c>
      <c r="L3872" s="17">
        <f t="shared" si="361"/>
        <v>41823.17219907407</v>
      </c>
      <c r="M3872" s="2" t="b">
        <v>0</v>
      </c>
      <c r="N3872" s="2">
        <v>10</v>
      </c>
      <c r="O3872" s="2" t="b">
        <v>0</v>
      </c>
      <c r="P3872" s="4">
        <f t="shared" si="362"/>
        <v>15</v>
      </c>
      <c r="Q3872" s="5">
        <f t="shared" si="363"/>
        <v>150</v>
      </c>
      <c r="R3872" s="2" t="s">
        <v>8305</v>
      </c>
      <c r="S3872" s="7" t="str">
        <f t="shared" si="364"/>
        <v>theater</v>
      </c>
      <c r="T3872" s="7" t="str">
        <f t="shared" si="365"/>
        <v>musical</v>
      </c>
    </row>
    <row r="3873" spans="1:20" ht="60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17">
        <f t="shared" si="360"/>
        <v>42763.780671296292</v>
      </c>
      <c r="L3873" s="17">
        <f t="shared" si="361"/>
        <v>42823.739004629635</v>
      </c>
      <c r="M3873" s="2" t="b">
        <v>0</v>
      </c>
      <c r="N3873" s="2">
        <v>3</v>
      </c>
      <c r="O3873" s="2" t="b">
        <v>0</v>
      </c>
      <c r="P3873" s="4">
        <f t="shared" si="362"/>
        <v>2.666666666666667</v>
      </c>
      <c r="Q3873" s="5">
        <f t="shared" si="363"/>
        <v>13.333333333333334</v>
      </c>
      <c r="R3873" s="2" t="s">
        <v>8305</v>
      </c>
      <c r="S3873" s="7" t="str">
        <f t="shared" si="364"/>
        <v>theater</v>
      </c>
      <c r="T3873" s="7" t="str">
        <f t="shared" si="365"/>
        <v>musical</v>
      </c>
    </row>
    <row r="3874" spans="1:20" ht="80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17">
        <f t="shared" si="360"/>
        <v>42180.145787037036</v>
      </c>
      <c r="L3874" s="17">
        <f t="shared" si="361"/>
        <v>42230.145787037036</v>
      </c>
      <c r="M3874" s="2" t="b">
        <v>0</v>
      </c>
      <c r="N3874" s="2">
        <v>0</v>
      </c>
      <c r="O3874" s="2" t="b">
        <v>0</v>
      </c>
      <c r="P3874" s="4">
        <f t="shared" si="362"/>
        <v>0</v>
      </c>
      <c r="Q3874" s="5" t="e">
        <f t="shared" si="363"/>
        <v>#DIV/0!</v>
      </c>
      <c r="R3874" s="2" t="s">
        <v>8305</v>
      </c>
      <c r="S3874" s="7" t="str">
        <f t="shared" si="364"/>
        <v>theater</v>
      </c>
      <c r="T3874" s="7" t="str">
        <f t="shared" si="365"/>
        <v>musical</v>
      </c>
    </row>
    <row r="3875" spans="1:20" ht="80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17">
        <f t="shared" si="360"/>
        <v>42255.696006944447</v>
      </c>
      <c r="L3875" s="17">
        <f t="shared" si="361"/>
        <v>42285.696006944447</v>
      </c>
      <c r="M3875" s="2" t="b">
        <v>0</v>
      </c>
      <c r="N3875" s="2">
        <v>0</v>
      </c>
      <c r="O3875" s="2" t="b">
        <v>0</v>
      </c>
      <c r="P3875" s="4">
        <f t="shared" si="362"/>
        <v>0</v>
      </c>
      <c r="Q3875" s="5" t="e">
        <f t="shared" si="363"/>
        <v>#DIV/0!</v>
      </c>
      <c r="R3875" s="2" t="s">
        <v>8305</v>
      </c>
      <c r="S3875" s="7" t="str">
        <f t="shared" si="364"/>
        <v>theater</v>
      </c>
      <c r="T3875" s="7" t="str">
        <f t="shared" si="365"/>
        <v>musical</v>
      </c>
    </row>
    <row r="3876" spans="1:20" ht="80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17">
        <f t="shared" si="360"/>
        <v>42007.016458333332</v>
      </c>
      <c r="L3876" s="17">
        <f t="shared" si="361"/>
        <v>42028.041666666672</v>
      </c>
      <c r="M3876" s="2" t="b">
        <v>0</v>
      </c>
      <c r="N3876" s="2">
        <v>0</v>
      </c>
      <c r="O3876" s="2" t="b">
        <v>0</v>
      </c>
      <c r="P3876" s="4">
        <f t="shared" si="362"/>
        <v>0</v>
      </c>
      <c r="Q3876" s="5" t="e">
        <f t="shared" si="363"/>
        <v>#DIV/0!</v>
      </c>
      <c r="R3876" s="2" t="s">
        <v>8305</v>
      </c>
      <c r="S3876" s="7" t="str">
        <f t="shared" si="364"/>
        <v>theater</v>
      </c>
      <c r="T3876" s="7" t="str">
        <f t="shared" si="365"/>
        <v>musical</v>
      </c>
    </row>
    <row r="3877" spans="1:20" ht="80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17">
        <f t="shared" si="360"/>
        <v>42615.346817129626</v>
      </c>
      <c r="L3877" s="17">
        <f t="shared" si="361"/>
        <v>42616.416666666672</v>
      </c>
      <c r="M3877" s="2" t="b">
        <v>0</v>
      </c>
      <c r="N3877" s="2">
        <v>0</v>
      </c>
      <c r="O3877" s="2" t="b">
        <v>0</v>
      </c>
      <c r="P3877" s="4">
        <f t="shared" si="362"/>
        <v>0</v>
      </c>
      <c r="Q3877" s="5" t="e">
        <f t="shared" si="363"/>
        <v>#DIV/0!</v>
      </c>
      <c r="R3877" s="2" t="s">
        <v>8305</v>
      </c>
      <c r="S3877" s="7" t="str">
        <f t="shared" si="364"/>
        <v>theater</v>
      </c>
      <c r="T3877" s="7" t="str">
        <f t="shared" si="365"/>
        <v>musical</v>
      </c>
    </row>
    <row r="3878" spans="1:20" ht="80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17">
        <f t="shared" si="360"/>
        <v>42372.624166666668</v>
      </c>
      <c r="L3878" s="17">
        <f t="shared" si="361"/>
        <v>42402.624166666668</v>
      </c>
      <c r="M3878" s="2" t="b">
        <v>0</v>
      </c>
      <c r="N3878" s="2">
        <v>46</v>
      </c>
      <c r="O3878" s="2" t="b">
        <v>0</v>
      </c>
      <c r="P3878" s="4">
        <f t="shared" si="362"/>
        <v>52.794871794871788</v>
      </c>
      <c r="Q3878" s="5">
        <f t="shared" si="363"/>
        <v>44.760869565217391</v>
      </c>
      <c r="R3878" s="2" t="s">
        <v>8305</v>
      </c>
      <c r="S3878" s="7" t="str">
        <f t="shared" si="364"/>
        <v>theater</v>
      </c>
      <c r="T3878" s="7" t="str">
        <f t="shared" si="365"/>
        <v>musical</v>
      </c>
    </row>
    <row r="3879" spans="1:20" ht="80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17">
        <f t="shared" si="360"/>
        <v>42682.67768518519</v>
      </c>
      <c r="L3879" s="17">
        <f t="shared" si="361"/>
        <v>42712.67768518519</v>
      </c>
      <c r="M3879" s="2" t="b">
        <v>0</v>
      </c>
      <c r="N3879" s="2">
        <v>14</v>
      </c>
      <c r="O3879" s="2" t="b">
        <v>0</v>
      </c>
      <c r="P3879" s="4">
        <f t="shared" si="362"/>
        <v>4.9639999999999995</v>
      </c>
      <c r="Q3879" s="5">
        <f t="shared" si="363"/>
        <v>88.642857142857139</v>
      </c>
      <c r="R3879" s="2" t="s">
        <v>8305</v>
      </c>
      <c r="S3879" s="7" t="str">
        <f t="shared" si="364"/>
        <v>theater</v>
      </c>
      <c r="T3879" s="7" t="str">
        <f t="shared" si="365"/>
        <v>musical</v>
      </c>
    </row>
    <row r="3880" spans="1:20" ht="80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17">
        <f t="shared" si="360"/>
        <v>42154.818819444445</v>
      </c>
      <c r="L3880" s="17">
        <f t="shared" si="361"/>
        <v>42185.165972222225</v>
      </c>
      <c r="M3880" s="2" t="b">
        <v>0</v>
      </c>
      <c r="N3880" s="2">
        <v>1</v>
      </c>
      <c r="O3880" s="2" t="b">
        <v>0</v>
      </c>
      <c r="P3880" s="4">
        <f t="shared" si="362"/>
        <v>5.5555555555555552E-2</v>
      </c>
      <c r="Q3880" s="5">
        <f t="shared" si="363"/>
        <v>10</v>
      </c>
      <c r="R3880" s="2" t="s">
        <v>8305</v>
      </c>
      <c r="S3880" s="7" t="str">
        <f t="shared" si="364"/>
        <v>theater</v>
      </c>
      <c r="T3880" s="7" t="str">
        <f t="shared" si="365"/>
        <v>musical</v>
      </c>
    </row>
    <row r="3881" spans="1:20" ht="80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17">
        <f t="shared" si="360"/>
        <v>41999.861064814817</v>
      </c>
      <c r="L3881" s="17">
        <f t="shared" si="361"/>
        <v>42029.861064814817</v>
      </c>
      <c r="M3881" s="2" t="b">
        <v>0</v>
      </c>
      <c r="N3881" s="2">
        <v>0</v>
      </c>
      <c r="O3881" s="2" t="b">
        <v>0</v>
      </c>
      <c r="P3881" s="4">
        <f t="shared" si="362"/>
        <v>0</v>
      </c>
      <c r="Q3881" s="5" t="e">
        <f t="shared" si="363"/>
        <v>#DIV/0!</v>
      </c>
      <c r="R3881" s="2" t="s">
        <v>8305</v>
      </c>
      <c r="S3881" s="7" t="str">
        <f t="shared" si="364"/>
        <v>theater</v>
      </c>
      <c r="T3881" s="7" t="str">
        <f t="shared" si="365"/>
        <v>musical</v>
      </c>
    </row>
    <row r="3882" spans="1:20" ht="80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17">
        <f t="shared" si="360"/>
        <v>41815.815046296295</v>
      </c>
      <c r="L3882" s="17">
        <f t="shared" si="361"/>
        <v>41850.958333333336</v>
      </c>
      <c r="M3882" s="2" t="b">
        <v>0</v>
      </c>
      <c r="N3882" s="2">
        <v>17</v>
      </c>
      <c r="O3882" s="2" t="b">
        <v>0</v>
      </c>
      <c r="P3882" s="4">
        <f t="shared" si="362"/>
        <v>13.066666666666665</v>
      </c>
      <c r="Q3882" s="5">
        <f t="shared" si="363"/>
        <v>57.647058823529413</v>
      </c>
      <c r="R3882" s="2" t="s">
        <v>8305</v>
      </c>
      <c r="S3882" s="7" t="str">
        <f t="shared" si="364"/>
        <v>theater</v>
      </c>
      <c r="T3882" s="7" t="str">
        <f t="shared" si="365"/>
        <v>musical</v>
      </c>
    </row>
    <row r="3883" spans="1:20" ht="60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17">
        <f t="shared" si="360"/>
        <v>42756.018506944441</v>
      </c>
      <c r="L3883" s="17">
        <f t="shared" si="361"/>
        <v>42786.018506944441</v>
      </c>
      <c r="M3883" s="2" t="b">
        <v>0</v>
      </c>
      <c r="N3883" s="2">
        <v>1</v>
      </c>
      <c r="O3883" s="2" t="b">
        <v>0</v>
      </c>
      <c r="P3883" s="4">
        <f t="shared" si="362"/>
        <v>5</v>
      </c>
      <c r="Q3883" s="5">
        <f t="shared" si="363"/>
        <v>25</v>
      </c>
      <c r="R3883" s="2" t="s">
        <v>8305</v>
      </c>
      <c r="S3883" s="7" t="str">
        <f t="shared" si="364"/>
        <v>theater</v>
      </c>
      <c r="T3883" s="7" t="str">
        <f t="shared" si="365"/>
        <v>musical</v>
      </c>
    </row>
    <row r="3884" spans="1:20" ht="80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17">
        <f t="shared" si="360"/>
        <v>42373.983449074076</v>
      </c>
      <c r="L3884" s="17">
        <f t="shared" si="361"/>
        <v>42400.960416666669</v>
      </c>
      <c r="M3884" s="2" t="b">
        <v>0</v>
      </c>
      <c r="N3884" s="2">
        <v>0</v>
      </c>
      <c r="O3884" s="2" t="b">
        <v>0</v>
      </c>
      <c r="P3884" s="4">
        <f t="shared" si="362"/>
        <v>0</v>
      </c>
      <c r="Q3884" s="5" t="e">
        <f t="shared" si="363"/>
        <v>#DIV/0!</v>
      </c>
      <c r="R3884" s="2" t="s">
        <v>8305</v>
      </c>
      <c r="S3884" s="7" t="str">
        <f t="shared" si="364"/>
        <v>theater</v>
      </c>
      <c r="T3884" s="7" t="str">
        <f t="shared" si="365"/>
        <v>musical</v>
      </c>
    </row>
    <row r="3885" spans="1:20" ht="80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17">
        <f t="shared" si="360"/>
        <v>41854.602650462963</v>
      </c>
      <c r="L3885" s="17">
        <f t="shared" si="361"/>
        <v>41884.602650462963</v>
      </c>
      <c r="M3885" s="2" t="b">
        <v>0</v>
      </c>
      <c r="N3885" s="2">
        <v>0</v>
      </c>
      <c r="O3885" s="2" t="b">
        <v>0</v>
      </c>
      <c r="P3885" s="4">
        <f t="shared" si="362"/>
        <v>0</v>
      </c>
      <c r="Q3885" s="5" t="e">
        <f t="shared" si="363"/>
        <v>#DIV/0!</v>
      </c>
      <c r="R3885" s="2" t="s">
        <v>8305</v>
      </c>
      <c r="S3885" s="7" t="str">
        <f t="shared" si="364"/>
        <v>theater</v>
      </c>
      <c r="T3885" s="7" t="str">
        <f t="shared" si="365"/>
        <v>musical</v>
      </c>
    </row>
    <row r="3886" spans="1:20" ht="60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17">
        <f t="shared" si="360"/>
        <v>42065.791574074072</v>
      </c>
      <c r="L3886" s="17">
        <f t="shared" si="361"/>
        <v>42090.749907407408</v>
      </c>
      <c r="M3886" s="2" t="b">
        <v>0</v>
      </c>
      <c r="N3886" s="2">
        <v>0</v>
      </c>
      <c r="O3886" s="2" t="b">
        <v>0</v>
      </c>
      <c r="P3886" s="4">
        <f t="shared" si="362"/>
        <v>0</v>
      </c>
      <c r="Q3886" s="5" t="e">
        <f t="shared" si="363"/>
        <v>#DIV/0!</v>
      </c>
      <c r="R3886" s="2" t="s">
        <v>8305</v>
      </c>
      <c r="S3886" s="7" t="str">
        <f t="shared" si="364"/>
        <v>theater</v>
      </c>
      <c r="T3886" s="7" t="str">
        <f t="shared" si="365"/>
        <v>musical</v>
      </c>
    </row>
    <row r="3887" spans="1:20" ht="60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17">
        <f t="shared" si="360"/>
        <v>42469.951284722221</v>
      </c>
      <c r="L3887" s="17">
        <f t="shared" si="361"/>
        <v>42499.951284722221</v>
      </c>
      <c r="M3887" s="2" t="b">
        <v>0</v>
      </c>
      <c r="N3887" s="2">
        <v>0</v>
      </c>
      <c r="O3887" s="2" t="b">
        <v>0</v>
      </c>
      <c r="P3887" s="4">
        <f t="shared" si="362"/>
        <v>0</v>
      </c>
      <c r="Q3887" s="5" t="e">
        <f t="shared" si="363"/>
        <v>#DIV/0!</v>
      </c>
      <c r="R3887" s="2" t="s">
        <v>8305</v>
      </c>
      <c r="S3887" s="7" t="str">
        <f t="shared" si="364"/>
        <v>theater</v>
      </c>
      <c r="T3887" s="7" t="str">
        <f t="shared" si="365"/>
        <v>musical</v>
      </c>
    </row>
    <row r="3888" spans="1:20" ht="20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17">
        <f t="shared" si="360"/>
        <v>41954.228032407409</v>
      </c>
      <c r="L3888" s="17">
        <f t="shared" si="361"/>
        <v>41984.228032407409</v>
      </c>
      <c r="M3888" s="2" t="b">
        <v>0</v>
      </c>
      <c r="N3888" s="2">
        <v>0</v>
      </c>
      <c r="O3888" s="2" t="b">
        <v>0</v>
      </c>
      <c r="P3888" s="4">
        <f t="shared" si="362"/>
        <v>0</v>
      </c>
      <c r="Q3888" s="5" t="e">
        <f t="shared" si="363"/>
        <v>#DIV/0!</v>
      </c>
      <c r="R3888" s="2" t="s">
        <v>8305</v>
      </c>
      <c r="S3888" s="7" t="str">
        <f t="shared" si="364"/>
        <v>theater</v>
      </c>
      <c r="T3888" s="7" t="str">
        <f t="shared" si="365"/>
        <v>musical</v>
      </c>
    </row>
    <row r="3889" spans="1:20" ht="80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17">
        <f t="shared" si="360"/>
        <v>42079.857974537037</v>
      </c>
      <c r="L3889" s="17">
        <f t="shared" si="361"/>
        <v>42125.916666666672</v>
      </c>
      <c r="M3889" s="2" t="b">
        <v>0</v>
      </c>
      <c r="N3889" s="2">
        <v>2</v>
      </c>
      <c r="O3889" s="2" t="b">
        <v>0</v>
      </c>
      <c r="P3889" s="4">
        <f t="shared" si="362"/>
        <v>1.7500000000000002</v>
      </c>
      <c r="Q3889" s="5">
        <f t="shared" si="363"/>
        <v>17.5</v>
      </c>
      <c r="R3889" s="2" t="s">
        <v>8305</v>
      </c>
      <c r="S3889" s="7" t="str">
        <f t="shared" si="364"/>
        <v>theater</v>
      </c>
      <c r="T3889" s="7" t="str">
        <f t="shared" si="365"/>
        <v>musical</v>
      </c>
    </row>
    <row r="3890" spans="1:20" ht="80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17">
        <f t="shared" si="360"/>
        <v>42762.545810185184</v>
      </c>
      <c r="L3890" s="17">
        <f t="shared" si="361"/>
        <v>42792.545810185184</v>
      </c>
      <c r="M3890" s="2" t="b">
        <v>0</v>
      </c>
      <c r="N3890" s="2">
        <v>14</v>
      </c>
      <c r="O3890" s="2" t="b">
        <v>0</v>
      </c>
      <c r="P3890" s="4">
        <f t="shared" si="362"/>
        <v>27.1</v>
      </c>
      <c r="Q3890" s="5">
        <f t="shared" si="363"/>
        <v>38.714285714285715</v>
      </c>
      <c r="R3890" s="2" t="s">
        <v>8271</v>
      </c>
      <c r="S3890" s="7" t="str">
        <f t="shared" si="364"/>
        <v>theater</v>
      </c>
      <c r="T3890" s="7" t="str">
        <f t="shared" si="365"/>
        <v>plays</v>
      </c>
    </row>
    <row r="3891" spans="1:20" ht="60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17">
        <f t="shared" si="360"/>
        <v>41977.004976851851</v>
      </c>
      <c r="L3891" s="17">
        <f t="shared" si="361"/>
        <v>42008.976388888885</v>
      </c>
      <c r="M3891" s="2" t="b">
        <v>0</v>
      </c>
      <c r="N3891" s="2">
        <v>9</v>
      </c>
      <c r="O3891" s="2" t="b">
        <v>0</v>
      </c>
      <c r="P3891" s="4">
        <f t="shared" si="362"/>
        <v>1.4749999999999999</v>
      </c>
      <c r="Q3891" s="5">
        <f t="shared" si="363"/>
        <v>13.111111111111111</v>
      </c>
      <c r="R3891" s="2" t="s">
        <v>8271</v>
      </c>
      <c r="S3891" s="7" t="str">
        <f t="shared" si="364"/>
        <v>theater</v>
      </c>
      <c r="T3891" s="7" t="str">
        <f t="shared" si="365"/>
        <v>plays</v>
      </c>
    </row>
    <row r="3892" spans="1:20" ht="80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17">
        <f t="shared" si="360"/>
        <v>42171.758611111116</v>
      </c>
      <c r="L3892" s="17">
        <f t="shared" si="361"/>
        <v>42231.758611111116</v>
      </c>
      <c r="M3892" s="2" t="b">
        <v>0</v>
      </c>
      <c r="N3892" s="2">
        <v>8</v>
      </c>
      <c r="O3892" s="2" t="b">
        <v>0</v>
      </c>
      <c r="P3892" s="4">
        <f t="shared" si="362"/>
        <v>16.826666666666668</v>
      </c>
      <c r="Q3892" s="5">
        <f t="shared" si="363"/>
        <v>315.5</v>
      </c>
      <c r="R3892" s="2" t="s">
        <v>8271</v>
      </c>
      <c r="S3892" s="7" t="str">
        <f t="shared" si="364"/>
        <v>theater</v>
      </c>
      <c r="T3892" s="7" t="str">
        <f t="shared" si="365"/>
        <v>plays</v>
      </c>
    </row>
    <row r="3893" spans="1:20" ht="40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17">
        <f t="shared" si="360"/>
        <v>42056.1324537037</v>
      </c>
      <c r="L3893" s="17">
        <f t="shared" si="361"/>
        <v>42086.207638888889</v>
      </c>
      <c r="M3893" s="2" t="b">
        <v>0</v>
      </c>
      <c r="N3893" s="2">
        <v>7</v>
      </c>
      <c r="O3893" s="2" t="b">
        <v>0</v>
      </c>
      <c r="P3893" s="4">
        <f t="shared" si="362"/>
        <v>32.5</v>
      </c>
      <c r="Q3893" s="5">
        <f t="shared" si="363"/>
        <v>37.142857142857146</v>
      </c>
      <c r="R3893" s="2" t="s">
        <v>8271</v>
      </c>
      <c r="S3893" s="7" t="str">
        <f t="shared" si="364"/>
        <v>theater</v>
      </c>
      <c r="T3893" s="7" t="str">
        <f t="shared" si="365"/>
        <v>plays</v>
      </c>
    </row>
    <row r="3894" spans="1:20" ht="80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17">
        <f t="shared" si="360"/>
        <v>41867.652280092596</v>
      </c>
      <c r="L3894" s="17">
        <f t="shared" si="361"/>
        <v>41875.291666666664</v>
      </c>
      <c r="M3894" s="2" t="b">
        <v>0</v>
      </c>
      <c r="N3894" s="2">
        <v>0</v>
      </c>
      <c r="O3894" s="2" t="b">
        <v>0</v>
      </c>
      <c r="P3894" s="4">
        <f t="shared" si="362"/>
        <v>0</v>
      </c>
      <c r="Q3894" s="5" t="e">
        <f t="shared" si="363"/>
        <v>#DIV/0!</v>
      </c>
      <c r="R3894" s="2" t="s">
        <v>8271</v>
      </c>
      <c r="S3894" s="7" t="str">
        <f t="shared" si="364"/>
        <v>theater</v>
      </c>
      <c r="T3894" s="7" t="str">
        <f t="shared" si="365"/>
        <v>plays</v>
      </c>
    </row>
    <row r="3895" spans="1:20" ht="80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17">
        <f t="shared" si="360"/>
        <v>41779.657870370371</v>
      </c>
      <c r="L3895" s="17">
        <f t="shared" si="361"/>
        <v>41821.25</v>
      </c>
      <c r="M3895" s="2" t="b">
        <v>0</v>
      </c>
      <c r="N3895" s="2">
        <v>84</v>
      </c>
      <c r="O3895" s="2" t="b">
        <v>0</v>
      </c>
      <c r="P3895" s="4">
        <f t="shared" si="362"/>
        <v>21.55</v>
      </c>
      <c r="Q3895" s="5">
        <f t="shared" si="363"/>
        <v>128.27380952380952</v>
      </c>
      <c r="R3895" s="2" t="s">
        <v>8271</v>
      </c>
      <c r="S3895" s="7" t="str">
        <f t="shared" si="364"/>
        <v>theater</v>
      </c>
      <c r="T3895" s="7" t="str">
        <f t="shared" si="365"/>
        <v>plays</v>
      </c>
    </row>
    <row r="3896" spans="1:20" ht="80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17">
        <f t="shared" si="360"/>
        <v>42679.958472222221</v>
      </c>
      <c r="L3896" s="17">
        <f t="shared" si="361"/>
        <v>42710.207638888889</v>
      </c>
      <c r="M3896" s="2" t="b">
        <v>0</v>
      </c>
      <c r="N3896" s="2">
        <v>11</v>
      </c>
      <c r="O3896" s="2" t="b">
        <v>0</v>
      </c>
      <c r="P3896" s="4">
        <f t="shared" si="362"/>
        <v>3.4666666666666663</v>
      </c>
      <c r="Q3896" s="5">
        <f t="shared" si="363"/>
        <v>47.272727272727273</v>
      </c>
      <c r="R3896" s="2" t="s">
        <v>8271</v>
      </c>
      <c r="S3896" s="7" t="str">
        <f t="shared" si="364"/>
        <v>theater</v>
      </c>
      <c r="T3896" s="7" t="str">
        <f t="shared" si="365"/>
        <v>plays</v>
      </c>
    </row>
    <row r="3897" spans="1:20" ht="80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17">
        <f t="shared" si="360"/>
        <v>42032.250208333338</v>
      </c>
      <c r="L3897" s="17">
        <f t="shared" si="361"/>
        <v>42063.250208333338</v>
      </c>
      <c r="M3897" s="2" t="b">
        <v>0</v>
      </c>
      <c r="N3897" s="2">
        <v>1</v>
      </c>
      <c r="O3897" s="2" t="b">
        <v>0</v>
      </c>
      <c r="P3897" s="4">
        <f t="shared" si="362"/>
        <v>5</v>
      </c>
      <c r="Q3897" s="5">
        <f t="shared" si="363"/>
        <v>50</v>
      </c>
      <c r="R3897" s="2" t="s">
        <v>8271</v>
      </c>
      <c r="S3897" s="7" t="str">
        <f t="shared" si="364"/>
        <v>theater</v>
      </c>
      <c r="T3897" s="7" t="str">
        <f t="shared" si="365"/>
        <v>plays</v>
      </c>
    </row>
    <row r="3898" spans="1:20" ht="80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17">
        <f t="shared" si="360"/>
        <v>41793.191875000004</v>
      </c>
      <c r="L3898" s="17">
        <f t="shared" si="361"/>
        <v>41807.191875000004</v>
      </c>
      <c r="M3898" s="2" t="b">
        <v>0</v>
      </c>
      <c r="N3898" s="2">
        <v>4</v>
      </c>
      <c r="O3898" s="2" t="b">
        <v>0</v>
      </c>
      <c r="P3898" s="4">
        <f t="shared" si="362"/>
        <v>10.625</v>
      </c>
      <c r="Q3898" s="5">
        <f t="shared" si="363"/>
        <v>42.5</v>
      </c>
      <c r="R3898" s="2" t="s">
        <v>8271</v>
      </c>
      <c r="S3898" s="7" t="str">
        <f t="shared" si="364"/>
        <v>theater</v>
      </c>
      <c r="T3898" s="7" t="str">
        <f t="shared" si="365"/>
        <v>plays</v>
      </c>
    </row>
    <row r="3899" spans="1:20" ht="80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17">
        <f t="shared" si="360"/>
        <v>41982.87364583333</v>
      </c>
      <c r="L3899" s="17">
        <f t="shared" si="361"/>
        <v>42012.87364583333</v>
      </c>
      <c r="M3899" s="2" t="b">
        <v>0</v>
      </c>
      <c r="N3899" s="2">
        <v>10</v>
      </c>
      <c r="O3899" s="2" t="b">
        <v>0</v>
      </c>
      <c r="P3899" s="4">
        <f t="shared" si="362"/>
        <v>17.599999999999998</v>
      </c>
      <c r="Q3899" s="5">
        <f t="shared" si="363"/>
        <v>44</v>
      </c>
      <c r="R3899" s="2" t="s">
        <v>8271</v>
      </c>
      <c r="S3899" s="7" t="str">
        <f t="shared" si="364"/>
        <v>theater</v>
      </c>
      <c r="T3899" s="7" t="str">
        <f t="shared" si="365"/>
        <v>plays</v>
      </c>
    </row>
    <row r="3900" spans="1:20" ht="100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17">
        <f t="shared" si="360"/>
        <v>42193.482291666667</v>
      </c>
      <c r="L3900" s="17">
        <f t="shared" si="361"/>
        <v>42233.666666666672</v>
      </c>
      <c r="M3900" s="2" t="b">
        <v>0</v>
      </c>
      <c r="N3900" s="2">
        <v>16</v>
      </c>
      <c r="O3900" s="2" t="b">
        <v>0</v>
      </c>
      <c r="P3900" s="4">
        <f t="shared" si="362"/>
        <v>32.56</v>
      </c>
      <c r="Q3900" s="5">
        <f t="shared" si="363"/>
        <v>50.875</v>
      </c>
      <c r="R3900" s="2" t="s">
        <v>8271</v>
      </c>
      <c r="S3900" s="7" t="str">
        <f t="shared" si="364"/>
        <v>theater</v>
      </c>
      <c r="T3900" s="7" t="str">
        <f t="shared" si="365"/>
        <v>plays</v>
      </c>
    </row>
    <row r="3901" spans="1:20" ht="60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17">
        <f t="shared" si="360"/>
        <v>41843.775011574071</v>
      </c>
      <c r="L3901" s="17">
        <f t="shared" si="361"/>
        <v>41863.775011574071</v>
      </c>
      <c r="M3901" s="2" t="b">
        <v>0</v>
      </c>
      <c r="N3901" s="2">
        <v>2</v>
      </c>
      <c r="O3901" s="2" t="b">
        <v>0</v>
      </c>
      <c r="P3901" s="4">
        <f t="shared" si="362"/>
        <v>1.25</v>
      </c>
      <c r="Q3901" s="5">
        <f t="shared" si="363"/>
        <v>62.5</v>
      </c>
      <c r="R3901" s="2" t="s">
        <v>8271</v>
      </c>
      <c r="S3901" s="7" t="str">
        <f t="shared" si="364"/>
        <v>theater</v>
      </c>
      <c r="T3901" s="7" t="str">
        <f t="shared" si="365"/>
        <v>plays</v>
      </c>
    </row>
    <row r="3902" spans="1:20" ht="60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17">
        <f t="shared" si="360"/>
        <v>42136.092488425929</v>
      </c>
      <c r="L3902" s="17">
        <f t="shared" si="361"/>
        <v>42166.092488425929</v>
      </c>
      <c r="M3902" s="2" t="b">
        <v>0</v>
      </c>
      <c r="N3902" s="2">
        <v>5</v>
      </c>
      <c r="O3902" s="2" t="b">
        <v>0</v>
      </c>
      <c r="P3902" s="4">
        <f t="shared" si="362"/>
        <v>5.4</v>
      </c>
      <c r="Q3902" s="5">
        <f t="shared" si="363"/>
        <v>27</v>
      </c>
      <c r="R3902" s="2" t="s">
        <v>8271</v>
      </c>
      <c r="S3902" s="7" t="str">
        <f t="shared" si="364"/>
        <v>theater</v>
      </c>
      <c r="T3902" s="7" t="str">
        <f t="shared" si="365"/>
        <v>plays</v>
      </c>
    </row>
    <row r="3903" spans="1:20" ht="80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17">
        <f t="shared" si="360"/>
        <v>42317.826377314821</v>
      </c>
      <c r="L3903" s="17">
        <f t="shared" si="361"/>
        <v>42357.826377314821</v>
      </c>
      <c r="M3903" s="2" t="b">
        <v>0</v>
      </c>
      <c r="N3903" s="2">
        <v>1</v>
      </c>
      <c r="O3903" s="2" t="b">
        <v>0</v>
      </c>
      <c r="P3903" s="4">
        <f t="shared" si="362"/>
        <v>0.83333333333333337</v>
      </c>
      <c r="Q3903" s="5">
        <f t="shared" si="363"/>
        <v>25</v>
      </c>
      <c r="R3903" s="2" t="s">
        <v>8271</v>
      </c>
      <c r="S3903" s="7" t="str">
        <f t="shared" si="364"/>
        <v>theater</v>
      </c>
      <c r="T3903" s="7" t="str">
        <f t="shared" si="365"/>
        <v>plays</v>
      </c>
    </row>
    <row r="3904" spans="1:20" ht="80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17">
        <f t="shared" si="360"/>
        <v>42663.468078703707</v>
      </c>
      <c r="L3904" s="17">
        <f t="shared" si="361"/>
        <v>42688.509745370371</v>
      </c>
      <c r="M3904" s="2" t="b">
        <v>0</v>
      </c>
      <c r="N3904" s="2">
        <v>31</v>
      </c>
      <c r="O3904" s="2" t="b">
        <v>0</v>
      </c>
      <c r="P3904" s="4">
        <f t="shared" si="362"/>
        <v>48.833333333333336</v>
      </c>
      <c r="Q3904" s="5">
        <f t="shared" si="363"/>
        <v>47.258064516129032</v>
      </c>
      <c r="R3904" s="2" t="s">
        <v>8271</v>
      </c>
      <c r="S3904" s="7" t="str">
        <f t="shared" si="364"/>
        <v>theater</v>
      </c>
      <c r="T3904" s="7" t="str">
        <f t="shared" si="365"/>
        <v>plays</v>
      </c>
    </row>
    <row r="3905" spans="1:20" ht="80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17">
        <f t="shared" si="360"/>
        <v>42186.01116898148</v>
      </c>
      <c r="L3905" s="17">
        <f t="shared" si="361"/>
        <v>42230.818055555559</v>
      </c>
      <c r="M3905" s="2" t="b">
        <v>0</v>
      </c>
      <c r="N3905" s="2">
        <v>0</v>
      </c>
      <c r="O3905" s="2" t="b">
        <v>0</v>
      </c>
      <c r="P3905" s="4">
        <f t="shared" si="362"/>
        <v>0</v>
      </c>
      <c r="Q3905" s="5" t="e">
        <f t="shared" si="363"/>
        <v>#DIV/0!</v>
      </c>
      <c r="R3905" s="2" t="s">
        <v>8271</v>
      </c>
      <c r="S3905" s="7" t="str">
        <f t="shared" si="364"/>
        <v>theater</v>
      </c>
      <c r="T3905" s="7" t="str">
        <f t="shared" si="365"/>
        <v>plays</v>
      </c>
    </row>
    <row r="3906" spans="1:20" ht="40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17">
        <f t="shared" si="360"/>
        <v>42095.229166666672</v>
      </c>
      <c r="L3906" s="17">
        <f t="shared" si="361"/>
        <v>42109.211111111115</v>
      </c>
      <c r="M3906" s="2" t="b">
        <v>0</v>
      </c>
      <c r="N3906" s="2">
        <v>2</v>
      </c>
      <c r="O3906" s="2" t="b">
        <v>0</v>
      </c>
      <c r="P3906" s="4">
        <f t="shared" si="362"/>
        <v>0.03</v>
      </c>
      <c r="Q3906" s="5">
        <f t="shared" si="363"/>
        <v>1.5</v>
      </c>
      <c r="R3906" s="2" t="s">
        <v>8271</v>
      </c>
      <c r="S3906" s="7" t="str">
        <f t="shared" si="364"/>
        <v>theater</v>
      </c>
      <c r="T3906" s="7" t="str">
        <f t="shared" si="365"/>
        <v>plays</v>
      </c>
    </row>
    <row r="3907" spans="1:20" ht="80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17">
        <f t="shared" ref="K3907:K3970" si="366">(((J3907/60)/60)/24)+DATE(1970,1,1)</f>
        <v>42124.623877314814</v>
      </c>
      <c r="L3907" s="17">
        <f t="shared" ref="L3907:L3970" si="367">(((I3907/60)/60)/24)+DATE(1970,1,1)</f>
        <v>42166.958333333328</v>
      </c>
      <c r="M3907" s="2" t="b">
        <v>0</v>
      </c>
      <c r="N3907" s="2">
        <v>7</v>
      </c>
      <c r="O3907" s="2" t="b">
        <v>0</v>
      </c>
      <c r="P3907" s="4">
        <f t="shared" ref="P3907:P3970" si="368">E3907/D3907*100</f>
        <v>11.533333333333333</v>
      </c>
      <c r="Q3907" s="5">
        <f t="shared" ref="Q3907:Q3970" si="369">E3907/N3907</f>
        <v>24.714285714285715</v>
      </c>
      <c r="R3907" s="2" t="s">
        <v>8271</v>
      </c>
      <c r="S3907" s="7" t="str">
        <f t="shared" ref="S3907:S3970" si="370">LEFT(R3907, SEARCH("/",R3907, 1)-1)</f>
        <v>theater</v>
      </c>
      <c r="T3907" s="7" t="str">
        <f t="shared" ref="T3907:T3970" si="371">RIGHT(R3907,LEN(R3907)-SEARCH("/",R3907,1))</f>
        <v>plays</v>
      </c>
    </row>
    <row r="3908" spans="1:20" ht="80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17">
        <f t="shared" si="366"/>
        <v>42143.917743055557</v>
      </c>
      <c r="L3908" s="17">
        <f t="shared" si="367"/>
        <v>42181.559027777781</v>
      </c>
      <c r="M3908" s="2" t="b">
        <v>0</v>
      </c>
      <c r="N3908" s="2">
        <v>16</v>
      </c>
      <c r="O3908" s="2" t="b">
        <v>0</v>
      </c>
      <c r="P3908" s="4">
        <f t="shared" si="368"/>
        <v>67.333333333333329</v>
      </c>
      <c r="Q3908" s="5">
        <f t="shared" si="369"/>
        <v>63.125</v>
      </c>
      <c r="R3908" s="2" t="s">
        <v>8271</v>
      </c>
      <c r="S3908" s="7" t="str">
        <f t="shared" si="370"/>
        <v>theater</v>
      </c>
      <c r="T3908" s="7" t="str">
        <f t="shared" si="371"/>
        <v>plays</v>
      </c>
    </row>
    <row r="3909" spans="1:20" ht="60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17">
        <f t="shared" si="366"/>
        <v>41906.819513888891</v>
      </c>
      <c r="L3909" s="17">
        <f t="shared" si="367"/>
        <v>41938.838888888888</v>
      </c>
      <c r="M3909" s="2" t="b">
        <v>0</v>
      </c>
      <c r="N3909" s="2">
        <v>4</v>
      </c>
      <c r="O3909" s="2" t="b">
        <v>0</v>
      </c>
      <c r="P3909" s="4">
        <f t="shared" si="368"/>
        <v>15.299999999999999</v>
      </c>
      <c r="Q3909" s="5">
        <f t="shared" si="369"/>
        <v>38.25</v>
      </c>
      <c r="R3909" s="2" t="s">
        <v>8271</v>
      </c>
      <c r="S3909" s="7" t="str">
        <f t="shared" si="370"/>
        <v>theater</v>
      </c>
      <c r="T3909" s="7" t="str">
        <f t="shared" si="371"/>
        <v>plays</v>
      </c>
    </row>
    <row r="3910" spans="1:20" ht="80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17">
        <f t="shared" si="366"/>
        <v>41834.135370370372</v>
      </c>
      <c r="L3910" s="17">
        <f t="shared" si="367"/>
        <v>41849.135370370372</v>
      </c>
      <c r="M3910" s="2" t="b">
        <v>0</v>
      </c>
      <c r="N3910" s="2">
        <v>4</v>
      </c>
      <c r="O3910" s="2" t="b">
        <v>0</v>
      </c>
      <c r="P3910" s="4">
        <f t="shared" si="368"/>
        <v>8.6666666666666679</v>
      </c>
      <c r="Q3910" s="5">
        <f t="shared" si="369"/>
        <v>16.25</v>
      </c>
      <c r="R3910" s="2" t="s">
        <v>8271</v>
      </c>
      <c r="S3910" s="7" t="str">
        <f t="shared" si="370"/>
        <v>theater</v>
      </c>
      <c r="T3910" s="7" t="str">
        <f t="shared" si="371"/>
        <v>plays</v>
      </c>
    </row>
    <row r="3911" spans="1:20" ht="80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17">
        <f t="shared" si="366"/>
        <v>41863.359282407408</v>
      </c>
      <c r="L3911" s="17">
        <f t="shared" si="367"/>
        <v>41893.359282407408</v>
      </c>
      <c r="M3911" s="2" t="b">
        <v>0</v>
      </c>
      <c r="N3911" s="2">
        <v>4</v>
      </c>
      <c r="O3911" s="2" t="b">
        <v>0</v>
      </c>
      <c r="P3911" s="4">
        <f t="shared" si="368"/>
        <v>0.22499999999999998</v>
      </c>
      <c r="Q3911" s="5">
        <f t="shared" si="369"/>
        <v>33.75</v>
      </c>
      <c r="R3911" s="2" t="s">
        <v>8271</v>
      </c>
      <c r="S3911" s="7" t="str">
        <f t="shared" si="370"/>
        <v>theater</v>
      </c>
      <c r="T3911" s="7" t="str">
        <f t="shared" si="371"/>
        <v>plays</v>
      </c>
    </row>
    <row r="3912" spans="1:20" ht="80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17">
        <f t="shared" si="366"/>
        <v>42224.756909722222</v>
      </c>
      <c r="L3912" s="17">
        <f t="shared" si="367"/>
        <v>42254.756909722222</v>
      </c>
      <c r="M3912" s="2" t="b">
        <v>0</v>
      </c>
      <c r="N3912" s="2">
        <v>3</v>
      </c>
      <c r="O3912" s="2" t="b">
        <v>0</v>
      </c>
      <c r="P3912" s="4">
        <f t="shared" si="368"/>
        <v>3.0833333333333335</v>
      </c>
      <c r="Q3912" s="5">
        <f t="shared" si="369"/>
        <v>61.666666666666664</v>
      </c>
      <c r="R3912" s="2" t="s">
        <v>8271</v>
      </c>
      <c r="S3912" s="7" t="str">
        <f t="shared" si="370"/>
        <v>theater</v>
      </c>
      <c r="T3912" s="7" t="str">
        <f t="shared" si="371"/>
        <v>plays</v>
      </c>
    </row>
    <row r="3913" spans="1:20" ht="60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17">
        <f t="shared" si="366"/>
        <v>41939.8122337963</v>
      </c>
      <c r="L3913" s="17">
        <f t="shared" si="367"/>
        <v>41969.853900462964</v>
      </c>
      <c r="M3913" s="2" t="b">
        <v>0</v>
      </c>
      <c r="N3913" s="2">
        <v>36</v>
      </c>
      <c r="O3913" s="2" t="b">
        <v>0</v>
      </c>
      <c r="P3913" s="4">
        <f t="shared" si="368"/>
        <v>37.412500000000001</v>
      </c>
      <c r="Q3913" s="5">
        <f t="shared" si="369"/>
        <v>83.138888888888886</v>
      </c>
      <c r="R3913" s="2" t="s">
        <v>8271</v>
      </c>
      <c r="S3913" s="7" t="str">
        <f t="shared" si="370"/>
        <v>theater</v>
      </c>
      <c r="T3913" s="7" t="str">
        <f t="shared" si="371"/>
        <v>plays</v>
      </c>
    </row>
    <row r="3914" spans="1:20" ht="60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17">
        <f t="shared" si="366"/>
        <v>42059.270023148143</v>
      </c>
      <c r="L3914" s="17">
        <f t="shared" si="367"/>
        <v>42119.190972222219</v>
      </c>
      <c r="M3914" s="2" t="b">
        <v>0</v>
      </c>
      <c r="N3914" s="2">
        <v>1</v>
      </c>
      <c r="O3914" s="2" t="b">
        <v>0</v>
      </c>
      <c r="P3914" s="4">
        <f t="shared" si="368"/>
        <v>6.6666666666666671E-3</v>
      </c>
      <c r="Q3914" s="5">
        <f t="shared" si="369"/>
        <v>1</v>
      </c>
      <c r="R3914" s="2" t="s">
        <v>8271</v>
      </c>
      <c r="S3914" s="7" t="str">
        <f t="shared" si="370"/>
        <v>theater</v>
      </c>
      <c r="T3914" s="7" t="str">
        <f t="shared" si="371"/>
        <v>plays</v>
      </c>
    </row>
    <row r="3915" spans="1:20" ht="60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17">
        <f t="shared" si="366"/>
        <v>42308.211215277777</v>
      </c>
      <c r="L3915" s="17">
        <f t="shared" si="367"/>
        <v>42338.252881944441</v>
      </c>
      <c r="M3915" s="2" t="b">
        <v>0</v>
      </c>
      <c r="N3915" s="2">
        <v>7</v>
      </c>
      <c r="O3915" s="2" t="b">
        <v>0</v>
      </c>
      <c r="P3915" s="4">
        <f t="shared" si="368"/>
        <v>10</v>
      </c>
      <c r="Q3915" s="5">
        <f t="shared" si="369"/>
        <v>142.85714285714286</v>
      </c>
      <c r="R3915" s="2" t="s">
        <v>8271</v>
      </c>
      <c r="S3915" s="7" t="str">
        <f t="shared" si="370"/>
        <v>theater</v>
      </c>
      <c r="T3915" s="7" t="str">
        <f t="shared" si="371"/>
        <v>plays</v>
      </c>
    </row>
    <row r="3916" spans="1:20" ht="80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17">
        <f t="shared" si="366"/>
        <v>42114.818935185183</v>
      </c>
      <c r="L3916" s="17">
        <f t="shared" si="367"/>
        <v>42134.957638888889</v>
      </c>
      <c r="M3916" s="2" t="b">
        <v>0</v>
      </c>
      <c r="N3916" s="2">
        <v>27</v>
      </c>
      <c r="O3916" s="2" t="b">
        <v>0</v>
      </c>
      <c r="P3916" s="4">
        <f t="shared" si="368"/>
        <v>36.36</v>
      </c>
      <c r="Q3916" s="5">
        <f t="shared" si="369"/>
        <v>33.666666666666664</v>
      </c>
      <c r="R3916" s="2" t="s">
        <v>8271</v>
      </c>
      <c r="S3916" s="7" t="str">
        <f t="shared" si="370"/>
        <v>theater</v>
      </c>
      <c r="T3916" s="7" t="str">
        <f t="shared" si="371"/>
        <v>plays</v>
      </c>
    </row>
    <row r="3917" spans="1:20" ht="80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17">
        <f t="shared" si="366"/>
        <v>42492.98505787037</v>
      </c>
      <c r="L3917" s="17">
        <f t="shared" si="367"/>
        <v>42522.98505787037</v>
      </c>
      <c r="M3917" s="2" t="b">
        <v>0</v>
      </c>
      <c r="N3917" s="2">
        <v>1</v>
      </c>
      <c r="O3917" s="2" t="b">
        <v>0</v>
      </c>
      <c r="P3917" s="4">
        <f t="shared" si="368"/>
        <v>0.33333333333333337</v>
      </c>
      <c r="Q3917" s="5">
        <f t="shared" si="369"/>
        <v>5</v>
      </c>
      <c r="R3917" s="2" t="s">
        <v>8271</v>
      </c>
      <c r="S3917" s="7" t="str">
        <f t="shared" si="370"/>
        <v>theater</v>
      </c>
      <c r="T3917" s="7" t="str">
        <f t="shared" si="371"/>
        <v>plays</v>
      </c>
    </row>
    <row r="3918" spans="1:20" ht="80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17">
        <f t="shared" si="366"/>
        <v>42494.471666666665</v>
      </c>
      <c r="L3918" s="17">
        <f t="shared" si="367"/>
        <v>42524.471666666665</v>
      </c>
      <c r="M3918" s="2" t="b">
        <v>0</v>
      </c>
      <c r="N3918" s="2">
        <v>0</v>
      </c>
      <c r="O3918" s="2" t="b">
        <v>0</v>
      </c>
      <c r="P3918" s="4">
        <f t="shared" si="368"/>
        <v>0</v>
      </c>
      <c r="Q3918" s="5" t="e">
        <f t="shared" si="369"/>
        <v>#DIV/0!</v>
      </c>
      <c r="R3918" s="2" t="s">
        <v>8271</v>
      </c>
      <c r="S3918" s="7" t="str">
        <f t="shared" si="370"/>
        <v>theater</v>
      </c>
      <c r="T3918" s="7" t="str">
        <f t="shared" si="371"/>
        <v>plays</v>
      </c>
    </row>
    <row r="3919" spans="1:20" ht="80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17">
        <f t="shared" si="366"/>
        <v>41863.527326388888</v>
      </c>
      <c r="L3919" s="17">
        <f t="shared" si="367"/>
        <v>41893.527326388888</v>
      </c>
      <c r="M3919" s="2" t="b">
        <v>0</v>
      </c>
      <c r="N3919" s="2">
        <v>1</v>
      </c>
      <c r="O3919" s="2" t="b">
        <v>0</v>
      </c>
      <c r="P3919" s="4">
        <f t="shared" si="368"/>
        <v>0.2857142857142857</v>
      </c>
      <c r="Q3919" s="5">
        <f t="shared" si="369"/>
        <v>10</v>
      </c>
      <c r="R3919" s="2" t="s">
        <v>8271</v>
      </c>
      <c r="S3919" s="7" t="str">
        <f t="shared" si="370"/>
        <v>theater</v>
      </c>
      <c r="T3919" s="7" t="str">
        <f t="shared" si="371"/>
        <v>plays</v>
      </c>
    </row>
    <row r="3920" spans="1:20" ht="80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17">
        <f t="shared" si="366"/>
        <v>41843.664618055554</v>
      </c>
      <c r="L3920" s="17">
        <f t="shared" si="367"/>
        <v>41855.666666666664</v>
      </c>
      <c r="M3920" s="2" t="b">
        <v>0</v>
      </c>
      <c r="N3920" s="2">
        <v>3</v>
      </c>
      <c r="O3920" s="2" t="b">
        <v>0</v>
      </c>
      <c r="P3920" s="4">
        <f t="shared" si="368"/>
        <v>0.2</v>
      </c>
      <c r="Q3920" s="5">
        <f t="shared" si="369"/>
        <v>40</v>
      </c>
      <c r="R3920" s="2" t="s">
        <v>8271</v>
      </c>
      <c r="S3920" s="7" t="str">
        <f t="shared" si="370"/>
        <v>theater</v>
      </c>
      <c r="T3920" s="7" t="str">
        <f t="shared" si="371"/>
        <v>plays</v>
      </c>
    </row>
    <row r="3921" spans="1:20" ht="80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17">
        <f t="shared" si="366"/>
        <v>42358.684872685189</v>
      </c>
      <c r="L3921" s="17">
        <f t="shared" si="367"/>
        <v>42387</v>
      </c>
      <c r="M3921" s="2" t="b">
        <v>0</v>
      </c>
      <c r="N3921" s="2">
        <v>3</v>
      </c>
      <c r="O3921" s="2" t="b">
        <v>0</v>
      </c>
      <c r="P3921" s="4">
        <f t="shared" si="368"/>
        <v>1.7999999999999998</v>
      </c>
      <c r="Q3921" s="5">
        <f t="shared" si="369"/>
        <v>30</v>
      </c>
      <c r="R3921" s="2" t="s">
        <v>8271</v>
      </c>
      <c r="S3921" s="7" t="str">
        <f t="shared" si="370"/>
        <v>theater</v>
      </c>
      <c r="T3921" s="7" t="str">
        <f t="shared" si="371"/>
        <v>plays</v>
      </c>
    </row>
    <row r="3922" spans="1:20" ht="80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17">
        <f t="shared" si="366"/>
        <v>42657.38726851852</v>
      </c>
      <c r="L3922" s="17">
        <f t="shared" si="367"/>
        <v>42687.428935185191</v>
      </c>
      <c r="M3922" s="2" t="b">
        <v>0</v>
      </c>
      <c r="N3922" s="2">
        <v>3</v>
      </c>
      <c r="O3922" s="2" t="b">
        <v>0</v>
      </c>
      <c r="P3922" s="4">
        <f t="shared" si="368"/>
        <v>5.4</v>
      </c>
      <c r="Q3922" s="5">
        <f t="shared" si="369"/>
        <v>45</v>
      </c>
      <c r="R3922" s="2" t="s">
        <v>8271</v>
      </c>
      <c r="S3922" s="7" t="str">
        <f t="shared" si="370"/>
        <v>theater</v>
      </c>
      <c r="T3922" s="7" t="str">
        <f t="shared" si="371"/>
        <v>plays</v>
      </c>
    </row>
    <row r="3923" spans="1:20" ht="80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17">
        <f t="shared" si="366"/>
        <v>41926.542303240742</v>
      </c>
      <c r="L3923" s="17">
        <f t="shared" si="367"/>
        <v>41938.75</v>
      </c>
      <c r="M3923" s="2" t="b">
        <v>0</v>
      </c>
      <c r="N3923" s="2">
        <v>0</v>
      </c>
      <c r="O3923" s="2" t="b">
        <v>0</v>
      </c>
      <c r="P3923" s="4">
        <f t="shared" si="368"/>
        <v>0</v>
      </c>
      <c r="Q3923" s="5" t="e">
        <f t="shared" si="369"/>
        <v>#DIV/0!</v>
      </c>
      <c r="R3923" s="2" t="s">
        <v>8271</v>
      </c>
      <c r="S3923" s="7" t="str">
        <f t="shared" si="370"/>
        <v>theater</v>
      </c>
      <c r="T3923" s="7" t="str">
        <f t="shared" si="371"/>
        <v>plays</v>
      </c>
    </row>
    <row r="3924" spans="1:20" ht="80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17">
        <f t="shared" si="366"/>
        <v>42020.768634259264</v>
      </c>
      <c r="L3924" s="17">
        <f t="shared" si="367"/>
        <v>42065.958333333328</v>
      </c>
      <c r="M3924" s="2" t="b">
        <v>0</v>
      </c>
      <c r="N3924" s="2">
        <v>6</v>
      </c>
      <c r="O3924" s="2" t="b">
        <v>0</v>
      </c>
      <c r="P3924" s="4">
        <f t="shared" si="368"/>
        <v>8.1333333333333329</v>
      </c>
      <c r="Q3924" s="5">
        <f t="shared" si="369"/>
        <v>10.166666666666666</v>
      </c>
      <c r="R3924" s="2" t="s">
        <v>8271</v>
      </c>
      <c r="S3924" s="7" t="str">
        <f t="shared" si="370"/>
        <v>theater</v>
      </c>
      <c r="T3924" s="7" t="str">
        <f t="shared" si="371"/>
        <v>plays</v>
      </c>
    </row>
    <row r="3925" spans="1:20" ht="80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17">
        <f t="shared" si="366"/>
        <v>42075.979988425926</v>
      </c>
      <c r="L3925" s="17">
        <f t="shared" si="367"/>
        <v>42103.979988425926</v>
      </c>
      <c r="M3925" s="2" t="b">
        <v>0</v>
      </c>
      <c r="N3925" s="2">
        <v>17</v>
      </c>
      <c r="O3925" s="2" t="b">
        <v>0</v>
      </c>
      <c r="P3925" s="4">
        <f t="shared" si="368"/>
        <v>12.034782608695652</v>
      </c>
      <c r="Q3925" s="5">
        <f t="shared" si="369"/>
        <v>81.411764705882348</v>
      </c>
      <c r="R3925" s="2" t="s">
        <v>8271</v>
      </c>
      <c r="S3925" s="7" t="str">
        <f t="shared" si="370"/>
        <v>theater</v>
      </c>
      <c r="T3925" s="7" t="str">
        <f t="shared" si="371"/>
        <v>plays</v>
      </c>
    </row>
    <row r="3926" spans="1:20" ht="80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17">
        <f t="shared" si="366"/>
        <v>41786.959745370368</v>
      </c>
      <c r="L3926" s="17">
        <f t="shared" si="367"/>
        <v>41816.959745370368</v>
      </c>
      <c r="M3926" s="2" t="b">
        <v>0</v>
      </c>
      <c r="N3926" s="2">
        <v>40</v>
      </c>
      <c r="O3926" s="2" t="b">
        <v>0</v>
      </c>
      <c r="P3926" s="4">
        <f t="shared" si="368"/>
        <v>15.266666666666667</v>
      </c>
      <c r="Q3926" s="5">
        <f t="shared" si="369"/>
        <v>57.25</v>
      </c>
      <c r="R3926" s="2" t="s">
        <v>8271</v>
      </c>
      <c r="S3926" s="7" t="str">
        <f t="shared" si="370"/>
        <v>theater</v>
      </c>
      <c r="T3926" s="7" t="str">
        <f t="shared" si="371"/>
        <v>plays</v>
      </c>
    </row>
    <row r="3927" spans="1:20" ht="60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17">
        <f t="shared" si="366"/>
        <v>41820.870821759258</v>
      </c>
      <c r="L3927" s="17">
        <f t="shared" si="367"/>
        <v>41850.870821759258</v>
      </c>
      <c r="M3927" s="2" t="b">
        <v>0</v>
      </c>
      <c r="N3927" s="2">
        <v>3</v>
      </c>
      <c r="O3927" s="2" t="b">
        <v>0</v>
      </c>
      <c r="P3927" s="4">
        <f t="shared" si="368"/>
        <v>10</v>
      </c>
      <c r="Q3927" s="5">
        <f t="shared" si="369"/>
        <v>5</v>
      </c>
      <c r="R3927" s="2" t="s">
        <v>8271</v>
      </c>
      <c r="S3927" s="7" t="str">
        <f t="shared" si="370"/>
        <v>theater</v>
      </c>
      <c r="T3927" s="7" t="str">
        <f t="shared" si="371"/>
        <v>plays</v>
      </c>
    </row>
    <row r="3928" spans="1:20" ht="60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17">
        <f t="shared" si="366"/>
        <v>41970.085046296299</v>
      </c>
      <c r="L3928" s="17">
        <f t="shared" si="367"/>
        <v>42000.085046296299</v>
      </c>
      <c r="M3928" s="2" t="b">
        <v>0</v>
      </c>
      <c r="N3928" s="2">
        <v>1</v>
      </c>
      <c r="O3928" s="2" t="b">
        <v>0</v>
      </c>
      <c r="P3928" s="4">
        <f t="shared" si="368"/>
        <v>0.3</v>
      </c>
      <c r="Q3928" s="5">
        <f t="shared" si="369"/>
        <v>15</v>
      </c>
      <c r="R3928" s="2" t="s">
        <v>8271</v>
      </c>
      <c r="S3928" s="7" t="str">
        <f t="shared" si="370"/>
        <v>theater</v>
      </c>
      <c r="T3928" s="7" t="str">
        <f t="shared" si="371"/>
        <v>plays</v>
      </c>
    </row>
    <row r="3929" spans="1:20" ht="80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17">
        <f t="shared" si="366"/>
        <v>41830.267407407409</v>
      </c>
      <c r="L3929" s="17">
        <f t="shared" si="367"/>
        <v>41860.267407407409</v>
      </c>
      <c r="M3929" s="2" t="b">
        <v>0</v>
      </c>
      <c r="N3929" s="2">
        <v>2</v>
      </c>
      <c r="O3929" s="2" t="b">
        <v>0</v>
      </c>
      <c r="P3929" s="4">
        <f t="shared" si="368"/>
        <v>1</v>
      </c>
      <c r="Q3929" s="5">
        <f t="shared" si="369"/>
        <v>12.5</v>
      </c>
      <c r="R3929" s="2" t="s">
        <v>8271</v>
      </c>
      <c r="S3929" s="7" t="str">
        <f t="shared" si="370"/>
        <v>theater</v>
      </c>
      <c r="T3929" s="7" t="str">
        <f t="shared" si="371"/>
        <v>plays</v>
      </c>
    </row>
    <row r="3930" spans="1:20" ht="80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17">
        <f t="shared" si="366"/>
        <v>42265.683182870373</v>
      </c>
      <c r="L3930" s="17">
        <f t="shared" si="367"/>
        <v>42293.207638888889</v>
      </c>
      <c r="M3930" s="2" t="b">
        <v>0</v>
      </c>
      <c r="N3930" s="2">
        <v>7</v>
      </c>
      <c r="O3930" s="2" t="b">
        <v>0</v>
      </c>
      <c r="P3930" s="4">
        <f t="shared" si="368"/>
        <v>13.020000000000001</v>
      </c>
      <c r="Q3930" s="5">
        <f t="shared" si="369"/>
        <v>93</v>
      </c>
      <c r="R3930" s="2" t="s">
        <v>8271</v>
      </c>
      <c r="S3930" s="7" t="str">
        <f t="shared" si="370"/>
        <v>theater</v>
      </c>
      <c r="T3930" s="7" t="str">
        <f t="shared" si="371"/>
        <v>plays</v>
      </c>
    </row>
    <row r="3931" spans="1:20" ht="80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17">
        <f t="shared" si="366"/>
        <v>42601.827141203699</v>
      </c>
      <c r="L3931" s="17">
        <f t="shared" si="367"/>
        <v>42631.827141203699</v>
      </c>
      <c r="M3931" s="2" t="b">
        <v>0</v>
      </c>
      <c r="N3931" s="2">
        <v>14</v>
      </c>
      <c r="O3931" s="2" t="b">
        <v>0</v>
      </c>
      <c r="P3931" s="4">
        <f t="shared" si="368"/>
        <v>2.2650000000000001</v>
      </c>
      <c r="Q3931" s="5">
        <f t="shared" si="369"/>
        <v>32.357142857142854</v>
      </c>
      <c r="R3931" s="2" t="s">
        <v>8271</v>
      </c>
      <c r="S3931" s="7" t="str">
        <f t="shared" si="370"/>
        <v>theater</v>
      </c>
      <c r="T3931" s="7" t="str">
        <f t="shared" si="371"/>
        <v>plays</v>
      </c>
    </row>
    <row r="3932" spans="1:20" ht="80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17">
        <f t="shared" si="366"/>
        <v>42433.338749999995</v>
      </c>
      <c r="L3932" s="17">
        <f t="shared" si="367"/>
        <v>42461.25</v>
      </c>
      <c r="M3932" s="2" t="b">
        <v>0</v>
      </c>
      <c r="N3932" s="2">
        <v>0</v>
      </c>
      <c r="O3932" s="2" t="b">
        <v>0</v>
      </c>
      <c r="P3932" s="4">
        <f t="shared" si="368"/>
        <v>0</v>
      </c>
      <c r="Q3932" s="5" t="e">
        <f t="shared" si="369"/>
        <v>#DIV/0!</v>
      </c>
      <c r="R3932" s="2" t="s">
        <v>8271</v>
      </c>
      <c r="S3932" s="7" t="str">
        <f t="shared" si="370"/>
        <v>theater</v>
      </c>
      <c r="T3932" s="7" t="str">
        <f t="shared" si="371"/>
        <v>plays</v>
      </c>
    </row>
    <row r="3933" spans="1:20" ht="80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17">
        <f t="shared" si="366"/>
        <v>42228.151701388888</v>
      </c>
      <c r="L3933" s="17">
        <f t="shared" si="367"/>
        <v>42253.151701388888</v>
      </c>
      <c r="M3933" s="2" t="b">
        <v>0</v>
      </c>
      <c r="N3933" s="2">
        <v>0</v>
      </c>
      <c r="O3933" s="2" t="b">
        <v>0</v>
      </c>
      <c r="P3933" s="4">
        <f t="shared" si="368"/>
        <v>0</v>
      </c>
      <c r="Q3933" s="5" t="e">
        <f t="shared" si="369"/>
        <v>#DIV/0!</v>
      </c>
      <c r="R3933" s="2" t="s">
        <v>8271</v>
      </c>
      <c r="S3933" s="7" t="str">
        <f t="shared" si="370"/>
        <v>theater</v>
      </c>
      <c r="T3933" s="7" t="str">
        <f t="shared" si="371"/>
        <v>plays</v>
      </c>
    </row>
    <row r="3934" spans="1:20" ht="80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17">
        <f t="shared" si="366"/>
        <v>42415.168564814812</v>
      </c>
      <c r="L3934" s="17">
        <f t="shared" si="367"/>
        <v>42445.126898148148</v>
      </c>
      <c r="M3934" s="2" t="b">
        <v>0</v>
      </c>
      <c r="N3934" s="2">
        <v>1</v>
      </c>
      <c r="O3934" s="2" t="b">
        <v>0</v>
      </c>
      <c r="P3934" s="4">
        <f t="shared" si="368"/>
        <v>8.3333333333333332E-3</v>
      </c>
      <c r="Q3934" s="5">
        <f t="shared" si="369"/>
        <v>1</v>
      </c>
      <c r="R3934" s="2" t="s">
        <v>8271</v>
      </c>
      <c r="S3934" s="7" t="str">
        <f t="shared" si="370"/>
        <v>theater</v>
      </c>
      <c r="T3934" s="7" t="str">
        <f t="shared" si="371"/>
        <v>plays</v>
      </c>
    </row>
    <row r="3935" spans="1:20" ht="80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17">
        <f t="shared" si="366"/>
        <v>42538.968310185184</v>
      </c>
      <c r="L3935" s="17">
        <f t="shared" si="367"/>
        <v>42568.029861111107</v>
      </c>
      <c r="M3935" s="2" t="b">
        <v>0</v>
      </c>
      <c r="N3935" s="2">
        <v>12</v>
      </c>
      <c r="O3935" s="2" t="b">
        <v>0</v>
      </c>
      <c r="P3935" s="4">
        <f t="shared" si="368"/>
        <v>15.742857142857142</v>
      </c>
      <c r="Q3935" s="5">
        <f t="shared" si="369"/>
        <v>91.833333333333329</v>
      </c>
      <c r="R3935" s="2" t="s">
        <v>8271</v>
      </c>
      <c r="S3935" s="7" t="str">
        <f t="shared" si="370"/>
        <v>theater</v>
      </c>
      <c r="T3935" s="7" t="str">
        <f t="shared" si="371"/>
        <v>plays</v>
      </c>
    </row>
    <row r="3936" spans="1:20" ht="80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17">
        <f t="shared" si="366"/>
        <v>42233.671747685185</v>
      </c>
      <c r="L3936" s="17">
        <f t="shared" si="367"/>
        <v>42278.541666666672</v>
      </c>
      <c r="M3936" s="2" t="b">
        <v>0</v>
      </c>
      <c r="N3936" s="2">
        <v>12</v>
      </c>
      <c r="O3936" s="2" t="b">
        <v>0</v>
      </c>
      <c r="P3936" s="4">
        <f t="shared" si="368"/>
        <v>11</v>
      </c>
      <c r="Q3936" s="5">
        <f t="shared" si="369"/>
        <v>45.833333333333336</v>
      </c>
      <c r="R3936" s="2" t="s">
        <v>8271</v>
      </c>
      <c r="S3936" s="7" t="str">
        <f t="shared" si="370"/>
        <v>theater</v>
      </c>
      <c r="T3936" s="7" t="str">
        <f t="shared" si="371"/>
        <v>plays</v>
      </c>
    </row>
    <row r="3937" spans="1:20" ht="80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17">
        <f t="shared" si="366"/>
        <v>42221.656782407401</v>
      </c>
      <c r="L3937" s="17">
        <f t="shared" si="367"/>
        <v>42281.656782407401</v>
      </c>
      <c r="M3937" s="2" t="b">
        <v>0</v>
      </c>
      <c r="N3937" s="2">
        <v>23</v>
      </c>
      <c r="O3937" s="2" t="b">
        <v>0</v>
      </c>
      <c r="P3937" s="4">
        <f t="shared" si="368"/>
        <v>43.833333333333336</v>
      </c>
      <c r="Q3937" s="5">
        <f t="shared" si="369"/>
        <v>57.173913043478258</v>
      </c>
      <c r="R3937" s="2" t="s">
        <v>8271</v>
      </c>
      <c r="S3937" s="7" t="str">
        <f t="shared" si="370"/>
        <v>theater</v>
      </c>
      <c r="T3937" s="7" t="str">
        <f t="shared" si="371"/>
        <v>plays</v>
      </c>
    </row>
    <row r="3938" spans="1:20" ht="80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17">
        <f t="shared" si="366"/>
        <v>42675.262962962966</v>
      </c>
      <c r="L3938" s="17">
        <f t="shared" si="367"/>
        <v>42705.304629629631</v>
      </c>
      <c r="M3938" s="2" t="b">
        <v>0</v>
      </c>
      <c r="N3938" s="2">
        <v>0</v>
      </c>
      <c r="O3938" s="2" t="b">
        <v>0</v>
      </c>
      <c r="P3938" s="4">
        <f t="shared" si="368"/>
        <v>0</v>
      </c>
      <c r="Q3938" s="5" t="e">
        <f t="shared" si="369"/>
        <v>#DIV/0!</v>
      </c>
      <c r="R3938" s="2" t="s">
        <v>8271</v>
      </c>
      <c r="S3938" s="7" t="str">
        <f t="shared" si="370"/>
        <v>theater</v>
      </c>
      <c r="T3938" s="7" t="str">
        <f t="shared" si="371"/>
        <v>plays</v>
      </c>
    </row>
    <row r="3939" spans="1:20" ht="80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17">
        <f t="shared" si="366"/>
        <v>42534.631481481483</v>
      </c>
      <c r="L3939" s="17">
        <f t="shared" si="367"/>
        <v>42562.631481481483</v>
      </c>
      <c r="M3939" s="2" t="b">
        <v>0</v>
      </c>
      <c r="N3939" s="2">
        <v>10</v>
      </c>
      <c r="O3939" s="2" t="b">
        <v>0</v>
      </c>
      <c r="P3939" s="4">
        <f t="shared" si="368"/>
        <v>86.135181975736558</v>
      </c>
      <c r="Q3939" s="5">
        <f t="shared" si="369"/>
        <v>248.5</v>
      </c>
      <c r="R3939" s="2" t="s">
        <v>8271</v>
      </c>
      <c r="S3939" s="7" t="str">
        <f t="shared" si="370"/>
        <v>theater</v>
      </c>
      <c r="T3939" s="7" t="str">
        <f t="shared" si="371"/>
        <v>plays</v>
      </c>
    </row>
    <row r="3940" spans="1:20" ht="80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17">
        <f t="shared" si="366"/>
        <v>42151.905717592599</v>
      </c>
      <c r="L3940" s="17">
        <f t="shared" si="367"/>
        <v>42182.905717592599</v>
      </c>
      <c r="M3940" s="2" t="b">
        <v>0</v>
      </c>
      <c r="N3940" s="2">
        <v>5</v>
      </c>
      <c r="O3940" s="2" t="b">
        <v>0</v>
      </c>
      <c r="P3940" s="4">
        <f t="shared" si="368"/>
        <v>12.196620583717358</v>
      </c>
      <c r="Q3940" s="5">
        <f t="shared" si="369"/>
        <v>79.400000000000006</v>
      </c>
      <c r="R3940" s="2" t="s">
        <v>8271</v>
      </c>
      <c r="S3940" s="7" t="str">
        <f t="shared" si="370"/>
        <v>theater</v>
      </c>
      <c r="T3940" s="7" t="str">
        <f t="shared" si="371"/>
        <v>plays</v>
      </c>
    </row>
    <row r="3941" spans="1:20" ht="80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17">
        <f t="shared" si="366"/>
        <v>41915.400219907409</v>
      </c>
      <c r="L3941" s="17">
        <f t="shared" si="367"/>
        <v>41919.1875</v>
      </c>
      <c r="M3941" s="2" t="b">
        <v>0</v>
      </c>
      <c r="N3941" s="2">
        <v>1</v>
      </c>
      <c r="O3941" s="2" t="b">
        <v>0</v>
      </c>
      <c r="P3941" s="4">
        <f t="shared" si="368"/>
        <v>0.1</v>
      </c>
      <c r="Q3941" s="5">
        <f t="shared" si="369"/>
        <v>5</v>
      </c>
      <c r="R3941" s="2" t="s">
        <v>8271</v>
      </c>
      <c r="S3941" s="7" t="str">
        <f t="shared" si="370"/>
        <v>theater</v>
      </c>
      <c r="T3941" s="7" t="str">
        <f t="shared" si="371"/>
        <v>plays</v>
      </c>
    </row>
    <row r="3942" spans="1:20" ht="80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17">
        <f t="shared" si="366"/>
        <v>41961.492488425924</v>
      </c>
      <c r="L3942" s="17">
        <f t="shared" si="367"/>
        <v>42006.492488425924</v>
      </c>
      <c r="M3942" s="2" t="b">
        <v>0</v>
      </c>
      <c r="N3942" s="2">
        <v>2</v>
      </c>
      <c r="O3942" s="2" t="b">
        <v>0</v>
      </c>
      <c r="P3942" s="4">
        <f t="shared" si="368"/>
        <v>0.22</v>
      </c>
      <c r="Q3942" s="5">
        <f t="shared" si="369"/>
        <v>5.5</v>
      </c>
      <c r="R3942" s="2" t="s">
        <v>8271</v>
      </c>
      <c r="S3942" s="7" t="str">
        <f t="shared" si="370"/>
        <v>theater</v>
      </c>
      <c r="T3942" s="7" t="str">
        <f t="shared" si="371"/>
        <v>plays</v>
      </c>
    </row>
    <row r="3943" spans="1:20" ht="100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17">
        <f t="shared" si="366"/>
        <v>41940.587233796294</v>
      </c>
      <c r="L3943" s="17">
        <f t="shared" si="367"/>
        <v>41968.041666666672</v>
      </c>
      <c r="M3943" s="2" t="b">
        <v>0</v>
      </c>
      <c r="N3943" s="2">
        <v>2</v>
      </c>
      <c r="O3943" s="2" t="b">
        <v>0</v>
      </c>
      <c r="P3943" s="4">
        <f t="shared" si="368"/>
        <v>0.90909090909090906</v>
      </c>
      <c r="Q3943" s="5">
        <f t="shared" si="369"/>
        <v>25</v>
      </c>
      <c r="R3943" s="2" t="s">
        <v>8271</v>
      </c>
      <c r="S3943" s="7" t="str">
        <f t="shared" si="370"/>
        <v>theater</v>
      </c>
      <c r="T3943" s="7" t="str">
        <f t="shared" si="371"/>
        <v>plays</v>
      </c>
    </row>
    <row r="3944" spans="1:20" ht="80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17">
        <f t="shared" si="366"/>
        <v>42111.904097222221</v>
      </c>
      <c r="L3944" s="17">
        <f t="shared" si="367"/>
        <v>42171.904097222221</v>
      </c>
      <c r="M3944" s="2" t="b">
        <v>0</v>
      </c>
      <c r="N3944" s="2">
        <v>0</v>
      </c>
      <c r="O3944" s="2" t="b">
        <v>0</v>
      </c>
      <c r="P3944" s="4">
        <f t="shared" si="368"/>
        <v>0</v>
      </c>
      <c r="Q3944" s="5" t="e">
        <f t="shared" si="369"/>
        <v>#DIV/0!</v>
      </c>
      <c r="R3944" s="2" t="s">
        <v>8271</v>
      </c>
      <c r="S3944" s="7" t="str">
        <f t="shared" si="370"/>
        <v>theater</v>
      </c>
      <c r="T3944" s="7" t="str">
        <f t="shared" si="371"/>
        <v>plays</v>
      </c>
    </row>
    <row r="3945" spans="1:20" ht="60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17">
        <f t="shared" si="366"/>
        <v>42279.778564814813</v>
      </c>
      <c r="L3945" s="17">
        <f t="shared" si="367"/>
        <v>42310.701388888891</v>
      </c>
      <c r="M3945" s="2" t="b">
        <v>0</v>
      </c>
      <c r="N3945" s="2">
        <v>13</v>
      </c>
      <c r="O3945" s="2" t="b">
        <v>0</v>
      </c>
      <c r="P3945" s="4">
        <f t="shared" si="368"/>
        <v>35.64</v>
      </c>
      <c r="Q3945" s="5">
        <f t="shared" si="369"/>
        <v>137.07692307692307</v>
      </c>
      <c r="R3945" s="2" t="s">
        <v>8271</v>
      </c>
      <c r="S3945" s="7" t="str">
        <f t="shared" si="370"/>
        <v>theater</v>
      </c>
      <c r="T3945" s="7" t="str">
        <f t="shared" si="371"/>
        <v>plays</v>
      </c>
    </row>
    <row r="3946" spans="1:20" ht="80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17">
        <f t="shared" si="366"/>
        <v>42213.662905092591</v>
      </c>
      <c r="L3946" s="17">
        <f t="shared" si="367"/>
        <v>42243.662905092591</v>
      </c>
      <c r="M3946" s="2" t="b">
        <v>0</v>
      </c>
      <c r="N3946" s="2">
        <v>0</v>
      </c>
      <c r="O3946" s="2" t="b">
        <v>0</v>
      </c>
      <c r="P3946" s="4">
        <f t="shared" si="368"/>
        <v>0</v>
      </c>
      <c r="Q3946" s="5" t="e">
        <f t="shared" si="369"/>
        <v>#DIV/0!</v>
      </c>
      <c r="R3946" s="2" t="s">
        <v>8271</v>
      </c>
      <c r="S3946" s="7" t="str">
        <f t="shared" si="370"/>
        <v>theater</v>
      </c>
      <c r="T3946" s="7" t="str">
        <f t="shared" si="371"/>
        <v>plays</v>
      </c>
    </row>
    <row r="3947" spans="1:20" ht="80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17">
        <f t="shared" si="366"/>
        <v>42109.801712962959</v>
      </c>
      <c r="L3947" s="17">
        <f t="shared" si="367"/>
        <v>42139.801712962959</v>
      </c>
      <c r="M3947" s="2" t="b">
        <v>0</v>
      </c>
      <c r="N3947" s="2">
        <v>1</v>
      </c>
      <c r="O3947" s="2" t="b">
        <v>0</v>
      </c>
      <c r="P3947" s="4">
        <f t="shared" si="368"/>
        <v>0.25</v>
      </c>
      <c r="Q3947" s="5">
        <f t="shared" si="369"/>
        <v>5</v>
      </c>
      <c r="R3947" s="2" t="s">
        <v>8271</v>
      </c>
      <c r="S3947" s="7" t="str">
        <f t="shared" si="370"/>
        <v>theater</v>
      </c>
      <c r="T3947" s="7" t="str">
        <f t="shared" si="371"/>
        <v>plays</v>
      </c>
    </row>
    <row r="3948" spans="1:20" ht="60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17">
        <f t="shared" si="366"/>
        <v>42031.833587962959</v>
      </c>
      <c r="L3948" s="17">
        <f t="shared" si="367"/>
        <v>42063.333333333328</v>
      </c>
      <c r="M3948" s="2" t="b">
        <v>0</v>
      </c>
      <c r="N3948" s="2">
        <v>5</v>
      </c>
      <c r="O3948" s="2" t="b">
        <v>0</v>
      </c>
      <c r="P3948" s="4">
        <f t="shared" si="368"/>
        <v>3.25</v>
      </c>
      <c r="Q3948" s="5">
        <f t="shared" si="369"/>
        <v>39</v>
      </c>
      <c r="R3948" s="2" t="s">
        <v>8271</v>
      </c>
      <c r="S3948" s="7" t="str">
        <f t="shared" si="370"/>
        <v>theater</v>
      </c>
      <c r="T3948" s="7" t="str">
        <f t="shared" si="371"/>
        <v>plays</v>
      </c>
    </row>
    <row r="3949" spans="1:20" ht="80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17">
        <f t="shared" si="366"/>
        <v>42615.142870370371</v>
      </c>
      <c r="L3949" s="17">
        <f t="shared" si="367"/>
        <v>42645.142870370371</v>
      </c>
      <c r="M3949" s="2" t="b">
        <v>0</v>
      </c>
      <c r="N3949" s="2">
        <v>2</v>
      </c>
      <c r="O3949" s="2" t="b">
        <v>0</v>
      </c>
      <c r="P3949" s="4">
        <f t="shared" si="368"/>
        <v>3.3666666666666663</v>
      </c>
      <c r="Q3949" s="5">
        <f t="shared" si="369"/>
        <v>50.5</v>
      </c>
      <c r="R3949" s="2" t="s">
        <v>8271</v>
      </c>
      <c r="S3949" s="7" t="str">
        <f t="shared" si="370"/>
        <v>theater</v>
      </c>
      <c r="T3949" s="7" t="str">
        <f t="shared" si="371"/>
        <v>plays</v>
      </c>
    </row>
    <row r="3950" spans="1:20" ht="80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17">
        <f t="shared" si="366"/>
        <v>41829.325497685182</v>
      </c>
      <c r="L3950" s="17">
        <f t="shared" si="367"/>
        <v>41889.325497685182</v>
      </c>
      <c r="M3950" s="2" t="b">
        <v>0</v>
      </c>
      <c r="N3950" s="2">
        <v>0</v>
      </c>
      <c r="O3950" s="2" t="b">
        <v>0</v>
      </c>
      <c r="P3950" s="4">
        <f t="shared" si="368"/>
        <v>0</v>
      </c>
      <c r="Q3950" s="5" t="e">
        <f t="shared" si="369"/>
        <v>#DIV/0!</v>
      </c>
      <c r="R3950" s="2" t="s">
        <v>8271</v>
      </c>
      <c r="S3950" s="7" t="str">
        <f t="shared" si="370"/>
        <v>theater</v>
      </c>
      <c r="T3950" s="7" t="str">
        <f t="shared" si="371"/>
        <v>plays</v>
      </c>
    </row>
    <row r="3951" spans="1:20" ht="80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17">
        <f t="shared" si="366"/>
        <v>42016.120613425926</v>
      </c>
      <c r="L3951" s="17">
        <f t="shared" si="367"/>
        <v>42046.120613425926</v>
      </c>
      <c r="M3951" s="2" t="b">
        <v>0</v>
      </c>
      <c r="N3951" s="2">
        <v>32</v>
      </c>
      <c r="O3951" s="2" t="b">
        <v>0</v>
      </c>
      <c r="P3951" s="4">
        <f t="shared" si="368"/>
        <v>15.770000000000001</v>
      </c>
      <c r="Q3951" s="5">
        <f t="shared" si="369"/>
        <v>49.28125</v>
      </c>
      <c r="R3951" s="2" t="s">
        <v>8271</v>
      </c>
      <c r="S3951" s="7" t="str">
        <f t="shared" si="370"/>
        <v>theater</v>
      </c>
      <c r="T3951" s="7" t="str">
        <f t="shared" si="371"/>
        <v>plays</v>
      </c>
    </row>
    <row r="3952" spans="1:20" ht="80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17">
        <f t="shared" si="366"/>
        <v>42439.702314814815</v>
      </c>
      <c r="L3952" s="17">
        <f t="shared" si="367"/>
        <v>42468.774305555555</v>
      </c>
      <c r="M3952" s="2" t="b">
        <v>0</v>
      </c>
      <c r="N3952" s="2">
        <v>1</v>
      </c>
      <c r="O3952" s="2" t="b">
        <v>0</v>
      </c>
      <c r="P3952" s="4">
        <f t="shared" si="368"/>
        <v>0.625</v>
      </c>
      <c r="Q3952" s="5">
        <f t="shared" si="369"/>
        <v>25</v>
      </c>
      <c r="R3952" s="2" t="s">
        <v>8271</v>
      </c>
      <c r="S3952" s="7" t="str">
        <f t="shared" si="370"/>
        <v>theater</v>
      </c>
      <c r="T3952" s="7" t="str">
        <f t="shared" si="371"/>
        <v>plays</v>
      </c>
    </row>
    <row r="3953" spans="1:20" ht="80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17">
        <f t="shared" si="366"/>
        <v>42433.825717592597</v>
      </c>
      <c r="L3953" s="17">
        <f t="shared" si="367"/>
        <v>42493.784050925926</v>
      </c>
      <c r="M3953" s="2" t="b">
        <v>0</v>
      </c>
      <c r="N3953" s="2">
        <v>1</v>
      </c>
      <c r="O3953" s="2" t="b">
        <v>0</v>
      </c>
      <c r="P3953" s="4">
        <f t="shared" si="368"/>
        <v>5.0000000000000001E-4</v>
      </c>
      <c r="Q3953" s="5">
        <f t="shared" si="369"/>
        <v>1</v>
      </c>
      <c r="R3953" s="2" t="s">
        <v>8271</v>
      </c>
      <c r="S3953" s="7" t="str">
        <f t="shared" si="370"/>
        <v>theater</v>
      </c>
      <c r="T3953" s="7" t="str">
        <f t="shared" si="371"/>
        <v>plays</v>
      </c>
    </row>
    <row r="3954" spans="1:20" ht="80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17">
        <f t="shared" si="366"/>
        <v>42243.790393518517</v>
      </c>
      <c r="L3954" s="17">
        <f t="shared" si="367"/>
        <v>42303.790393518517</v>
      </c>
      <c r="M3954" s="2" t="b">
        <v>0</v>
      </c>
      <c r="N3954" s="2">
        <v>1</v>
      </c>
      <c r="O3954" s="2" t="b">
        <v>0</v>
      </c>
      <c r="P3954" s="4">
        <f t="shared" si="368"/>
        <v>9.6153846153846159E-2</v>
      </c>
      <c r="Q3954" s="5">
        <f t="shared" si="369"/>
        <v>25</v>
      </c>
      <c r="R3954" s="2" t="s">
        <v>8271</v>
      </c>
      <c r="S3954" s="7" t="str">
        <f t="shared" si="370"/>
        <v>theater</v>
      </c>
      <c r="T3954" s="7" t="str">
        <f t="shared" si="371"/>
        <v>plays</v>
      </c>
    </row>
    <row r="3955" spans="1:20" ht="80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17">
        <f t="shared" si="366"/>
        <v>42550.048449074078</v>
      </c>
      <c r="L3955" s="17">
        <f t="shared" si="367"/>
        <v>42580.978472222225</v>
      </c>
      <c r="M3955" s="2" t="b">
        <v>0</v>
      </c>
      <c r="N3955" s="2">
        <v>0</v>
      </c>
      <c r="O3955" s="2" t="b">
        <v>0</v>
      </c>
      <c r="P3955" s="4">
        <f t="shared" si="368"/>
        <v>0</v>
      </c>
      <c r="Q3955" s="5" t="e">
        <f t="shared" si="369"/>
        <v>#DIV/0!</v>
      </c>
      <c r="R3955" s="2" t="s">
        <v>8271</v>
      </c>
      <c r="S3955" s="7" t="str">
        <f t="shared" si="370"/>
        <v>theater</v>
      </c>
      <c r="T3955" s="7" t="str">
        <f t="shared" si="371"/>
        <v>plays</v>
      </c>
    </row>
    <row r="3956" spans="1:20" ht="80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17">
        <f t="shared" si="366"/>
        <v>41774.651203703703</v>
      </c>
      <c r="L3956" s="17">
        <f t="shared" si="367"/>
        <v>41834.651203703703</v>
      </c>
      <c r="M3956" s="2" t="b">
        <v>0</v>
      </c>
      <c r="N3956" s="2">
        <v>0</v>
      </c>
      <c r="O3956" s="2" t="b">
        <v>0</v>
      </c>
      <c r="P3956" s="4">
        <f t="shared" si="368"/>
        <v>0</v>
      </c>
      <c r="Q3956" s="5" t="e">
        <f t="shared" si="369"/>
        <v>#DIV/0!</v>
      </c>
      <c r="R3956" s="2" t="s">
        <v>8271</v>
      </c>
      <c r="S3956" s="7" t="str">
        <f t="shared" si="370"/>
        <v>theater</v>
      </c>
      <c r="T3956" s="7" t="str">
        <f t="shared" si="371"/>
        <v>plays</v>
      </c>
    </row>
    <row r="3957" spans="1:20" ht="80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17">
        <f t="shared" si="366"/>
        <v>42306.848854166667</v>
      </c>
      <c r="L3957" s="17">
        <f t="shared" si="367"/>
        <v>42336.890520833331</v>
      </c>
      <c r="M3957" s="2" t="b">
        <v>0</v>
      </c>
      <c r="N3957" s="2">
        <v>8</v>
      </c>
      <c r="O3957" s="2" t="b">
        <v>0</v>
      </c>
      <c r="P3957" s="4">
        <f t="shared" si="368"/>
        <v>24.285714285714285</v>
      </c>
      <c r="Q3957" s="5">
        <f t="shared" si="369"/>
        <v>53.125</v>
      </c>
      <c r="R3957" s="2" t="s">
        <v>8271</v>
      </c>
      <c r="S3957" s="7" t="str">
        <f t="shared" si="370"/>
        <v>theater</v>
      </c>
      <c r="T3957" s="7" t="str">
        <f t="shared" si="371"/>
        <v>plays</v>
      </c>
    </row>
    <row r="3958" spans="1:20" ht="80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17">
        <f t="shared" si="366"/>
        <v>42457.932025462964</v>
      </c>
      <c r="L3958" s="17">
        <f t="shared" si="367"/>
        <v>42485.013888888891</v>
      </c>
      <c r="M3958" s="2" t="b">
        <v>0</v>
      </c>
      <c r="N3958" s="2">
        <v>0</v>
      </c>
      <c r="O3958" s="2" t="b">
        <v>0</v>
      </c>
      <c r="P3958" s="4">
        <f t="shared" si="368"/>
        <v>0</v>
      </c>
      <c r="Q3958" s="5" t="e">
        <f t="shared" si="369"/>
        <v>#DIV/0!</v>
      </c>
      <c r="R3958" s="2" t="s">
        <v>8271</v>
      </c>
      <c r="S3958" s="7" t="str">
        <f t="shared" si="370"/>
        <v>theater</v>
      </c>
      <c r="T3958" s="7" t="str">
        <f t="shared" si="371"/>
        <v>plays</v>
      </c>
    </row>
    <row r="3959" spans="1:20" ht="60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17">
        <f t="shared" si="366"/>
        <v>42513.976319444439</v>
      </c>
      <c r="L3959" s="17">
        <f t="shared" si="367"/>
        <v>42559.976319444439</v>
      </c>
      <c r="M3959" s="2" t="b">
        <v>0</v>
      </c>
      <c r="N3959" s="2">
        <v>1</v>
      </c>
      <c r="O3959" s="2" t="b">
        <v>0</v>
      </c>
      <c r="P3959" s="4">
        <f t="shared" si="368"/>
        <v>2.5000000000000001E-2</v>
      </c>
      <c r="Q3959" s="5">
        <f t="shared" si="369"/>
        <v>7</v>
      </c>
      <c r="R3959" s="2" t="s">
        <v>8271</v>
      </c>
      <c r="S3959" s="7" t="str">
        <f t="shared" si="370"/>
        <v>theater</v>
      </c>
      <c r="T3959" s="7" t="str">
        <f t="shared" si="371"/>
        <v>plays</v>
      </c>
    </row>
    <row r="3960" spans="1:20" ht="80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17">
        <f t="shared" si="366"/>
        <v>41816.950370370374</v>
      </c>
      <c r="L3960" s="17">
        <f t="shared" si="367"/>
        <v>41853.583333333336</v>
      </c>
      <c r="M3960" s="2" t="b">
        <v>0</v>
      </c>
      <c r="N3960" s="2">
        <v>16</v>
      </c>
      <c r="O3960" s="2" t="b">
        <v>0</v>
      </c>
      <c r="P3960" s="4">
        <f t="shared" si="368"/>
        <v>32.049999999999997</v>
      </c>
      <c r="Q3960" s="5">
        <f t="shared" si="369"/>
        <v>40.0625</v>
      </c>
      <c r="R3960" s="2" t="s">
        <v>8271</v>
      </c>
      <c r="S3960" s="7" t="str">
        <f t="shared" si="370"/>
        <v>theater</v>
      </c>
      <c r="T3960" s="7" t="str">
        <f t="shared" si="371"/>
        <v>plays</v>
      </c>
    </row>
    <row r="3961" spans="1:20" ht="80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17">
        <f t="shared" si="366"/>
        <v>41880.788842592592</v>
      </c>
      <c r="L3961" s="17">
        <f t="shared" si="367"/>
        <v>41910.788842592592</v>
      </c>
      <c r="M3961" s="2" t="b">
        <v>0</v>
      </c>
      <c r="N3961" s="2">
        <v>12</v>
      </c>
      <c r="O3961" s="2" t="b">
        <v>0</v>
      </c>
      <c r="P3961" s="4">
        <f t="shared" si="368"/>
        <v>24.333333333333336</v>
      </c>
      <c r="Q3961" s="5">
        <f t="shared" si="369"/>
        <v>24.333333333333332</v>
      </c>
      <c r="R3961" s="2" t="s">
        <v>8271</v>
      </c>
      <c r="S3961" s="7" t="str">
        <f t="shared" si="370"/>
        <v>theater</v>
      </c>
      <c r="T3961" s="7" t="str">
        <f t="shared" si="371"/>
        <v>plays</v>
      </c>
    </row>
    <row r="3962" spans="1:20" ht="80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17">
        <f t="shared" si="366"/>
        <v>42342.845555555556</v>
      </c>
      <c r="L3962" s="17">
        <f t="shared" si="367"/>
        <v>42372.845555555556</v>
      </c>
      <c r="M3962" s="2" t="b">
        <v>0</v>
      </c>
      <c r="N3962" s="2">
        <v>4</v>
      </c>
      <c r="O3962" s="2" t="b">
        <v>0</v>
      </c>
      <c r="P3962" s="4">
        <f t="shared" si="368"/>
        <v>1.5</v>
      </c>
      <c r="Q3962" s="5">
        <f t="shared" si="369"/>
        <v>11.25</v>
      </c>
      <c r="R3962" s="2" t="s">
        <v>8271</v>
      </c>
      <c r="S3962" s="7" t="str">
        <f t="shared" si="370"/>
        <v>theater</v>
      </c>
      <c r="T3962" s="7" t="str">
        <f t="shared" si="371"/>
        <v>plays</v>
      </c>
    </row>
    <row r="3963" spans="1:20" ht="80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17">
        <f t="shared" si="366"/>
        <v>41745.891319444447</v>
      </c>
      <c r="L3963" s="17">
        <f t="shared" si="367"/>
        <v>41767.891319444447</v>
      </c>
      <c r="M3963" s="2" t="b">
        <v>0</v>
      </c>
      <c r="N3963" s="2">
        <v>2</v>
      </c>
      <c r="O3963" s="2" t="b">
        <v>0</v>
      </c>
      <c r="P3963" s="4">
        <f t="shared" si="368"/>
        <v>0.42</v>
      </c>
      <c r="Q3963" s="5">
        <f t="shared" si="369"/>
        <v>10.5</v>
      </c>
      <c r="R3963" s="2" t="s">
        <v>8271</v>
      </c>
      <c r="S3963" s="7" t="str">
        <f t="shared" si="370"/>
        <v>theater</v>
      </c>
      <c r="T3963" s="7" t="str">
        <f t="shared" si="371"/>
        <v>plays</v>
      </c>
    </row>
    <row r="3964" spans="1:20" ht="80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17">
        <f t="shared" si="366"/>
        <v>42311.621458333335</v>
      </c>
      <c r="L3964" s="17">
        <f t="shared" si="367"/>
        <v>42336.621458333335</v>
      </c>
      <c r="M3964" s="2" t="b">
        <v>0</v>
      </c>
      <c r="N3964" s="2">
        <v>3</v>
      </c>
      <c r="O3964" s="2" t="b">
        <v>0</v>
      </c>
      <c r="P3964" s="4">
        <f t="shared" si="368"/>
        <v>3.214285714285714</v>
      </c>
      <c r="Q3964" s="5">
        <f t="shared" si="369"/>
        <v>15</v>
      </c>
      <c r="R3964" s="2" t="s">
        <v>8271</v>
      </c>
      <c r="S3964" s="7" t="str">
        <f t="shared" si="370"/>
        <v>theater</v>
      </c>
      <c r="T3964" s="7" t="str">
        <f t="shared" si="371"/>
        <v>plays</v>
      </c>
    </row>
    <row r="3965" spans="1:20" ht="100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17">
        <f t="shared" si="366"/>
        <v>42296.154131944444</v>
      </c>
      <c r="L3965" s="17">
        <f t="shared" si="367"/>
        <v>42326.195798611108</v>
      </c>
      <c r="M3965" s="2" t="b">
        <v>0</v>
      </c>
      <c r="N3965" s="2">
        <v>0</v>
      </c>
      <c r="O3965" s="2" t="b">
        <v>0</v>
      </c>
      <c r="P3965" s="4">
        <f t="shared" si="368"/>
        <v>0</v>
      </c>
      <c r="Q3965" s="5" t="e">
        <f t="shared" si="369"/>
        <v>#DIV/0!</v>
      </c>
      <c r="R3965" s="2" t="s">
        <v>8271</v>
      </c>
      <c r="S3965" s="7" t="str">
        <f t="shared" si="370"/>
        <v>theater</v>
      </c>
      <c r="T3965" s="7" t="str">
        <f t="shared" si="371"/>
        <v>plays</v>
      </c>
    </row>
    <row r="3966" spans="1:20" ht="60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17">
        <f t="shared" si="366"/>
        <v>42053.722060185188</v>
      </c>
      <c r="L3966" s="17">
        <f t="shared" si="367"/>
        <v>42113.680393518516</v>
      </c>
      <c r="M3966" s="2" t="b">
        <v>0</v>
      </c>
      <c r="N3966" s="2">
        <v>3</v>
      </c>
      <c r="O3966" s="2" t="b">
        <v>0</v>
      </c>
      <c r="P3966" s="4">
        <f t="shared" si="368"/>
        <v>6.3</v>
      </c>
      <c r="Q3966" s="5">
        <f t="shared" si="369"/>
        <v>42</v>
      </c>
      <c r="R3966" s="2" t="s">
        <v>8271</v>
      </c>
      <c r="S3966" s="7" t="str">
        <f t="shared" si="370"/>
        <v>theater</v>
      </c>
      <c r="T3966" s="7" t="str">
        <f t="shared" si="371"/>
        <v>plays</v>
      </c>
    </row>
    <row r="3967" spans="1:20" ht="80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17">
        <f t="shared" si="366"/>
        <v>42414.235879629632</v>
      </c>
      <c r="L3967" s="17">
        <f t="shared" si="367"/>
        <v>42474.194212962961</v>
      </c>
      <c r="M3967" s="2" t="b">
        <v>0</v>
      </c>
      <c r="N3967" s="2">
        <v>4</v>
      </c>
      <c r="O3967" s="2" t="b">
        <v>0</v>
      </c>
      <c r="P3967" s="4">
        <f t="shared" si="368"/>
        <v>14.249999999999998</v>
      </c>
      <c r="Q3967" s="5">
        <f t="shared" si="369"/>
        <v>71.25</v>
      </c>
      <c r="R3967" s="2" t="s">
        <v>8271</v>
      </c>
      <c r="S3967" s="7" t="str">
        <f t="shared" si="370"/>
        <v>theater</v>
      </c>
      <c r="T3967" s="7" t="str">
        <f t="shared" si="371"/>
        <v>plays</v>
      </c>
    </row>
    <row r="3968" spans="1:20" ht="80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17">
        <f t="shared" si="366"/>
        <v>41801.711550925924</v>
      </c>
      <c r="L3968" s="17">
        <f t="shared" si="367"/>
        <v>41844.124305555553</v>
      </c>
      <c r="M3968" s="2" t="b">
        <v>0</v>
      </c>
      <c r="N3968" s="2">
        <v>2</v>
      </c>
      <c r="O3968" s="2" t="b">
        <v>0</v>
      </c>
      <c r="P3968" s="4">
        <f t="shared" si="368"/>
        <v>0.6</v>
      </c>
      <c r="Q3968" s="5">
        <f t="shared" si="369"/>
        <v>22.5</v>
      </c>
      <c r="R3968" s="2" t="s">
        <v>8271</v>
      </c>
      <c r="S3968" s="7" t="str">
        <f t="shared" si="370"/>
        <v>theater</v>
      </c>
      <c r="T3968" s="7" t="str">
        <f t="shared" si="371"/>
        <v>plays</v>
      </c>
    </row>
    <row r="3969" spans="1:20" ht="80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17">
        <f t="shared" si="366"/>
        <v>42770.290590277778</v>
      </c>
      <c r="L3969" s="17">
        <f t="shared" si="367"/>
        <v>42800.290590277778</v>
      </c>
      <c r="M3969" s="2" t="b">
        <v>0</v>
      </c>
      <c r="N3969" s="2">
        <v>10</v>
      </c>
      <c r="O3969" s="2" t="b">
        <v>0</v>
      </c>
      <c r="P3969" s="4">
        <f t="shared" si="368"/>
        <v>24.117647058823529</v>
      </c>
      <c r="Q3969" s="5">
        <f t="shared" si="369"/>
        <v>41</v>
      </c>
      <c r="R3969" s="2" t="s">
        <v>8271</v>
      </c>
      <c r="S3969" s="7" t="str">
        <f t="shared" si="370"/>
        <v>theater</v>
      </c>
      <c r="T3969" s="7" t="str">
        <f t="shared" si="371"/>
        <v>plays</v>
      </c>
    </row>
    <row r="3970" spans="1:20" ht="60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17">
        <f t="shared" si="366"/>
        <v>42452.815659722226</v>
      </c>
      <c r="L3970" s="17">
        <f t="shared" si="367"/>
        <v>42512.815659722226</v>
      </c>
      <c r="M3970" s="2" t="b">
        <v>0</v>
      </c>
      <c r="N3970" s="2">
        <v>11</v>
      </c>
      <c r="O3970" s="2" t="b">
        <v>0</v>
      </c>
      <c r="P3970" s="4">
        <f t="shared" si="368"/>
        <v>10.54</v>
      </c>
      <c r="Q3970" s="5">
        <f t="shared" si="369"/>
        <v>47.909090909090907</v>
      </c>
      <c r="R3970" s="2" t="s">
        <v>8271</v>
      </c>
      <c r="S3970" s="7" t="str">
        <f t="shared" si="370"/>
        <v>theater</v>
      </c>
      <c r="T3970" s="7" t="str">
        <f t="shared" si="371"/>
        <v>plays</v>
      </c>
    </row>
    <row r="3971" spans="1:20" ht="80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17">
        <f t="shared" ref="K3971:K4034" si="372">(((J3971/60)/60)/24)+DATE(1970,1,1)</f>
        <v>42601.854699074072</v>
      </c>
      <c r="L3971" s="17">
        <f t="shared" ref="L3971:L4034" si="373">(((I3971/60)/60)/24)+DATE(1970,1,1)</f>
        <v>42611.163194444445</v>
      </c>
      <c r="M3971" s="2" t="b">
        <v>0</v>
      </c>
      <c r="N3971" s="2">
        <v>6</v>
      </c>
      <c r="O3971" s="2" t="b">
        <v>0</v>
      </c>
      <c r="P3971" s="4">
        <f t="shared" ref="P3971:P4034" si="374">E3971/D3971*100</f>
        <v>7.4690265486725664</v>
      </c>
      <c r="Q3971" s="5">
        <f t="shared" ref="Q3971:Q4034" si="375">E3971/N3971</f>
        <v>35.166666666666664</v>
      </c>
      <c r="R3971" s="2" t="s">
        <v>8271</v>
      </c>
      <c r="S3971" s="7" t="str">
        <f t="shared" ref="S3971:S4034" si="376">LEFT(R3971, SEARCH("/",R3971, 1)-1)</f>
        <v>theater</v>
      </c>
      <c r="T3971" s="7" t="str">
        <f t="shared" ref="T3971:T4034" si="377">RIGHT(R3971,LEN(R3971)-SEARCH("/",R3971,1))</f>
        <v>plays</v>
      </c>
    </row>
    <row r="3972" spans="1:20" ht="80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17">
        <f t="shared" si="372"/>
        <v>42447.863553240735</v>
      </c>
      <c r="L3972" s="17">
        <f t="shared" si="373"/>
        <v>42477.863553240735</v>
      </c>
      <c r="M3972" s="2" t="b">
        <v>0</v>
      </c>
      <c r="N3972" s="2">
        <v>2</v>
      </c>
      <c r="O3972" s="2" t="b">
        <v>0</v>
      </c>
      <c r="P3972" s="4">
        <f t="shared" si="374"/>
        <v>7.3333333333333334E-2</v>
      </c>
      <c r="Q3972" s="5">
        <f t="shared" si="375"/>
        <v>5.5</v>
      </c>
      <c r="R3972" s="2" t="s">
        <v>8271</v>
      </c>
      <c r="S3972" s="7" t="str">
        <f t="shared" si="376"/>
        <v>theater</v>
      </c>
      <c r="T3972" s="7" t="str">
        <f t="shared" si="377"/>
        <v>plays</v>
      </c>
    </row>
    <row r="3973" spans="1:20" ht="80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17">
        <f t="shared" si="372"/>
        <v>41811.536180555559</v>
      </c>
      <c r="L3973" s="17">
        <f t="shared" si="373"/>
        <v>41841.536180555559</v>
      </c>
      <c r="M3973" s="2" t="b">
        <v>0</v>
      </c>
      <c r="N3973" s="2">
        <v>6</v>
      </c>
      <c r="O3973" s="2" t="b">
        <v>0</v>
      </c>
      <c r="P3973" s="4">
        <f t="shared" si="374"/>
        <v>0.97142857142857131</v>
      </c>
      <c r="Q3973" s="5">
        <f t="shared" si="375"/>
        <v>22.666666666666668</v>
      </c>
      <c r="R3973" s="2" t="s">
        <v>8271</v>
      </c>
      <c r="S3973" s="7" t="str">
        <f t="shared" si="376"/>
        <v>theater</v>
      </c>
      <c r="T3973" s="7" t="str">
        <f t="shared" si="377"/>
        <v>plays</v>
      </c>
    </row>
    <row r="3974" spans="1:20" ht="60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17">
        <f t="shared" si="372"/>
        <v>41981.067523148144</v>
      </c>
      <c r="L3974" s="17">
        <f t="shared" si="373"/>
        <v>42041.067523148144</v>
      </c>
      <c r="M3974" s="2" t="b">
        <v>0</v>
      </c>
      <c r="N3974" s="2">
        <v>8</v>
      </c>
      <c r="O3974" s="2" t="b">
        <v>0</v>
      </c>
      <c r="P3974" s="4">
        <f t="shared" si="374"/>
        <v>21.099999999999998</v>
      </c>
      <c r="Q3974" s="5">
        <f t="shared" si="375"/>
        <v>26.375</v>
      </c>
      <c r="R3974" s="2" t="s">
        <v>8271</v>
      </c>
      <c r="S3974" s="7" t="str">
        <f t="shared" si="376"/>
        <v>theater</v>
      </c>
      <c r="T3974" s="7" t="str">
        <f t="shared" si="377"/>
        <v>plays</v>
      </c>
    </row>
    <row r="3975" spans="1:20" ht="80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17">
        <f t="shared" si="372"/>
        <v>42469.68414351852</v>
      </c>
      <c r="L3975" s="17">
        <f t="shared" si="373"/>
        <v>42499.166666666672</v>
      </c>
      <c r="M3975" s="2" t="b">
        <v>0</v>
      </c>
      <c r="N3975" s="2">
        <v>37</v>
      </c>
      <c r="O3975" s="2" t="b">
        <v>0</v>
      </c>
      <c r="P3975" s="4">
        <f t="shared" si="374"/>
        <v>78.100000000000009</v>
      </c>
      <c r="Q3975" s="5">
        <f t="shared" si="375"/>
        <v>105.54054054054055</v>
      </c>
      <c r="R3975" s="2" t="s">
        <v>8271</v>
      </c>
      <c r="S3975" s="7" t="str">
        <f t="shared" si="376"/>
        <v>theater</v>
      </c>
      <c r="T3975" s="7" t="str">
        <f t="shared" si="377"/>
        <v>plays</v>
      </c>
    </row>
    <row r="3976" spans="1:20" ht="80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17">
        <f t="shared" si="372"/>
        <v>42493.546851851846</v>
      </c>
      <c r="L3976" s="17">
        <f t="shared" si="373"/>
        <v>42523.546851851846</v>
      </c>
      <c r="M3976" s="2" t="b">
        <v>0</v>
      </c>
      <c r="N3976" s="2">
        <v>11</v>
      </c>
      <c r="O3976" s="2" t="b">
        <v>0</v>
      </c>
      <c r="P3976" s="4">
        <f t="shared" si="374"/>
        <v>32</v>
      </c>
      <c r="Q3976" s="5">
        <f t="shared" si="375"/>
        <v>29.09090909090909</v>
      </c>
      <c r="R3976" s="2" t="s">
        <v>8271</v>
      </c>
      <c r="S3976" s="7" t="str">
        <f t="shared" si="376"/>
        <v>theater</v>
      </c>
      <c r="T3976" s="7" t="str">
        <f t="shared" si="377"/>
        <v>plays</v>
      </c>
    </row>
    <row r="3977" spans="1:20" ht="80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17">
        <f t="shared" si="372"/>
        <v>42534.866875</v>
      </c>
      <c r="L3977" s="17">
        <f t="shared" si="373"/>
        <v>42564.866875</v>
      </c>
      <c r="M3977" s="2" t="b">
        <v>0</v>
      </c>
      <c r="N3977" s="2">
        <v>0</v>
      </c>
      <c r="O3977" s="2" t="b">
        <v>0</v>
      </c>
      <c r="P3977" s="4">
        <f t="shared" si="374"/>
        <v>0</v>
      </c>
      <c r="Q3977" s="5" t="e">
        <f t="shared" si="375"/>
        <v>#DIV/0!</v>
      </c>
      <c r="R3977" s="2" t="s">
        <v>8271</v>
      </c>
      <c r="S3977" s="7" t="str">
        <f t="shared" si="376"/>
        <v>theater</v>
      </c>
      <c r="T3977" s="7" t="str">
        <f t="shared" si="377"/>
        <v>plays</v>
      </c>
    </row>
    <row r="3978" spans="1:20" ht="80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17">
        <f t="shared" si="372"/>
        <v>41830.858344907407</v>
      </c>
      <c r="L3978" s="17">
        <f t="shared" si="373"/>
        <v>41852.291666666664</v>
      </c>
      <c r="M3978" s="2" t="b">
        <v>0</v>
      </c>
      <c r="N3978" s="2">
        <v>10</v>
      </c>
      <c r="O3978" s="2" t="b">
        <v>0</v>
      </c>
      <c r="P3978" s="4">
        <f t="shared" si="374"/>
        <v>47.692307692307693</v>
      </c>
      <c r="Q3978" s="5">
        <f t="shared" si="375"/>
        <v>62</v>
      </c>
      <c r="R3978" s="2" t="s">
        <v>8271</v>
      </c>
      <c r="S3978" s="7" t="str">
        <f t="shared" si="376"/>
        <v>theater</v>
      </c>
      <c r="T3978" s="7" t="str">
        <f t="shared" si="377"/>
        <v>plays</v>
      </c>
    </row>
    <row r="3979" spans="1:20" ht="80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17">
        <f t="shared" si="372"/>
        <v>42543.788564814815</v>
      </c>
      <c r="L3979" s="17">
        <f t="shared" si="373"/>
        <v>42573.788564814815</v>
      </c>
      <c r="M3979" s="2" t="b">
        <v>0</v>
      </c>
      <c r="N3979" s="2">
        <v>6</v>
      </c>
      <c r="O3979" s="2" t="b">
        <v>0</v>
      </c>
      <c r="P3979" s="4">
        <f t="shared" si="374"/>
        <v>1.4500000000000002</v>
      </c>
      <c r="Q3979" s="5">
        <f t="shared" si="375"/>
        <v>217.5</v>
      </c>
      <c r="R3979" s="2" t="s">
        <v>8271</v>
      </c>
      <c r="S3979" s="7" t="str">
        <f t="shared" si="376"/>
        <v>theater</v>
      </c>
      <c r="T3979" s="7" t="str">
        <f t="shared" si="377"/>
        <v>plays</v>
      </c>
    </row>
    <row r="3980" spans="1:20" ht="80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17">
        <f t="shared" si="372"/>
        <v>41975.642974537041</v>
      </c>
      <c r="L3980" s="17">
        <f t="shared" si="373"/>
        <v>42035.642974537041</v>
      </c>
      <c r="M3980" s="2" t="b">
        <v>0</v>
      </c>
      <c r="N3980" s="2">
        <v>8</v>
      </c>
      <c r="O3980" s="2" t="b">
        <v>0</v>
      </c>
      <c r="P3980" s="4">
        <f t="shared" si="374"/>
        <v>10.7</v>
      </c>
      <c r="Q3980" s="5">
        <f t="shared" si="375"/>
        <v>26.75</v>
      </c>
      <c r="R3980" s="2" t="s">
        <v>8271</v>
      </c>
      <c r="S3980" s="7" t="str">
        <f t="shared" si="376"/>
        <v>theater</v>
      </c>
      <c r="T3980" s="7" t="str">
        <f t="shared" si="377"/>
        <v>plays</v>
      </c>
    </row>
    <row r="3981" spans="1:20" ht="80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17">
        <f t="shared" si="372"/>
        <v>42069.903437500005</v>
      </c>
      <c r="L3981" s="17">
        <f t="shared" si="373"/>
        <v>42092.833333333328</v>
      </c>
      <c r="M3981" s="2" t="b">
        <v>0</v>
      </c>
      <c r="N3981" s="2">
        <v>6</v>
      </c>
      <c r="O3981" s="2" t="b">
        <v>0</v>
      </c>
      <c r="P3981" s="4">
        <f t="shared" si="374"/>
        <v>1.8333333333333333</v>
      </c>
      <c r="Q3981" s="5">
        <f t="shared" si="375"/>
        <v>18.333333333333332</v>
      </c>
      <c r="R3981" s="2" t="s">
        <v>8271</v>
      </c>
      <c r="S3981" s="7" t="str">
        <f t="shared" si="376"/>
        <v>theater</v>
      </c>
      <c r="T3981" s="7" t="str">
        <f t="shared" si="377"/>
        <v>plays</v>
      </c>
    </row>
    <row r="3982" spans="1:20" ht="80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17">
        <f t="shared" si="372"/>
        <v>41795.598923611113</v>
      </c>
      <c r="L3982" s="17">
        <f t="shared" si="373"/>
        <v>41825.598923611113</v>
      </c>
      <c r="M3982" s="2" t="b">
        <v>0</v>
      </c>
      <c r="N3982" s="2">
        <v>7</v>
      </c>
      <c r="O3982" s="2" t="b">
        <v>0</v>
      </c>
      <c r="P3982" s="4">
        <f t="shared" si="374"/>
        <v>18</v>
      </c>
      <c r="Q3982" s="5">
        <f t="shared" si="375"/>
        <v>64.285714285714292</v>
      </c>
      <c r="R3982" s="2" t="s">
        <v>8271</v>
      </c>
      <c r="S3982" s="7" t="str">
        <f t="shared" si="376"/>
        <v>theater</v>
      </c>
      <c r="T3982" s="7" t="str">
        <f t="shared" si="377"/>
        <v>plays</v>
      </c>
    </row>
    <row r="3983" spans="1:20" ht="60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17">
        <f t="shared" si="372"/>
        <v>42508.179965277777</v>
      </c>
      <c r="L3983" s="17">
        <f t="shared" si="373"/>
        <v>42568.179965277777</v>
      </c>
      <c r="M3983" s="2" t="b">
        <v>0</v>
      </c>
      <c r="N3983" s="2">
        <v>7</v>
      </c>
      <c r="O3983" s="2" t="b">
        <v>0</v>
      </c>
      <c r="P3983" s="4">
        <f t="shared" si="374"/>
        <v>4.083333333333333</v>
      </c>
      <c r="Q3983" s="5">
        <f t="shared" si="375"/>
        <v>175</v>
      </c>
      <c r="R3983" s="2" t="s">
        <v>8271</v>
      </c>
      <c r="S3983" s="7" t="str">
        <f t="shared" si="376"/>
        <v>theater</v>
      </c>
      <c r="T3983" s="7" t="str">
        <f t="shared" si="377"/>
        <v>plays</v>
      </c>
    </row>
    <row r="3984" spans="1:20" ht="80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17">
        <f t="shared" si="372"/>
        <v>42132.809953703705</v>
      </c>
      <c r="L3984" s="17">
        <f t="shared" si="373"/>
        <v>42192.809953703705</v>
      </c>
      <c r="M3984" s="2" t="b">
        <v>0</v>
      </c>
      <c r="N3984" s="2">
        <v>5</v>
      </c>
      <c r="O3984" s="2" t="b">
        <v>0</v>
      </c>
      <c r="P3984" s="4">
        <f t="shared" si="374"/>
        <v>20</v>
      </c>
      <c r="Q3984" s="5">
        <f t="shared" si="375"/>
        <v>34</v>
      </c>
      <c r="R3984" s="2" t="s">
        <v>8271</v>
      </c>
      <c r="S3984" s="7" t="str">
        <f t="shared" si="376"/>
        <v>theater</v>
      </c>
      <c r="T3984" s="7" t="str">
        <f t="shared" si="377"/>
        <v>plays</v>
      </c>
    </row>
    <row r="3985" spans="1:20" ht="80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17">
        <f t="shared" si="372"/>
        <v>41747.86986111111</v>
      </c>
      <c r="L3985" s="17">
        <f t="shared" si="373"/>
        <v>41779.290972222225</v>
      </c>
      <c r="M3985" s="2" t="b">
        <v>0</v>
      </c>
      <c r="N3985" s="2">
        <v>46</v>
      </c>
      <c r="O3985" s="2" t="b">
        <v>0</v>
      </c>
      <c r="P3985" s="4">
        <f t="shared" si="374"/>
        <v>34.802513464991023</v>
      </c>
      <c r="Q3985" s="5">
        <f t="shared" si="375"/>
        <v>84.282608695652172</v>
      </c>
      <c r="R3985" s="2" t="s">
        <v>8271</v>
      </c>
      <c r="S3985" s="7" t="str">
        <f t="shared" si="376"/>
        <v>theater</v>
      </c>
      <c r="T3985" s="7" t="str">
        <f t="shared" si="377"/>
        <v>plays</v>
      </c>
    </row>
    <row r="3986" spans="1:20" ht="80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17">
        <f t="shared" si="372"/>
        <v>41920.963472222218</v>
      </c>
      <c r="L3986" s="17">
        <f t="shared" si="373"/>
        <v>41951</v>
      </c>
      <c r="M3986" s="2" t="b">
        <v>0</v>
      </c>
      <c r="N3986" s="2">
        <v>10</v>
      </c>
      <c r="O3986" s="2" t="b">
        <v>0</v>
      </c>
      <c r="P3986" s="4">
        <f t="shared" si="374"/>
        <v>6.3333333333333339</v>
      </c>
      <c r="Q3986" s="5">
        <f t="shared" si="375"/>
        <v>9.5</v>
      </c>
      <c r="R3986" s="2" t="s">
        <v>8271</v>
      </c>
      <c r="S3986" s="7" t="str">
        <f t="shared" si="376"/>
        <v>theater</v>
      </c>
      <c r="T3986" s="7" t="str">
        <f t="shared" si="377"/>
        <v>plays</v>
      </c>
    </row>
    <row r="3987" spans="1:20" ht="80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17">
        <f t="shared" si="372"/>
        <v>42399.707407407404</v>
      </c>
      <c r="L3987" s="17">
        <f t="shared" si="373"/>
        <v>42420.878472222219</v>
      </c>
      <c r="M3987" s="2" t="b">
        <v>0</v>
      </c>
      <c r="N3987" s="2">
        <v>19</v>
      </c>
      <c r="O3987" s="2" t="b">
        <v>0</v>
      </c>
      <c r="P3987" s="4">
        <f t="shared" si="374"/>
        <v>32.049999999999997</v>
      </c>
      <c r="Q3987" s="5">
        <f t="shared" si="375"/>
        <v>33.736842105263158</v>
      </c>
      <c r="R3987" s="2" t="s">
        <v>8271</v>
      </c>
      <c r="S3987" s="7" t="str">
        <f t="shared" si="376"/>
        <v>theater</v>
      </c>
      <c r="T3987" s="7" t="str">
        <f t="shared" si="377"/>
        <v>plays</v>
      </c>
    </row>
    <row r="3988" spans="1:20" ht="80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17">
        <f t="shared" si="372"/>
        <v>42467.548541666663</v>
      </c>
      <c r="L3988" s="17">
        <f t="shared" si="373"/>
        <v>42496.544444444444</v>
      </c>
      <c r="M3988" s="2" t="b">
        <v>0</v>
      </c>
      <c r="N3988" s="2">
        <v>13</v>
      </c>
      <c r="O3988" s="2" t="b">
        <v>0</v>
      </c>
      <c r="P3988" s="4">
        <f t="shared" si="374"/>
        <v>9.76</v>
      </c>
      <c r="Q3988" s="5">
        <f t="shared" si="375"/>
        <v>37.53846153846154</v>
      </c>
      <c r="R3988" s="2" t="s">
        <v>8271</v>
      </c>
      <c r="S3988" s="7" t="str">
        <f t="shared" si="376"/>
        <v>theater</v>
      </c>
      <c r="T3988" s="7" t="str">
        <f t="shared" si="377"/>
        <v>plays</v>
      </c>
    </row>
    <row r="3989" spans="1:20" ht="60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17">
        <f t="shared" si="372"/>
        <v>41765.92465277778</v>
      </c>
      <c r="L3989" s="17">
        <f t="shared" si="373"/>
        <v>41775.92465277778</v>
      </c>
      <c r="M3989" s="2" t="b">
        <v>0</v>
      </c>
      <c r="N3989" s="2">
        <v>13</v>
      </c>
      <c r="O3989" s="2" t="b">
        <v>0</v>
      </c>
      <c r="P3989" s="4">
        <f t="shared" si="374"/>
        <v>37.75</v>
      </c>
      <c r="Q3989" s="5">
        <f t="shared" si="375"/>
        <v>11.615384615384615</v>
      </c>
      <c r="R3989" s="2" t="s">
        <v>8271</v>
      </c>
      <c r="S3989" s="7" t="str">
        <f t="shared" si="376"/>
        <v>theater</v>
      </c>
      <c r="T3989" s="7" t="str">
        <f t="shared" si="377"/>
        <v>plays</v>
      </c>
    </row>
    <row r="3990" spans="1:20" ht="40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17">
        <f t="shared" si="372"/>
        <v>42230.08116898148</v>
      </c>
      <c r="L3990" s="17">
        <f t="shared" si="373"/>
        <v>42245.08116898148</v>
      </c>
      <c r="M3990" s="2" t="b">
        <v>0</v>
      </c>
      <c r="N3990" s="2">
        <v>4</v>
      </c>
      <c r="O3990" s="2" t="b">
        <v>0</v>
      </c>
      <c r="P3990" s="4">
        <f t="shared" si="374"/>
        <v>2.1333333333333333</v>
      </c>
      <c r="Q3990" s="5">
        <f t="shared" si="375"/>
        <v>8</v>
      </c>
      <c r="R3990" s="2" t="s">
        <v>8271</v>
      </c>
      <c r="S3990" s="7" t="str">
        <f t="shared" si="376"/>
        <v>theater</v>
      </c>
      <c r="T3990" s="7" t="str">
        <f t="shared" si="377"/>
        <v>plays</v>
      </c>
    </row>
    <row r="3991" spans="1:20" ht="80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17">
        <f t="shared" si="372"/>
        <v>42286.749780092592</v>
      </c>
      <c r="L3991" s="17">
        <f t="shared" si="373"/>
        <v>42316.791446759264</v>
      </c>
      <c r="M3991" s="2" t="b">
        <v>0</v>
      </c>
      <c r="N3991" s="2">
        <v>0</v>
      </c>
      <c r="O3991" s="2" t="b">
        <v>0</v>
      </c>
      <c r="P3991" s="4">
        <f t="shared" si="374"/>
        <v>0</v>
      </c>
      <c r="Q3991" s="5" t="e">
        <f t="shared" si="375"/>
        <v>#DIV/0!</v>
      </c>
      <c r="R3991" s="2" t="s">
        <v>8271</v>
      </c>
      <c r="S3991" s="7" t="str">
        <f t="shared" si="376"/>
        <v>theater</v>
      </c>
      <c r="T3991" s="7" t="str">
        <f t="shared" si="377"/>
        <v>plays</v>
      </c>
    </row>
    <row r="3992" spans="1:20" ht="80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17">
        <f t="shared" si="372"/>
        <v>42401.672372685185</v>
      </c>
      <c r="L3992" s="17">
        <f t="shared" si="373"/>
        <v>42431.672372685185</v>
      </c>
      <c r="M3992" s="2" t="b">
        <v>0</v>
      </c>
      <c r="N3992" s="2">
        <v>3</v>
      </c>
      <c r="O3992" s="2" t="b">
        <v>0</v>
      </c>
      <c r="P3992" s="4">
        <f t="shared" si="374"/>
        <v>4.1818181818181817</v>
      </c>
      <c r="Q3992" s="5">
        <f t="shared" si="375"/>
        <v>23</v>
      </c>
      <c r="R3992" s="2" t="s">
        <v>8271</v>
      </c>
      <c r="S3992" s="7" t="str">
        <f t="shared" si="376"/>
        <v>theater</v>
      </c>
      <c r="T3992" s="7" t="str">
        <f t="shared" si="377"/>
        <v>plays</v>
      </c>
    </row>
    <row r="3993" spans="1:20" ht="40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17">
        <f t="shared" si="372"/>
        <v>42125.644467592589</v>
      </c>
      <c r="L3993" s="17">
        <f t="shared" si="373"/>
        <v>42155.644467592589</v>
      </c>
      <c r="M3993" s="2" t="b">
        <v>0</v>
      </c>
      <c r="N3993" s="2">
        <v>1</v>
      </c>
      <c r="O3993" s="2" t="b">
        <v>0</v>
      </c>
      <c r="P3993" s="4">
        <f t="shared" si="374"/>
        <v>20</v>
      </c>
      <c r="Q3993" s="5">
        <f t="shared" si="375"/>
        <v>100</v>
      </c>
      <c r="R3993" s="2" t="s">
        <v>8271</v>
      </c>
      <c r="S3993" s="7" t="str">
        <f t="shared" si="376"/>
        <v>theater</v>
      </c>
      <c r="T3993" s="7" t="str">
        <f t="shared" si="377"/>
        <v>plays</v>
      </c>
    </row>
    <row r="3994" spans="1:20" ht="60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17">
        <f t="shared" si="372"/>
        <v>42289.94049768518</v>
      </c>
      <c r="L3994" s="17">
        <f t="shared" si="373"/>
        <v>42349.982164351852</v>
      </c>
      <c r="M3994" s="2" t="b">
        <v>0</v>
      </c>
      <c r="N3994" s="2">
        <v>9</v>
      </c>
      <c r="O3994" s="2" t="b">
        <v>0</v>
      </c>
      <c r="P3994" s="4">
        <f t="shared" si="374"/>
        <v>5.41</v>
      </c>
      <c r="Q3994" s="5">
        <f t="shared" si="375"/>
        <v>60.111111111111114</v>
      </c>
      <c r="R3994" s="2" t="s">
        <v>8271</v>
      </c>
      <c r="S3994" s="7" t="str">
        <f t="shared" si="376"/>
        <v>theater</v>
      </c>
      <c r="T3994" s="7" t="str">
        <f t="shared" si="377"/>
        <v>plays</v>
      </c>
    </row>
    <row r="3995" spans="1:20" ht="60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17">
        <f t="shared" si="372"/>
        <v>42107.864722222221</v>
      </c>
      <c r="L3995" s="17">
        <f t="shared" si="373"/>
        <v>42137.864722222221</v>
      </c>
      <c r="M3995" s="2" t="b">
        <v>0</v>
      </c>
      <c r="N3995" s="2">
        <v>1</v>
      </c>
      <c r="O3995" s="2" t="b">
        <v>0</v>
      </c>
      <c r="P3995" s="4">
        <f t="shared" si="374"/>
        <v>6.0000000000000001E-3</v>
      </c>
      <c r="Q3995" s="5">
        <f t="shared" si="375"/>
        <v>3</v>
      </c>
      <c r="R3995" s="2" t="s">
        <v>8271</v>
      </c>
      <c r="S3995" s="7" t="str">
        <f t="shared" si="376"/>
        <v>theater</v>
      </c>
      <c r="T3995" s="7" t="str">
        <f t="shared" si="377"/>
        <v>plays</v>
      </c>
    </row>
    <row r="3996" spans="1:20" ht="60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17">
        <f t="shared" si="372"/>
        <v>41809.389930555553</v>
      </c>
      <c r="L3996" s="17">
        <f t="shared" si="373"/>
        <v>41839.389930555553</v>
      </c>
      <c r="M3996" s="2" t="b">
        <v>0</v>
      </c>
      <c r="N3996" s="2">
        <v>1</v>
      </c>
      <c r="O3996" s="2" t="b">
        <v>0</v>
      </c>
      <c r="P3996" s="4">
        <f t="shared" si="374"/>
        <v>0.25</v>
      </c>
      <c r="Q3996" s="5">
        <f t="shared" si="375"/>
        <v>5</v>
      </c>
      <c r="R3996" s="2" t="s">
        <v>8271</v>
      </c>
      <c r="S3996" s="7" t="str">
        <f t="shared" si="376"/>
        <v>theater</v>
      </c>
      <c r="T3996" s="7" t="str">
        <f t="shared" si="377"/>
        <v>plays</v>
      </c>
    </row>
    <row r="3997" spans="1:20" ht="80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17">
        <f t="shared" si="372"/>
        <v>42019.683761574073</v>
      </c>
      <c r="L3997" s="17">
        <f t="shared" si="373"/>
        <v>42049.477083333331</v>
      </c>
      <c r="M3997" s="2" t="b">
        <v>0</v>
      </c>
      <c r="N3997" s="2">
        <v>4</v>
      </c>
      <c r="O3997" s="2" t="b">
        <v>0</v>
      </c>
      <c r="P3997" s="4">
        <f t="shared" si="374"/>
        <v>35</v>
      </c>
      <c r="Q3997" s="5">
        <f t="shared" si="375"/>
        <v>17.5</v>
      </c>
      <c r="R3997" s="2" t="s">
        <v>8271</v>
      </c>
      <c r="S3997" s="7" t="str">
        <f t="shared" si="376"/>
        <v>theater</v>
      </c>
      <c r="T3997" s="7" t="str">
        <f t="shared" si="377"/>
        <v>plays</v>
      </c>
    </row>
    <row r="3998" spans="1:20" ht="80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17">
        <f t="shared" si="372"/>
        <v>41950.26694444444</v>
      </c>
      <c r="L3998" s="17">
        <f t="shared" si="373"/>
        <v>41963.669444444444</v>
      </c>
      <c r="M3998" s="2" t="b">
        <v>0</v>
      </c>
      <c r="N3998" s="2">
        <v>17</v>
      </c>
      <c r="O3998" s="2" t="b">
        <v>0</v>
      </c>
      <c r="P3998" s="4">
        <f t="shared" si="374"/>
        <v>16.566666666666666</v>
      </c>
      <c r="Q3998" s="5">
        <f t="shared" si="375"/>
        <v>29.235294117647058</v>
      </c>
      <c r="R3998" s="2" t="s">
        <v>8271</v>
      </c>
      <c r="S3998" s="7" t="str">
        <f t="shared" si="376"/>
        <v>theater</v>
      </c>
      <c r="T3998" s="7" t="str">
        <f t="shared" si="377"/>
        <v>plays</v>
      </c>
    </row>
    <row r="3999" spans="1:20" ht="80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17">
        <f t="shared" si="372"/>
        <v>42069.391446759255</v>
      </c>
      <c r="L3999" s="17">
        <f t="shared" si="373"/>
        <v>42099.349780092598</v>
      </c>
      <c r="M3999" s="2" t="b">
        <v>0</v>
      </c>
      <c r="N3999" s="2">
        <v>0</v>
      </c>
      <c r="O3999" s="2" t="b">
        <v>0</v>
      </c>
      <c r="P3999" s="4">
        <f t="shared" si="374"/>
        <v>0</v>
      </c>
      <c r="Q3999" s="5" t="e">
        <f t="shared" si="375"/>
        <v>#DIV/0!</v>
      </c>
      <c r="R3999" s="2" t="s">
        <v>8271</v>
      </c>
      <c r="S3999" s="7" t="str">
        <f t="shared" si="376"/>
        <v>theater</v>
      </c>
      <c r="T3999" s="7" t="str">
        <f t="shared" si="377"/>
        <v>plays</v>
      </c>
    </row>
    <row r="4000" spans="1:20" ht="60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17">
        <f t="shared" si="372"/>
        <v>42061.963263888887</v>
      </c>
      <c r="L4000" s="17">
        <f t="shared" si="373"/>
        <v>42091.921597222223</v>
      </c>
      <c r="M4000" s="2" t="b">
        <v>0</v>
      </c>
      <c r="N4000" s="2">
        <v>12</v>
      </c>
      <c r="O4000" s="2" t="b">
        <v>0</v>
      </c>
      <c r="P4000" s="4">
        <f t="shared" si="374"/>
        <v>57.199999999999996</v>
      </c>
      <c r="Q4000" s="5">
        <f t="shared" si="375"/>
        <v>59.583333333333336</v>
      </c>
      <c r="R4000" s="2" t="s">
        <v>8271</v>
      </c>
      <c r="S4000" s="7" t="str">
        <f t="shared" si="376"/>
        <v>theater</v>
      </c>
      <c r="T4000" s="7" t="str">
        <f t="shared" si="377"/>
        <v>plays</v>
      </c>
    </row>
    <row r="4001" spans="1:20" ht="60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17">
        <f t="shared" si="372"/>
        <v>41842.828680555554</v>
      </c>
      <c r="L4001" s="17">
        <f t="shared" si="373"/>
        <v>41882.827650462961</v>
      </c>
      <c r="M4001" s="2" t="b">
        <v>0</v>
      </c>
      <c r="N4001" s="2">
        <v>14</v>
      </c>
      <c r="O4001" s="2" t="b">
        <v>0</v>
      </c>
      <c r="P4001" s="4">
        <f t="shared" si="374"/>
        <v>16.514285714285716</v>
      </c>
      <c r="Q4001" s="5">
        <f t="shared" si="375"/>
        <v>82.571428571428569</v>
      </c>
      <c r="R4001" s="2" t="s">
        <v>8271</v>
      </c>
      <c r="S4001" s="7" t="str">
        <f t="shared" si="376"/>
        <v>theater</v>
      </c>
      <c r="T4001" s="7" t="str">
        <f t="shared" si="377"/>
        <v>plays</v>
      </c>
    </row>
    <row r="4002" spans="1:20" ht="40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17">
        <f t="shared" si="372"/>
        <v>42437.64534722222</v>
      </c>
      <c r="L4002" s="17">
        <f t="shared" si="373"/>
        <v>42497.603680555556</v>
      </c>
      <c r="M4002" s="2" t="b">
        <v>0</v>
      </c>
      <c r="N4002" s="2">
        <v>1</v>
      </c>
      <c r="O4002" s="2" t="b">
        <v>0</v>
      </c>
      <c r="P4002" s="4">
        <f t="shared" si="374"/>
        <v>0.125</v>
      </c>
      <c r="Q4002" s="5">
        <f t="shared" si="375"/>
        <v>10</v>
      </c>
      <c r="R4002" s="2" t="s">
        <v>8271</v>
      </c>
      <c r="S4002" s="7" t="str">
        <f t="shared" si="376"/>
        <v>theater</v>
      </c>
      <c r="T4002" s="7" t="str">
        <f t="shared" si="377"/>
        <v>plays</v>
      </c>
    </row>
    <row r="4003" spans="1:20" ht="80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17">
        <f t="shared" si="372"/>
        <v>42775.964212962965</v>
      </c>
      <c r="L4003" s="17">
        <f t="shared" si="373"/>
        <v>42795.791666666672</v>
      </c>
      <c r="M4003" s="2" t="b">
        <v>0</v>
      </c>
      <c r="N4003" s="2">
        <v>14</v>
      </c>
      <c r="O4003" s="2" t="b">
        <v>0</v>
      </c>
      <c r="P4003" s="4">
        <f t="shared" si="374"/>
        <v>37.75</v>
      </c>
      <c r="Q4003" s="5">
        <f t="shared" si="375"/>
        <v>32.357142857142854</v>
      </c>
      <c r="R4003" s="2" t="s">
        <v>8271</v>
      </c>
      <c r="S4003" s="7" t="str">
        <f t="shared" si="376"/>
        <v>theater</v>
      </c>
      <c r="T4003" s="7" t="str">
        <f t="shared" si="377"/>
        <v>plays</v>
      </c>
    </row>
    <row r="4004" spans="1:20" ht="80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17">
        <f t="shared" si="372"/>
        <v>41879.043530092589</v>
      </c>
      <c r="L4004" s="17">
        <f t="shared" si="373"/>
        <v>41909.043530092589</v>
      </c>
      <c r="M4004" s="2" t="b">
        <v>0</v>
      </c>
      <c r="N4004" s="2">
        <v>4</v>
      </c>
      <c r="O4004" s="2" t="b">
        <v>0</v>
      </c>
      <c r="P4004" s="4">
        <f t="shared" si="374"/>
        <v>1.8399999999999999</v>
      </c>
      <c r="Q4004" s="5">
        <f t="shared" si="375"/>
        <v>5.75</v>
      </c>
      <c r="R4004" s="2" t="s">
        <v>8271</v>
      </c>
      <c r="S4004" s="7" t="str">
        <f t="shared" si="376"/>
        <v>theater</v>
      </c>
      <c r="T4004" s="7" t="str">
        <f t="shared" si="377"/>
        <v>plays</v>
      </c>
    </row>
    <row r="4005" spans="1:20" ht="60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17">
        <f t="shared" si="372"/>
        <v>42020.587349537032</v>
      </c>
      <c r="L4005" s="17">
        <f t="shared" si="373"/>
        <v>42050.587349537032</v>
      </c>
      <c r="M4005" s="2" t="b">
        <v>0</v>
      </c>
      <c r="N4005" s="2">
        <v>2</v>
      </c>
      <c r="O4005" s="2" t="b">
        <v>0</v>
      </c>
      <c r="P4005" s="4">
        <f t="shared" si="374"/>
        <v>10.050000000000001</v>
      </c>
      <c r="Q4005" s="5">
        <f t="shared" si="375"/>
        <v>100.5</v>
      </c>
      <c r="R4005" s="2" t="s">
        <v>8271</v>
      </c>
      <c r="S4005" s="7" t="str">
        <f t="shared" si="376"/>
        <v>theater</v>
      </c>
      <c r="T4005" s="7" t="str">
        <f t="shared" si="377"/>
        <v>plays</v>
      </c>
    </row>
    <row r="4006" spans="1:20" ht="40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17">
        <f t="shared" si="372"/>
        <v>41890.16269675926</v>
      </c>
      <c r="L4006" s="17">
        <f t="shared" si="373"/>
        <v>41920.16269675926</v>
      </c>
      <c r="M4006" s="2" t="b">
        <v>0</v>
      </c>
      <c r="N4006" s="2">
        <v>1</v>
      </c>
      <c r="O4006" s="2" t="b">
        <v>0</v>
      </c>
      <c r="P4006" s="4">
        <f t="shared" si="374"/>
        <v>0.2</v>
      </c>
      <c r="Q4006" s="5">
        <f t="shared" si="375"/>
        <v>1</v>
      </c>
      <c r="R4006" s="2" t="s">
        <v>8271</v>
      </c>
      <c r="S4006" s="7" t="str">
        <f t="shared" si="376"/>
        <v>theater</v>
      </c>
      <c r="T4006" s="7" t="str">
        <f t="shared" si="377"/>
        <v>plays</v>
      </c>
    </row>
    <row r="4007" spans="1:20" ht="80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17">
        <f t="shared" si="372"/>
        <v>41872.807696759257</v>
      </c>
      <c r="L4007" s="17">
        <f t="shared" si="373"/>
        <v>41932.807696759257</v>
      </c>
      <c r="M4007" s="2" t="b">
        <v>0</v>
      </c>
      <c r="N4007" s="2">
        <v>2</v>
      </c>
      <c r="O4007" s="2" t="b">
        <v>0</v>
      </c>
      <c r="P4007" s="4">
        <f t="shared" si="374"/>
        <v>1.3333333333333335</v>
      </c>
      <c r="Q4007" s="5">
        <f t="shared" si="375"/>
        <v>20</v>
      </c>
      <c r="R4007" s="2" t="s">
        <v>8271</v>
      </c>
      <c r="S4007" s="7" t="str">
        <f t="shared" si="376"/>
        <v>theater</v>
      </c>
      <c r="T4007" s="7" t="str">
        <f t="shared" si="377"/>
        <v>plays</v>
      </c>
    </row>
    <row r="4008" spans="1:20" ht="80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17">
        <f t="shared" si="372"/>
        <v>42391.772997685184</v>
      </c>
      <c r="L4008" s="17">
        <f t="shared" si="373"/>
        <v>42416.772997685184</v>
      </c>
      <c r="M4008" s="2" t="b">
        <v>0</v>
      </c>
      <c r="N4008" s="2">
        <v>1</v>
      </c>
      <c r="O4008" s="2" t="b">
        <v>0</v>
      </c>
      <c r="P4008" s="4">
        <f t="shared" si="374"/>
        <v>6.6666666666666671E-3</v>
      </c>
      <c r="Q4008" s="5">
        <f t="shared" si="375"/>
        <v>2</v>
      </c>
      <c r="R4008" s="2" t="s">
        <v>8271</v>
      </c>
      <c r="S4008" s="7" t="str">
        <f t="shared" si="376"/>
        <v>theater</v>
      </c>
      <c r="T4008" s="7" t="str">
        <f t="shared" si="377"/>
        <v>plays</v>
      </c>
    </row>
    <row r="4009" spans="1:20" ht="80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17">
        <f t="shared" si="372"/>
        <v>41848.772928240738</v>
      </c>
      <c r="L4009" s="17">
        <f t="shared" si="373"/>
        <v>41877.686111111114</v>
      </c>
      <c r="M4009" s="2" t="b">
        <v>0</v>
      </c>
      <c r="N4009" s="2">
        <v>1</v>
      </c>
      <c r="O4009" s="2" t="b">
        <v>0</v>
      </c>
      <c r="P4009" s="4">
        <f t="shared" si="374"/>
        <v>0.25</v>
      </c>
      <c r="Q4009" s="5">
        <f t="shared" si="375"/>
        <v>5</v>
      </c>
      <c r="R4009" s="2" t="s">
        <v>8271</v>
      </c>
      <c r="S4009" s="7" t="str">
        <f t="shared" si="376"/>
        <v>theater</v>
      </c>
      <c r="T4009" s="7" t="str">
        <f t="shared" si="377"/>
        <v>plays</v>
      </c>
    </row>
    <row r="4010" spans="1:20" ht="80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17">
        <f t="shared" si="372"/>
        <v>42177.964201388888</v>
      </c>
      <c r="L4010" s="17">
        <f t="shared" si="373"/>
        <v>42207.964201388888</v>
      </c>
      <c r="M4010" s="2" t="b">
        <v>0</v>
      </c>
      <c r="N4010" s="2">
        <v>4</v>
      </c>
      <c r="O4010" s="2" t="b">
        <v>0</v>
      </c>
      <c r="P4010" s="4">
        <f t="shared" si="374"/>
        <v>6</v>
      </c>
      <c r="Q4010" s="5">
        <f t="shared" si="375"/>
        <v>15</v>
      </c>
      <c r="R4010" s="2" t="s">
        <v>8271</v>
      </c>
      <c r="S4010" s="7" t="str">
        <f t="shared" si="376"/>
        <v>theater</v>
      </c>
      <c r="T4010" s="7" t="str">
        <f t="shared" si="377"/>
        <v>plays</v>
      </c>
    </row>
    <row r="4011" spans="1:20" ht="80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17">
        <f t="shared" si="372"/>
        <v>41851.700925925928</v>
      </c>
      <c r="L4011" s="17">
        <f t="shared" si="373"/>
        <v>41891.700925925928</v>
      </c>
      <c r="M4011" s="2" t="b">
        <v>0</v>
      </c>
      <c r="N4011" s="2">
        <v>3</v>
      </c>
      <c r="O4011" s="2" t="b">
        <v>0</v>
      </c>
      <c r="P4011" s="4">
        <f t="shared" si="374"/>
        <v>3.8860103626943006</v>
      </c>
      <c r="Q4011" s="5">
        <f t="shared" si="375"/>
        <v>25</v>
      </c>
      <c r="R4011" s="2" t="s">
        <v>8271</v>
      </c>
      <c r="S4011" s="7" t="str">
        <f t="shared" si="376"/>
        <v>theater</v>
      </c>
      <c r="T4011" s="7" t="str">
        <f t="shared" si="377"/>
        <v>plays</v>
      </c>
    </row>
    <row r="4012" spans="1:20" ht="60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17">
        <f t="shared" si="372"/>
        <v>41921.770439814813</v>
      </c>
      <c r="L4012" s="17">
        <f t="shared" si="373"/>
        <v>41938.770439814813</v>
      </c>
      <c r="M4012" s="2" t="b">
        <v>0</v>
      </c>
      <c r="N4012" s="2">
        <v>38</v>
      </c>
      <c r="O4012" s="2" t="b">
        <v>0</v>
      </c>
      <c r="P4012" s="4">
        <f t="shared" si="374"/>
        <v>24.194444444444443</v>
      </c>
      <c r="Q4012" s="5">
        <f t="shared" si="375"/>
        <v>45.842105263157897</v>
      </c>
      <c r="R4012" s="2" t="s">
        <v>8271</v>
      </c>
      <c r="S4012" s="7" t="str">
        <f t="shared" si="376"/>
        <v>theater</v>
      </c>
      <c r="T4012" s="7" t="str">
        <f t="shared" si="377"/>
        <v>plays</v>
      </c>
    </row>
    <row r="4013" spans="1:20" ht="80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17">
        <f t="shared" si="372"/>
        <v>42002.54488425926</v>
      </c>
      <c r="L4013" s="17">
        <f t="shared" si="373"/>
        <v>42032.54488425926</v>
      </c>
      <c r="M4013" s="2" t="b">
        <v>0</v>
      </c>
      <c r="N4013" s="2">
        <v>4</v>
      </c>
      <c r="O4013" s="2" t="b">
        <v>0</v>
      </c>
      <c r="P4013" s="4">
        <f t="shared" si="374"/>
        <v>7.6</v>
      </c>
      <c r="Q4013" s="5">
        <f t="shared" si="375"/>
        <v>4.75</v>
      </c>
      <c r="R4013" s="2" t="s">
        <v>8271</v>
      </c>
      <c r="S4013" s="7" t="str">
        <f t="shared" si="376"/>
        <v>theater</v>
      </c>
      <c r="T4013" s="7" t="str">
        <f t="shared" si="377"/>
        <v>plays</v>
      </c>
    </row>
    <row r="4014" spans="1:20" ht="80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17">
        <f t="shared" si="372"/>
        <v>42096.544548611113</v>
      </c>
      <c r="L4014" s="17">
        <f t="shared" si="373"/>
        <v>42126.544548611113</v>
      </c>
      <c r="M4014" s="2" t="b">
        <v>0</v>
      </c>
      <c r="N4014" s="2">
        <v>0</v>
      </c>
      <c r="O4014" s="2" t="b">
        <v>0</v>
      </c>
      <c r="P4014" s="4">
        <f t="shared" si="374"/>
        <v>0</v>
      </c>
      <c r="Q4014" s="5" t="e">
        <f t="shared" si="375"/>
        <v>#DIV/0!</v>
      </c>
      <c r="R4014" s="2" t="s">
        <v>8271</v>
      </c>
      <c r="S4014" s="7" t="str">
        <f t="shared" si="376"/>
        <v>theater</v>
      </c>
      <c r="T4014" s="7" t="str">
        <f t="shared" si="377"/>
        <v>plays</v>
      </c>
    </row>
    <row r="4015" spans="1:20" ht="80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17">
        <f t="shared" si="372"/>
        <v>42021.301192129627</v>
      </c>
      <c r="L4015" s="17">
        <f t="shared" si="373"/>
        <v>42051.301192129627</v>
      </c>
      <c r="M4015" s="2" t="b">
        <v>0</v>
      </c>
      <c r="N4015" s="2">
        <v>2</v>
      </c>
      <c r="O4015" s="2" t="b">
        <v>0</v>
      </c>
      <c r="P4015" s="4">
        <f t="shared" si="374"/>
        <v>1.3</v>
      </c>
      <c r="Q4015" s="5">
        <f t="shared" si="375"/>
        <v>13</v>
      </c>
      <c r="R4015" s="2" t="s">
        <v>8271</v>
      </c>
      <c r="S4015" s="7" t="str">
        <f t="shared" si="376"/>
        <v>theater</v>
      </c>
      <c r="T4015" s="7" t="str">
        <f t="shared" si="377"/>
        <v>plays</v>
      </c>
    </row>
    <row r="4016" spans="1:20" ht="80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17">
        <f t="shared" si="372"/>
        <v>42419.246168981481</v>
      </c>
      <c r="L4016" s="17">
        <f t="shared" si="373"/>
        <v>42434.246168981481</v>
      </c>
      <c r="M4016" s="2" t="b">
        <v>0</v>
      </c>
      <c r="N4016" s="2">
        <v>0</v>
      </c>
      <c r="O4016" s="2" t="b">
        <v>0</v>
      </c>
      <c r="P4016" s="4">
        <f t="shared" si="374"/>
        <v>0</v>
      </c>
      <c r="Q4016" s="5" t="e">
        <f t="shared" si="375"/>
        <v>#DIV/0!</v>
      </c>
      <c r="R4016" s="2" t="s">
        <v>8271</v>
      </c>
      <c r="S4016" s="7" t="str">
        <f t="shared" si="376"/>
        <v>theater</v>
      </c>
      <c r="T4016" s="7" t="str">
        <f t="shared" si="377"/>
        <v>plays</v>
      </c>
    </row>
    <row r="4017" spans="1:20" ht="80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17">
        <f t="shared" si="372"/>
        <v>42174.780821759254</v>
      </c>
      <c r="L4017" s="17">
        <f t="shared" si="373"/>
        <v>42204.780821759254</v>
      </c>
      <c r="M4017" s="2" t="b">
        <v>0</v>
      </c>
      <c r="N4017" s="2">
        <v>1</v>
      </c>
      <c r="O4017" s="2" t="b">
        <v>0</v>
      </c>
      <c r="P4017" s="4">
        <f t="shared" si="374"/>
        <v>1.4285714285714287E-2</v>
      </c>
      <c r="Q4017" s="5">
        <f t="shared" si="375"/>
        <v>1</v>
      </c>
      <c r="R4017" s="2" t="s">
        <v>8271</v>
      </c>
      <c r="S4017" s="7" t="str">
        <f t="shared" si="376"/>
        <v>theater</v>
      </c>
      <c r="T4017" s="7" t="str">
        <f t="shared" si="377"/>
        <v>plays</v>
      </c>
    </row>
    <row r="4018" spans="1:20" ht="80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17">
        <f t="shared" si="372"/>
        <v>41869.872685185182</v>
      </c>
      <c r="L4018" s="17">
        <f t="shared" si="373"/>
        <v>41899.872685185182</v>
      </c>
      <c r="M4018" s="2" t="b">
        <v>0</v>
      </c>
      <c r="N4018" s="2">
        <v>7</v>
      </c>
      <c r="O4018" s="2" t="b">
        <v>0</v>
      </c>
      <c r="P4018" s="4">
        <f t="shared" si="374"/>
        <v>14.000000000000002</v>
      </c>
      <c r="Q4018" s="5">
        <f t="shared" si="375"/>
        <v>10</v>
      </c>
      <c r="R4018" s="2" t="s">
        <v>8271</v>
      </c>
      <c r="S4018" s="7" t="str">
        <f t="shared" si="376"/>
        <v>theater</v>
      </c>
      <c r="T4018" s="7" t="str">
        <f t="shared" si="377"/>
        <v>plays</v>
      </c>
    </row>
    <row r="4019" spans="1:20" ht="80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17">
        <f t="shared" si="372"/>
        <v>41856.672152777777</v>
      </c>
      <c r="L4019" s="17">
        <f t="shared" si="373"/>
        <v>41886.672152777777</v>
      </c>
      <c r="M4019" s="2" t="b">
        <v>0</v>
      </c>
      <c r="N4019" s="2">
        <v>2</v>
      </c>
      <c r="O4019" s="2" t="b">
        <v>0</v>
      </c>
      <c r="P4019" s="4">
        <f t="shared" si="374"/>
        <v>1.05</v>
      </c>
      <c r="Q4019" s="5">
        <f t="shared" si="375"/>
        <v>52.5</v>
      </c>
      <c r="R4019" s="2" t="s">
        <v>8271</v>
      </c>
      <c r="S4019" s="7" t="str">
        <f t="shared" si="376"/>
        <v>theater</v>
      </c>
      <c r="T4019" s="7" t="str">
        <f t="shared" si="377"/>
        <v>plays</v>
      </c>
    </row>
    <row r="4020" spans="1:20" ht="60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17">
        <f t="shared" si="372"/>
        <v>42620.91097222222</v>
      </c>
      <c r="L4020" s="17">
        <f t="shared" si="373"/>
        <v>42650.91097222222</v>
      </c>
      <c r="M4020" s="2" t="b">
        <v>0</v>
      </c>
      <c r="N4020" s="2">
        <v>4</v>
      </c>
      <c r="O4020" s="2" t="b">
        <v>0</v>
      </c>
      <c r="P4020" s="4">
        <f t="shared" si="374"/>
        <v>8.6666666666666679</v>
      </c>
      <c r="Q4020" s="5">
        <f t="shared" si="375"/>
        <v>32.5</v>
      </c>
      <c r="R4020" s="2" t="s">
        <v>8271</v>
      </c>
      <c r="S4020" s="7" t="str">
        <f t="shared" si="376"/>
        <v>theater</v>
      </c>
      <c r="T4020" s="7" t="str">
        <f t="shared" si="377"/>
        <v>plays</v>
      </c>
    </row>
    <row r="4021" spans="1:20" ht="80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17">
        <f t="shared" si="372"/>
        <v>42417.675879629634</v>
      </c>
      <c r="L4021" s="17">
        <f t="shared" si="373"/>
        <v>42475.686111111107</v>
      </c>
      <c r="M4021" s="2" t="b">
        <v>0</v>
      </c>
      <c r="N4021" s="2">
        <v>4</v>
      </c>
      <c r="O4021" s="2" t="b">
        <v>0</v>
      </c>
      <c r="P4021" s="4">
        <f t="shared" si="374"/>
        <v>0.82857142857142851</v>
      </c>
      <c r="Q4021" s="5">
        <f t="shared" si="375"/>
        <v>7.25</v>
      </c>
      <c r="R4021" s="2" t="s">
        <v>8271</v>
      </c>
      <c r="S4021" s="7" t="str">
        <f t="shared" si="376"/>
        <v>theater</v>
      </c>
      <c r="T4021" s="7" t="str">
        <f t="shared" si="377"/>
        <v>plays</v>
      </c>
    </row>
    <row r="4022" spans="1:20" ht="80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17">
        <f t="shared" si="372"/>
        <v>42057.190960648149</v>
      </c>
      <c r="L4022" s="17">
        <f t="shared" si="373"/>
        <v>42087.149293981478</v>
      </c>
      <c r="M4022" s="2" t="b">
        <v>0</v>
      </c>
      <c r="N4022" s="2">
        <v>3</v>
      </c>
      <c r="O4022" s="2" t="b">
        <v>0</v>
      </c>
      <c r="P4022" s="4">
        <f t="shared" si="374"/>
        <v>16.666666666666664</v>
      </c>
      <c r="Q4022" s="5">
        <f t="shared" si="375"/>
        <v>33.333333333333336</v>
      </c>
      <c r="R4022" s="2" t="s">
        <v>8271</v>
      </c>
      <c r="S4022" s="7" t="str">
        <f t="shared" si="376"/>
        <v>theater</v>
      </c>
      <c r="T4022" s="7" t="str">
        <f t="shared" si="377"/>
        <v>plays</v>
      </c>
    </row>
    <row r="4023" spans="1:20" ht="60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17">
        <f t="shared" si="372"/>
        <v>41878.911550925928</v>
      </c>
      <c r="L4023" s="17">
        <f t="shared" si="373"/>
        <v>41938.911550925928</v>
      </c>
      <c r="M4023" s="2" t="b">
        <v>0</v>
      </c>
      <c r="N4023" s="2">
        <v>2</v>
      </c>
      <c r="O4023" s="2" t="b">
        <v>0</v>
      </c>
      <c r="P4023" s="4">
        <f t="shared" si="374"/>
        <v>0.83333333333333337</v>
      </c>
      <c r="Q4023" s="5">
        <f t="shared" si="375"/>
        <v>62.5</v>
      </c>
      <c r="R4023" s="2" t="s">
        <v>8271</v>
      </c>
      <c r="S4023" s="7" t="str">
        <f t="shared" si="376"/>
        <v>theater</v>
      </c>
      <c r="T4023" s="7" t="str">
        <f t="shared" si="377"/>
        <v>plays</v>
      </c>
    </row>
    <row r="4024" spans="1:20" ht="60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17">
        <f t="shared" si="372"/>
        <v>41990.584108796291</v>
      </c>
      <c r="L4024" s="17">
        <f t="shared" si="373"/>
        <v>42036.120833333334</v>
      </c>
      <c r="M4024" s="2" t="b">
        <v>0</v>
      </c>
      <c r="N4024" s="2">
        <v>197</v>
      </c>
      <c r="O4024" s="2" t="b">
        <v>0</v>
      </c>
      <c r="P4024" s="4">
        <f t="shared" si="374"/>
        <v>69.561111111111103</v>
      </c>
      <c r="Q4024" s="5">
        <f t="shared" si="375"/>
        <v>63.558375634517766</v>
      </c>
      <c r="R4024" s="2" t="s">
        <v>8271</v>
      </c>
      <c r="S4024" s="7" t="str">
        <f t="shared" si="376"/>
        <v>theater</v>
      </c>
      <c r="T4024" s="7" t="str">
        <f t="shared" si="377"/>
        <v>plays</v>
      </c>
    </row>
    <row r="4025" spans="1:20" ht="60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17">
        <f t="shared" si="372"/>
        <v>42408.999571759254</v>
      </c>
      <c r="L4025" s="17">
        <f t="shared" si="373"/>
        <v>42453.957905092597</v>
      </c>
      <c r="M4025" s="2" t="b">
        <v>0</v>
      </c>
      <c r="N4025" s="2">
        <v>0</v>
      </c>
      <c r="O4025" s="2" t="b">
        <v>0</v>
      </c>
      <c r="P4025" s="4">
        <f t="shared" si="374"/>
        <v>0</v>
      </c>
      <c r="Q4025" s="5" t="e">
        <f t="shared" si="375"/>
        <v>#DIV/0!</v>
      </c>
      <c r="R4025" s="2" t="s">
        <v>8271</v>
      </c>
      <c r="S4025" s="7" t="str">
        <f t="shared" si="376"/>
        <v>theater</v>
      </c>
      <c r="T4025" s="7" t="str">
        <f t="shared" si="377"/>
        <v>plays</v>
      </c>
    </row>
    <row r="4026" spans="1:20" ht="80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17">
        <f t="shared" si="372"/>
        <v>42217.670104166667</v>
      </c>
      <c r="L4026" s="17">
        <f t="shared" si="373"/>
        <v>42247.670104166667</v>
      </c>
      <c r="M4026" s="2" t="b">
        <v>0</v>
      </c>
      <c r="N4026" s="2">
        <v>1</v>
      </c>
      <c r="O4026" s="2" t="b">
        <v>0</v>
      </c>
      <c r="P4026" s="4">
        <f t="shared" si="374"/>
        <v>1.25</v>
      </c>
      <c r="Q4026" s="5">
        <f t="shared" si="375"/>
        <v>10</v>
      </c>
      <c r="R4026" s="2" t="s">
        <v>8271</v>
      </c>
      <c r="S4026" s="7" t="str">
        <f t="shared" si="376"/>
        <v>theater</v>
      </c>
      <c r="T4026" s="7" t="str">
        <f t="shared" si="377"/>
        <v>plays</v>
      </c>
    </row>
    <row r="4027" spans="1:20" ht="80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17">
        <f t="shared" si="372"/>
        <v>42151.237685185188</v>
      </c>
      <c r="L4027" s="17">
        <f t="shared" si="373"/>
        <v>42211.237685185188</v>
      </c>
      <c r="M4027" s="2" t="b">
        <v>0</v>
      </c>
      <c r="N4027" s="2">
        <v>4</v>
      </c>
      <c r="O4027" s="2" t="b">
        <v>0</v>
      </c>
      <c r="P4027" s="4">
        <f t="shared" si="374"/>
        <v>5</v>
      </c>
      <c r="Q4027" s="5">
        <f t="shared" si="375"/>
        <v>62.5</v>
      </c>
      <c r="R4027" s="2" t="s">
        <v>8271</v>
      </c>
      <c r="S4027" s="7" t="str">
        <f t="shared" si="376"/>
        <v>theater</v>
      </c>
      <c r="T4027" s="7" t="str">
        <f t="shared" si="377"/>
        <v>plays</v>
      </c>
    </row>
    <row r="4028" spans="1:20" ht="60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17">
        <f t="shared" si="372"/>
        <v>42282.655543981484</v>
      </c>
      <c r="L4028" s="17">
        <f t="shared" si="373"/>
        <v>42342.697210648148</v>
      </c>
      <c r="M4028" s="2" t="b">
        <v>0</v>
      </c>
      <c r="N4028" s="2">
        <v>0</v>
      </c>
      <c r="O4028" s="2" t="b">
        <v>0</v>
      </c>
      <c r="P4028" s="4">
        <f t="shared" si="374"/>
        <v>0</v>
      </c>
      <c r="Q4028" s="5" t="e">
        <f t="shared" si="375"/>
        <v>#DIV/0!</v>
      </c>
      <c r="R4028" s="2" t="s">
        <v>8271</v>
      </c>
      <c r="S4028" s="7" t="str">
        <f t="shared" si="376"/>
        <v>theater</v>
      </c>
      <c r="T4028" s="7" t="str">
        <f t="shared" si="377"/>
        <v>plays</v>
      </c>
    </row>
    <row r="4029" spans="1:20" ht="80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17">
        <f t="shared" si="372"/>
        <v>42768.97084490741</v>
      </c>
      <c r="L4029" s="17">
        <f t="shared" si="373"/>
        <v>42789.041666666672</v>
      </c>
      <c r="M4029" s="2" t="b">
        <v>0</v>
      </c>
      <c r="N4029" s="2">
        <v>7</v>
      </c>
      <c r="O4029" s="2" t="b">
        <v>0</v>
      </c>
      <c r="P4029" s="4">
        <f t="shared" si="374"/>
        <v>7.166666666666667</v>
      </c>
      <c r="Q4029" s="5">
        <f t="shared" si="375"/>
        <v>30.714285714285715</v>
      </c>
      <c r="R4029" s="2" t="s">
        <v>8271</v>
      </c>
      <c r="S4029" s="7" t="str">
        <f t="shared" si="376"/>
        <v>theater</v>
      </c>
      <c r="T4029" s="7" t="str">
        <f t="shared" si="377"/>
        <v>plays</v>
      </c>
    </row>
    <row r="4030" spans="1:20" ht="80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17">
        <f t="shared" si="372"/>
        <v>41765.938657407409</v>
      </c>
      <c r="L4030" s="17">
        <f t="shared" si="373"/>
        <v>41795.938657407409</v>
      </c>
      <c r="M4030" s="2" t="b">
        <v>0</v>
      </c>
      <c r="N4030" s="2">
        <v>11</v>
      </c>
      <c r="O4030" s="2" t="b">
        <v>0</v>
      </c>
      <c r="P4030" s="4">
        <f t="shared" si="374"/>
        <v>28.050000000000004</v>
      </c>
      <c r="Q4030" s="5">
        <f t="shared" si="375"/>
        <v>51</v>
      </c>
      <c r="R4030" s="2" t="s">
        <v>8271</v>
      </c>
      <c r="S4030" s="7" t="str">
        <f t="shared" si="376"/>
        <v>theater</v>
      </c>
      <c r="T4030" s="7" t="str">
        <f t="shared" si="377"/>
        <v>plays</v>
      </c>
    </row>
    <row r="4031" spans="1:20" ht="80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17">
        <f t="shared" si="372"/>
        <v>42322.025115740747</v>
      </c>
      <c r="L4031" s="17">
        <f t="shared" si="373"/>
        <v>42352.025115740747</v>
      </c>
      <c r="M4031" s="2" t="b">
        <v>0</v>
      </c>
      <c r="N4031" s="2">
        <v>0</v>
      </c>
      <c r="O4031" s="2" t="b">
        <v>0</v>
      </c>
      <c r="P4031" s="4">
        <f t="shared" si="374"/>
        <v>0</v>
      </c>
      <c r="Q4031" s="5" t="e">
        <f t="shared" si="375"/>
        <v>#DIV/0!</v>
      </c>
      <c r="R4031" s="2" t="s">
        <v>8271</v>
      </c>
      <c r="S4031" s="7" t="str">
        <f t="shared" si="376"/>
        <v>theater</v>
      </c>
      <c r="T4031" s="7" t="str">
        <f t="shared" si="377"/>
        <v>plays</v>
      </c>
    </row>
    <row r="4032" spans="1:20" ht="80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17">
        <f t="shared" si="372"/>
        <v>42374.655081018514</v>
      </c>
      <c r="L4032" s="17">
        <f t="shared" si="373"/>
        <v>42403.784027777772</v>
      </c>
      <c r="M4032" s="2" t="b">
        <v>0</v>
      </c>
      <c r="N4032" s="2">
        <v>6</v>
      </c>
      <c r="O4032" s="2" t="b">
        <v>0</v>
      </c>
      <c r="P4032" s="4">
        <f t="shared" si="374"/>
        <v>16</v>
      </c>
      <c r="Q4032" s="5">
        <f t="shared" si="375"/>
        <v>66.666666666666671</v>
      </c>
      <c r="R4032" s="2" t="s">
        <v>8271</v>
      </c>
      <c r="S4032" s="7" t="str">
        <f t="shared" si="376"/>
        <v>theater</v>
      </c>
      <c r="T4032" s="7" t="str">
        <f t="shared" si="377"/>
        <v>plays</v>
      </c>
    </row>
    <row r="4033" spans="1:20" ht="80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17">
        <f t="shared" si="372"/>
        <v>41941.585231481484</v>
      </c>
      <c r="L4033" s="17">
        <f t="shared" si="373"/>
        <v>41991.626898148148</v>
      </c>
      <c r="M4033" s="2" t="b">
        <v>0</v>
      </c>
      <c r="N4033" s="2">
        <v>0</v>
      </c>
      <c r="O4033" s="2" t="b">
        <v>0</v>
      </c>
      <c r="P4033" s="4">
        <f t="shared" si="374"/>
        <v>0</v>
      </c>
      <c r="Q4033" s="5" t="e">
        <f t="shared" si="375"/>
        <v>#DIV/0!</v>
      </c>
      <c r="R4033" s="2" t="s">
        <v>8271</v>
      </c>
      <c r="S4033" s="7" t="str">
        <f t="shared" si="376"/>
        <v>theater</v>
      </c>
      <c r="T4033" s="7" t="str">
        <f t="shared" si="377"/>
        <v>plays</v>
      </c>
    </row>
    <row r="4034" spans="1:20" ht="80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17">
        <f t="shared" si="372"/>
        <v>42293.809212962966</v>
      </c>
      <c r="L4034" s="17">
        <f t="shared" si="373"/>
        <v>42353.85087962963</v>
      </c>
      <c r="M4034" s="2" t="b">
        <v>0</v>
      </c>
      <c r="N4034" s="2">
        <v>7</v>
      </c>
      <c r="O4034" s="2" t="b">
        <v>0</v>
      </c>
      <c r="P4034" s="4">
        <f t="shared" si="374"/>
        <v>6.8287037037037033</v>
      </c>
      <c r="Q4034" s="5">
        <f t="shared" si="375"/>
        <v>59</v>
      </c>
      <c r="R4034" s="2" t="s">
        <v>8271</v>
      </c>
      <c r="S4034" s="7" t="str">
        <f t="shared" si="376"/>
        <v>theater</v>
      </c>
      <c r="T4034" s="7" t="str">
        <f t="shared" si="377"/>
        <v>plays</v>
      </c>
    </row>
    <row r="4035" spans="1:20" ht="80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17">
        <f t="shared" ref="K4035:K4098" si="378">(((J4035/60)/60)/24)+DATE(1970,1,1)</f>
        <v>42614.268796296295</v>
      </c>
      <c r="L4035" s="17">
        <f t="shared" ref="L4035:L4098" si="379">(((I4035/60)/60)/24)+DATE(1970,1,1)</f>
        <v>42645.375</v>
      </c>
      <c r="M4035" s="2" t="b">
        <v>0</v>
      </c>
      <c r="N4035" s="2">
        <v>94</v>
      </c>
      <c r="O4035" s="2" t="b">
        <v>0</v>
      </c>
      <c r="P4035" s="4">
        <f t="shared" ref="P4035:P4098" si="380">E4035/D4035*100</f>
        <v>25.698702928870294</v>
      </c>
      <c r="Q4035" s="5">
        <f t="shared" ref="Q4035:Q4098" si="381">E4035/N4035</f>
        <v>65.340319148936175</v>
      </c>
      <c r="R4035" s="2" t="s">
        <v>8271</v>
      </c>
      <c r="S4035" s="7" t="str">
        <f t="shared" ref="S4035:S4098" si="382">LEFT(R4035, SEARCH("/",R4035, 1)-1)</f>
        <v>theater</v>
      </c>
      <c r="T4035" s="7" t="str">
        <f t="shared" ref="T4035:T4098" si="383">RIGHT(R4035,LEN(R4035)-SEARCH("/",R4035,1))</f>
        <v>plays</v>
      </c>
    </row>
    <row r="4036" spans="1:20" ht="80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17">
        <f t="shared" si="378"/>
        <v>42067.947337962964</v>
      </c>
      <c r="L4036" s="17">
        <f t="shared" si="379"/>
        <v>42097.905671296292</v>
      </c>
      <c r="M4036" s="2" t="b">
        <v>0</v>
      </c>
      <c r="N4036" s="2">
        <v>2</v>
      </c>
      <c r="O4036" s="2" t="b">
        <v>0</v>
      </c>
      <c r="P4036" s="4">
        <f t="shared" si="380"/>
        <v>1.4814814814814816</v>
      </c>
      <c r="Q4036" s="5">
        <f t="shared" si="381"/>
        <v>100</v>
      </c>
      <c r="R4036" s="2" t="s">
        <v>8271</v>
      </c>
      <c r="S4036" s="7" t="str">
        <f t="shared" si="382"/>
        <v>theater</v>
      </c>
      <c r="T4036" s="7" t="str">
        <f t="shared" si="383"/>
        <v>plays</v>
      </c>
    </row>
    <row r="4037" spans="1:20" ht="60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17">
        <f t="shared" si="378"/>
        <v>41903.882951388885</v>
      </c>
      <c r="L4037" s="17">
        <f t="shared" si="379"/>
        <v>41933.882951388885</v>
      </c>
      <c r="M4037" s="2" t="b">
        <v>0</v>
      </c>
      <c r="N4037" s="2">
        <v>25</v>
      </c>
      <c r="O4037" s="2" t="b">
        <v>0</v>
      </c>
      <c r="P4037" s="4">
        <f t="shared" si="380"/>
        <v>36.85</v>
      </c>
      <c r="Q4037" s="5">
        <f t="shared" si="381"/>
        <v>147.4</v>
      </c>
      <c r="R4037" s="2" t="s">
        <v>8271</v>
      </c>
      <c r="S4037" s="7" t="str">
        <f t="shared" si="382"/>
        <v>theater</v>
      </c>
      <c r="T4037" s="7" t="str">
        <f t="shared" si="383"/>
        <v>plays</v>
      </c>
    </row>
    <row r="4038" spans="1:20" ht="80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17">
        <f t="shared" si="378"/>
        <v>41804.937083333331</v>
      </c>
      <c r="L4038" s="17">
        <f t="shared" si="379"/>
        <v>41821.9375</v>
      </c>
      <c r="M4038" s="2" t="b">
        <v>0</v>
      </c>
      <c r="N4038" s="2">
        <v>17</v>
      </c>
      <c r="O4038" s="2" t="b">
        <v>0</v>
      </c>
      <c r="P4038" s="4">
        <f t="shared" si="380"/>
        <v>47.05</v>
      </c>
      <c r="Q4038" s="5">
        <f t="shared" si="381"/>
        <v>166.05882352941177</v>
      </c>
      <c r="R4038" s="2" t="s">
        <v>8271</v>
      </c>
      <c r="S4038" s="7" t="str">
        <f t="shared" si="382"/>
        <v>theater</v>
      </c>
      <c r="T4038" s="7" t="str">
        <f t="shared" si="383"/>
        <v>plays</v>
      </c>
    </row>
    <row r="4039" spans="1:20" ht="80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17">
        <f t="shared" si="378"/>
        <v>42497.070775462969</v>
      </c>
      <c r="L4039" s="17">
        <f t="shared" si="379"/>
        <v>42514.600694444445</v>
      </c>
      <c r="M4039" s="2" t="b">
        <v>0</v>
      </c>
      <c r="N4039" s="2">
        <v>2</v>
      </c>
      <c r="O4039" s="2" t="b">
        <v>0</v>
      </c>
      <c r="P4039" s="4">
        <f t="shared" si="380"/>
        <v>11.428571428571429</v>
      </c>
      <c r="Q4039" s="5">
        <f t="shared" si="381"/>
        <v>40</v>
      </c>
      <c r="R4039" s="2" t="s">
        <v>8271</v>
      </c>
      <c r="S4039" s="7" t="str">
        <f t="shared" si="382"/>
        <v>theater</v>
      </c>
      <c r="T4039" s="7" t="str">
        <f t="shared" si="383"/>
        <v>plays</v>
      </c>
    </row>
    <row r="4040" spans="1:20" ht="80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17">
        <f t="shared" si="378"/>
        <v>41869.798726851855</v>
      </c>
      <c r="L4040" s="17">
        <f t="shared" si="379"/>
        <v>41929.798726851855</v>
      </c>
      <c r="M4040" s="2" t="b">
        <v>0</v>
      </c>
      <c r="N4040" s="2">
        <v>4</v>
      </c>
      <c r="O4040" s="2" t="b">
        <v>0</v>
      </c>
      <c r="P4040" s="4">
        <f t="shared" si="380"/>
        <v>12.04</v>
      </c>
      <c r="Q4040" s="5">
        <f t="shared" si="381"/>
        <v>75.25</v>
      </c>
      <c r="R4040" s="2" t="s">
        <v>8271</v>
      </c>
      <c r="S4040" s="7" t="str">
        <f t="shared" si="382"/>
        <v>theater</v>
      </c>
      <c r="T4040" s="7" t="str">
        <f t="shared" si="383"/>
        <v>plays</v>
      </c>
    </row>
    <row r="4041" spans="1:20" ht="60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17">
        <f t="shared" si="378"/>
        <v>42305.670914351853</v>
      </c>
      <c r="L4041" s="17">
        <f t="shared" si="379"/>
        <v>42339.249305555553</v>
      </c>
      <c r="M4041" s="2" t="b">
        <v>0</v>
      </c>
      <c r="N4041" s="2">
        <v>5</v>
      </c>
      <c r="O4041" s="2" t="b">
        <v>0</v>
      </c>
      <c r="P4041" s="4">
        <f t="shared" si="380"/>
        <v>60</v>
      </c>
      <c r="Q4041" s="5">
        <f t="shared" si="381"/>
        <v>60</v>
      </c>
      <c r="R4041" s="2" t="s">
        <v>8271</v>
      </c>
      <c r="S4041" s="7" t="str">
        <f t="shared" si="382"/>
        <v>theater</v>
      </c>
      <c r="T4041" s="7" t="str">
        <f t="shared" si="383"/>
        <v>plays</v>
      </c>
    </row>
    <row r="4042" spans="1:20" ht="60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17">
        <f t="shared" si="378"/>
        <v>42144.231527777782</v>
      </c>
      <c r="L4042" s="17">
        <f t="shared" si="379"/>
        <v>42203.125</v>
      </c>
      <c r="M4042" s="2" t="b">
        <v>0</v>
      </c>
      <c r="N4042" s="2">
        <v>2</v>
      </c>
      <c r="O4042" s="2" t="b">
        <v>0</v>
      </c>
      <c r="P4042" s="4">
        <f t="shared" si="380"/>
        <v>31.25</v>
      </c>
      <c r="Q4042" s="5">
        <f t="shared" si="381"/>
        <v>1250</v>
      </c>
      <c r="R4042" s="2" t="s">
        <v>8271</v>
      </c>
      <c r="S4042" s="7" t="str">
        <f t="shared" si="382"/>
        <v>theater</v>
      </c>
      <c r="T4042" s="7" t="str">
        <f t="shared" si="383"/>
        <v>plays</v>
      </c>
    </row>
    <row r="4043" spans="1:20" ht="60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17">
        <f t="shared" si="378"/>
        <v>42559.474004629628</v>
      </c>
      <c r="L4043" s="17">
        <f t="shared" si="379"/>
        <v>42619.474004629628</v>
      </c>
      <c r="M4043" s="2" t="b">
        <v>0</v>
      </c>
      <c r="N4043" s="2">
        <v>2</v>
      </c>
      <c r="O4043" s="2" t="b">
        <v>0</v>
      </c>
      <c r="P4043" s="4">
        <f t="shared" si="380"/>
        <v>0.42</v>
      </c>
      <c r="Q4043" s="5">
        <f t="shared" si="381"/>
        <v>10.5</v>
      </c>
      <c r="R4043" s="2" t="s">
        <v>8271</v>
      </c>
      <c r="S4043" s="7" t="str">
        <f t="shared" si="382"/>
        <v>theater</v>
      </c>
      <c r="T4043" s="7" t="str">
        <f t="shared" si="383"/>
        <v>plays</v>
      </c>
    </row>
    <row r="4044" spans="1:20" ht="80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17">
        <f t="shared" si="378"/>
        <v>41995.084074074075</v>
      </c>
      <c r="L4044" s="17">
        <f t="shared" si="379"/>
        <v>42024.802777777775</v>
      </c>
      <c r="M4044" s="2" t="b">
        <v>0</v>
      </c>
      <c r="N4044" s="2">
        <v>3</v>
      </c>
      <c r="O4044" s="2" t="b">
        <v>0</v>
      </c>
      <c r="P4044" s="4">
        <f t="shared" si="380"/>
        <v>0.21</v>
      </c>
      <c r="Q4044" s="5">
        <f t="shared" si="381"/>
        <v>7</v>
      </c>
      <c r="R4044" s="2" t="s">
        <v>8271</v>
      </c>
      <c r="S4044" s="7" t="str">
        <f t="shared" si="382"/>
        <v>theater</v>
      </c>
      <c r="T4044" s="7" t="str">
        <f t="shared" si="383"/>
        <v>plays</v>
      </c>
    </row>
    <row r="4045" spans="1:20" ht="60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17">
        <f t="shared" si="378"/>
        <v>41948.957465277781</v>
      </c>
      <c r="L4045" s="17">
        <f t="shared" si="379"/>
        <v>41963.957465277781</v>
      </c>
      <c r="M4045" s="2" t="b">
        <v>0</v>
      </c>
      <c r="N4045" s="2">
        <v>0</v>
      </c>
      <c r="O4045" s="2" t="b">
        <v>0</v>
      </c>
      <c r="P4045" s="4">
        <f t="shared" si="380"/>
        <v>0</v>
      </c>
      <c r="Q4045" s="5" t="e">
        <f t="shared" si="381"/>
        <v>#DIV/0!</v>
      </c>
      <c r="R4045" s="2" t="s">
        <v>8271</v>
      </c>
      <c r="S4045" s="7" t="str">
        <f t="shared" si="382"/>
        <v>theater</v>
      </c>
      <c r="T4045" s="7" t="str">
        <f t="shared" si="383"/>
        <v>plays</v>
      </c>
    </row>
    <row r="4046" spans="1:20" ht="80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17">
        <f t="shared" si="378"/>
        <v>42074.219699074078</v>
      </c>
      <c r="L4046" s="17">
        <f t="shared" si="379"/>
        <v>42104.208333333328</v>
      </c>
      <c r="M4046" s="2" t="b">
        <v>0</v>
      </c>
      <c r="N4046" s="2">
        <v>4</v>
      </c>
      <c r="O4046" s="2" t="b">
        <v>0</v>
      </c>
      <c r="P4046" s="4">
        <f t="shared" si="380"/>
        <v>37.5</v>
      </c>
      <c r="Q4046" s="5">
        <f t="shared" si="381"/>
        <v>56.25</v>
      </c>
      <c r="R4046" s="2" t="s">
        <v>8271</v>
      </c>
      <c r="S4046" s="7" t="str">
        <f t="shared" si="382"/>
        <v>theater</v>
      </c>
      <c r="T4046" s="7" t="str">
        <f t="shared" si="383"/>
        <v>plays</v>
      </c>
    </row>
    <row r="4047" spans="1:20" ht="80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17">
        <f t="shared" si="378"/>
        <v>41842.201261574075</v>
      </c>
      <c r="L4047" s="17">
        <f t="shared" si="379"/>
        <v>41872.201261574075</v>
      </c>
      <c r="M4047" s="2" t="b">
        <v>0</v>
      </c>
      <c r="N4047" s="2">
        <v>1</v>
      </c>
      <c r="O4047" s="2" t="b">
        <v>0</v>
      </c>
      <c r="P4047" s="4">
        <f t="shared" si="380"/>
        <v>0.02</v>
      </c>
      <c r="Q4047" s="5">
        <f t="shared" si="381"/>
        <v>1</v>
      </c>
      <c r="R4047" s="2" t="s">
        <v>8271</v>
      </c>
      <c r="S4047" s="7" t="str">
        <f t="shared" si="382"/>
        <v>theater</v>
      </c>
      <c r="T4047" s="7" t="str">
        <f t="shared" si="383"/>
        <v>plays</v>
      </c>
    </row>
    <row r="4048" spans="1:20" ht="80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17">
        <f t="shared" si="378"/>
        <v>41904.650578703702</v>
      </c>
      <c r="L4048" s="17">
        <f t="shared" si="379"/>
        <v>41934.650578703702</v>
      </c>
      <c r="M4048" s="2" t="b">
        <v>0</v>
      </c>
      <c r="N4048" s="2">
        <v>12</v>
      </c>
      <c r="O4048" s="2" t="b">
        <v>0</v>
      </c>
      <c r="P4048" s="4">
        <f t="shared" si="380"/>
        <v>8.2142857142857135</v>
      </c>
      <c r="Q4048" s="5">
        <f t="shared" si="381"/>
        <v>38.333333333333336</v>
      </c>
      <c r="R4048" s="2" t="s">
        <v>8271</v>
      </c>
      <c r="S4048" s="7" t="str">
        <f t="shared" si="382"/>
        <v>theater</v>
      </c>
      <c r="T4048" s="7" t="str">
        <f t="shared" si="383"/>
        <v>plays</v>
      </c>
    </row>
    <row r="4049" spans="1:20" ht="80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17">
        <f t="shared" si="378"/>
        <v>41991.022488425922</v>
      </c>
      <c r="L4049" s="17">
        <f t="shared" si="379"/>
        <v>42015.041666666672</v>
      </c>
      <c r="M4049" s="2" t="b">
        <v>0</v>
      </c>
      <c r="N4049" s="2">
        <v>4</v>
      </c>
      <c r="O4049" s="2" t="b">
        <v>0</v>
      </c>
      <c r="P4049" s="4">
        <f t="shared" si="380"/>
        <v>2.1999999999999997</v>
      </c>
      <c r="Q4049" s="5">
        <f t="shared" si="381"/>
        <v>27.5</v>
      </c>
      <c r="R4049" s="2" t="s">
        <v>8271</v>
      </c>
      <c r="S4049" s="7" t="str">
        <f t="shared" si="382"/>
        <v>theater</v>
      </c>
      <c r="T4049" s="7" t="str">
        <f t="shared" si="383"/>
        <v>plays</v>
      </c>
    </row>
    <row r="4050" spans="1:20" ht="80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17">
        <f t="shared" si="378"/>
        <v>42436.509108796294</v>
      </c>
      <c r="L4050" s="17">
        <f t="shared" si="379"/>
        <v>42471.467442129629</v>
      </c>
      <c r="M4050" s="2" t="b">
        <v>0</v>
      </c>
      <c r="N4050" s="2">
        <v>91</v>
      </c>
      <c r="O4050" s="2" t="b">
        <v>0</v>
      </c>
      <c r="P4050" s="4">
        <f t="shared" si="380"/>
        <v>17.652941176470588</v>
      </c>
      <c r="Q4050" s="5">
        <f t="shared" si="381"/>
        <v>32.978021978021978</v>
      </c>
      <c r="R4050" s="2" t="s">
        <v>8271</v>
      </c>
      <c r="S4050" s="7" t="str">
        <f t="shared" si="382"/>
        <v>theater</v>
      </c>
      <c r="T4050" s="7" t="str">
        <f t="shared" si="383"/>
        <v>plays</v>
      </c>
    </row>
    <row r="4051" spans="1:20" ht="80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17">
        <f t="shared" si="378"/>
        <v>42169.958506944444</v>
      </c>
      <c r="L4051" s="17">
        <f t="shared" si="379"/>
        <v>42199.958506944444</v>
      </c>
      <c r="M4051" s="2" t="b">
        <v>0</v>
      </c>
      <c r="N4051" s="2">
        <v>1</v>
      </c>
      <c r="O4051" s="2" t="b">
        <v>0</v>
      </c>
      <c r="P4051" s="4">
        <f t="shared" si="380"/>
        <v>0.08</v>
      </c>
      <c r="Q4051" s="5">
        <f t="shared" si="381"/>
        <v>16</v>
      </c>
      <c r="R4051" s="2" t="s">
        <v>8271</v>
      </c>
      <c r="S4051" s="7" t="str">
        <f t="shared" si="382"/>
        <v>theater</v>
      </c>
      <c r="T4051" s="7" t="str">
        <f t="shared" si="383"/>
        <v>plays</v>
      </c>
    </row>
    <row r="4052" spans="1:20" ht="80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17">
        <f t="shared" si="378"/>
        <v>41905.636469907404</v>
      </c>
      <c r="L4052" s="17">
        <f t="shared" si="379"/>
        <v>41935.636469907404</v>
      </c>
      <c r="M4052" s="2" t="b">
        <v>0</v>
      </c>
      <c r="N4052" s="2">
        <v>1</v>
      </c>
      <c r="O4052" s="2" t="b">
        <v>0</v>
      </c>
      <c r="P4052" s="4">
        <f t="shared" si="380"/>
        <v>6.6666666666666666E-2</v>
      </c>
      <c r="Q4052" s="5">
        <f t="shared" si="381"/>
        <v>1</v>
      </c>
      <c r="R4052" s="2" t="s">
        <v>8271</v>
      </c>
      <c r="S4052" s="7" t="str">
        <f t="shared" si="382"/>
        <v>theater</v>
      </c>
      <c r="T4052" s="7" t="str">
        <f t="shared" si="383"/>
        <v>plays</v>
      </c>
    </row>
    <row r="4053" spans="1:20" ht="80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17">
        <f t="shared" si="378"/>
        <v>41761.810150462967</v>
      </c>
      <c r="L4053" s="17">
        <f t="shared" si="379"/>
        <v>41768.286805555559</v>
      </c>
      <c r="M4053" s="2" t="b">
        <v>0</v>
      </c>
      <c r="N4053" s="2">
        <v>0</v>
      </c>
      <c r="O4053" s="2" t="b">
        <v>0</v>
      </c>
      <c r="P4053" s="4">
        <f t="shared" si="380"/>
        <v>0</v>
      </c>
      <c r="Q4053" s="5" t="e">
        <f t="shared" si="381"/>
        <v>#DIV/0!</v>
      </c>
      <c r="R4053" s="2" t="s">
        <v>8271</v>
      </c>
      <c r="S4053" s="7" t="str">
        <f t="shared" si="382"/>
        <v>theater</v>
      </c>
      <c r="T4053" s="7" t="str">
        <f t="shared" si="383"/>
        <v>plays</v>
      </c>
    </row>
    <row r="4054" spans="1:20" ht="100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17">
        <f t="shared" si="378"/>
        <v>41865.878657407404</v>
      </c>
      <c r="L4054" s="17">
        <f t="shared" si="379"/>
        <v>41925.878657407404</v>
      </c>
      <c r="M4054" s="2" t="b">
        <v>0</v>
      </c>
      <c r="N4054" s="2">
        <v>13</v>
      </c>
      <c r="O4054" s="2" t="b">
        <v>0</v>
      </c>
      <c r="P4054" s="4">
        <f t="shared" si="380"/>
        <v>37.533333333333339</v>
      </c>
      <c r="Q4054" s="5">
        <f t="shared" si="381"/>
        <v>86.615384615384613</v>
      </c>
      <c r="R4054" s="2" t="s">
        <v>8271</v>
      </c>
      <c r="S4054" s="7" t="str">
        <f t="shared" si="382"/>
        <v>theater</v>
      </c>
      <c r="T4054" s="7" t="str">
        <f t="shared" si="383"/>
        <v>plays</v>
      </c>
    </row>
    <row r="4055" spans="1:20" ht="80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17">
        <f t="shared" si="378"/>
        <v>41928.690138888887</v>
      </c>
      <c r="L4055" s="17">
        <f t="shared" si="379"/>
        <v>41958.833333333328</v>
      </c>
      <c r="M4055" s="2" t="b">
        <v>0</v>
      </c>
      <c r="N4055" s="2">
        <v>2</v>
      </c>
      <c r="O4055" s="2" t="b">
        <v>0</v>
      </c>
      <c r="P4055" s="4">
        <f t="shared" si="380"/>
        <v>22</v>
      </c>
      <c r="Q4055" s="5">
        <f t="shared" si="381"/>
        <v>55</v>
      </c>
      <c r="R4055" s="2" t="s">
        <v>8271</v>
      </c>
      <c r="S4055" s="7" t="str">
        <f t="shared" si="382"/>
        <v>theater</v>
      </c>
      <c r="T4055" s="7" t="str">
        <f t="shared" si="383"/>
        <v>plays</v>
      </c>
    </row>
    <row r="4056" spans="1:20" ht="80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17">
        <f t="shared" si="378"/>
        <v>42613.841261574074</v>
      </c>
      <c r="L4056" s="17">
        <f t="shared" si="379"/>
        <v>42644.166666666672</v>
      </c>
      <c r="M4056" s="2" t="b">
        <v>0</v>
      </c>
      <c r="N4056" s="2">
        <v>0</v>
      </c>
      <c r="O4056" s="2" t="b">
        <v>0</v>
      </c>
      <c r="P4056" s="4">
        <f t="shared" si="380"/>
        <v>0</v>
      </c>
      <c r="Q4056" s="5" t="e">
        <f t="shared" si="381"/>
        <v>#DIV/0!</v>
      </c>
      <c r="R4056" s="2" t="s">
        <v>8271</v>
      </c>
      <c r="S4056" s="7" t="str">
        <f t="shared" si="382"/>
        <v>theater</v>
      </c>
      <c r="T4056" s="7" t="str">
        <f t="shared" si="383"/>
        <v>plays</v>
      </c>
    </row>
    <row r="4057" spans="1:20" ht="80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17">
        <f t="shared" si="378"/>
        <v>41779.648506944446</v>
      </c>
      <c r="L4057" s="17">
        <f t="shared" si="379"/>
        <v>41809.648506944446</v>
      </c>
      <c r="M4057" s="2" t="b">
        <v>0</v>
      </c>
      <c r="N4057" s="2">
        <v>21</v>
      </c>
      <c r="O4057" s="2" t="b">
        <v>0</v>
      </c>
      <c r="P4057" s="4">
        <f t="shared" si="380"/>
        <v>17.62</v>
      </c>
      <c r="Q4057" s="5">
        <f t="shared" si="381"/>
        <v>41.952380952380949</v>
      </c>
      <c r="R4057" s="2" t="s">
        <v>8271</v>
      </c>
      <c r="S4057" s="7" t="str">
        <f t="shared" si="382"/>
        <v>theater</v>
      </c>
      <c r="T4057" s="7" t="str">
        <f t="shared" si="383"/>
        <v>plays</v>
      </c>
    </row>
    <row r="4058" spans="1:20" ht="80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17">
        <f t="shared" si="378"/>
        <v>42534.933321759265</v>
      </c>
      <c r="L4058" s="17">
        <f t="shared" si="379"/>
        <v>42554.832638888889</v>
      </c>
      <c r="M4058" s="2" t="b">
        <v>0</v>
      </c>
      <c r="N4058" s="2">
        <v>9</v>
      </c>
      <c r="O4058" s="2" t="b">
        <v>0</v>
      </c>
      <c r="P4058" s="4">
        <f t="shared" si="380"/>
        <v>53</v>
      </c>
      <c r="Q4058" s="5">
        <f t="shared" si="381"/>
        <v>88.333333333333329</v>
      </c>
      <c r="R4058" s="2" t="s">
        <v>8271</v>
      </c>
      <c r="S4058" s="7" t="str">
        <f t="shared" si="382"/>
        <v>theater</v>
      </c>
      <c r="T4058" s="7" t="str">
        <f t="shared" si="383"/>
        <v>plays</v>
      </c>
    </row>
    <row r="4059" spans="1:20" ht="80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17">
        <f t="shared" si="378"/>
        <v>42310.968518518523</v>
      </c>
      <c r="L4059" s="17">
        <f t="shared" si="379"/>
        <v>42333.958333333328</v>
      </c>
      <c r="M4059" s="2" t="b">
        <v>0</v>
      </c>
      <c r="N4059" s="2">
        <v>6</v>
      </c>
      <c r="O4059" s="2" t="b">
        <v>0</v>
      </c>
      <c r="P4059" s="4">
        <f t="shared" si="380"/>
        <v>22.142857142857142</v>
      </c>
      <c r="Q4059" s="5">
        <f t="shared" si="381"/>
        <v>129.16666666666666</v>
      </c>
      <c r="R4059" s="2" t="s">
        <v>8271</v>
      </c>
      <c r="S4059" s="7" t="str">
        <f t="shared" si="382"/>
        <v>theater</v>
      </c>
      <c r="T4059" s="7" t="str">
        <f t="shared" si="383"/>
        <v>plays</v>
      </c>
    </row>
    <row r="4060" spans="1:20" ht="80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17">
        <f t="shared" si="378"/>
        <v>42446.060694444444</v>
      </c>
      <c r="L4060" s="17">
        <f t="shared" si="379"/>
        <v>42461.165972222225</v>
      </c>
      <c r="M4060" s="2" t="b">
        <v>0</v>
      </c>
      <c r="N4060" s="2">
        <v>4</v>
      </c>
      <c r="O4060" s="2" t="b">
        <v>0</v>
      </c>
      <c r="P4060" s="4">
        <f t="shared" si="380"/>
        <v>2.5333333333333332</v>
      </c>
      <c r="Q4060" s="5">
        <f t="shared" si="381"/>
        <v>23.75</v>
      </c>
      <c r="R4060" s="2" t="s">
        <v>8271</v>
      </c>
      <c r="S4060" s="7" t="str">
        <f t="shared" si="382"/>
        <v>theater</v>
      </c>
      <c r="T4060" s="7" t="str">
        <f t="shared" si="383"/>
        <v>plays</v>
      </c>
    </row>
    <row r="4061" spans="1:20" ht="60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17">
        <f t="shared" si="378"/>
        <v>41866.640648148146</v>
      </c>
      <c r="L4061" s="17">
        <f t="shared" si="379"/>
        <v>41898.125</v>
      </c>
      <c r="M4061" s="2" t="b">
        <v>0</v>
      </c>
      <c r="N4061" s="2">
        <v>7</v>
      </c>
      <c r="O4061" s="2" t="b">
        <v>0</v>
      </c>
      <c r="P4061" s="4">
        <f t="shared" si="380"/>
        <v>2.5</v>
      </c>
      <c r="Q4061" s="5">
        <f t="shared" si="381"/>
        <v>35.714285714285715</v>
      </c>
      <c r="R4061" s="2" t="s">
        <v>8271</v>
      </c>
      <c r="S4061" s="7" t="str">
        <f t="shared" si="382"/>
        <v>theater</v>
      </c>
      <c r="T4061" s="7" t="str">
        <f t="shared" si="383"/>
        <v>plays</v>
      </c>
    </row>
    <row r="4062" spans="1:20" ht="80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17">
        <f t="shared" si="378"/>
        <v>41779.695092592592</v>
      </c>
      <c r="L4062" s="17">
        <f t="shared" si="379"/>
        <v>41813.666666666664</v>
      </c>
      <c r="M4062" s="2" t="b">
        <v>0</v>
      </c>
      <c r="N4062" s="2">
        <v>5</v>
      </c>
      <c r="O4062" s="2" t="b">
        <v>0</v>
      </c>
      <c r="P4062" s="4">
        <f t="shared" si="380"/>
        <v>2.85</v>
      </c>
      <c r="Q4062" s="5">
        <f t="shared" si="381"/>
        <v>57</v>
      </c>
      <c r="R4062" s="2" t="s">
        <v>8271</v>
      </c>
      <c r="S4062" s="7" t="str">
        <f t="shared" si="382"/>
        <v>theater</v>
      </c>
      <c r="T4062" s="7" t="str">
        <f t="shared" si="383"/>
        <v>plays</v>
      </c>
    </row>
    <row r="4063" spans="1:20" ht="60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17">
        <f t="shared" si="378"/>
        <v>42421.141469907408</v>
      </c>
      <c r="L4063" s="17">
        <f t="shared" si="379"/>
        <v>42481.099803240737</v>
      </c>
      <c r="M4063" s="2" t="b">
        <v>0</v>
      </c>
      <c r="N4063" s="2">
        <v>0</v>
      </c>
      <c r="O4063" s="2" t="b">
        <v>0</v>
      </c>
      <c r="P4063" s="4">
        <f t="shared" si="380"/>
        <v>0</v>
      </c>
      <c r="Q4063" s="5" t="e">
        <f t="shared" si="381"/>
        <v>#DIV/0!</v>
      </c>
      <c r="R4063" s="2" t="s">
        <v>8271</v>
      </c>
      <c r="S4063" s="7" t="str">
        <f t="shared" si="382"/>
        <v>theater</v>
      </c>
      <c r="T4063" s="7" t="str">
        <f t="shared" si="383"/>
        <v>plays</v>
      </c>
    </row>
    <row r="4064" spans="1:20" ht="80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17">
        <f t="shared" si="378"/>
        <v>42523.739212962959</v>
      </c>
      <c r="L4064" s="17">
        <f t="shared" si="379"/>
        <v>42553.739212962959</v>
      </c>
      <c r="M4064" s="2" t="b">
        <v>0</v>
      </c>
      <c r="N4064" s="2">
        <v>3</v>
      </c>
      <c r="O4064" s="2" t="b">
        <v>0</v>
      </c>
      <c r="P4064" s="4">
        <f t="shared" si="380"/>
        <v>2.4500000000000002</v>
      </c>
      <c r="Q4064" s="5">
        <f t="shared" si="381"/>
        <v>163.33333333333334</v>
      </c>
      <c r="R4064" s="2" t="s">
        <v>8271</v>
      </c>
      <c r="S4064" s="7" t="str">
        <f t="shared" si="382"/>
        <v>theater</v>
      </c>
      <c r="T4064" s="7" t="str">
        <f t="shared" si="383"/>
        <v>plays</v>
      </c>
    </row>
    <row r="4065" spans="1:20" ht="80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17">
        <f t="shared" si="378"/>
        <v>41787.681527777779</v>
      </c>
      <c r="L4065" s="17">
        <f t="shared" si="379"/>
        <v>41817.681527777779</v>
      </c>
      <c r="M4065" s="2" t="b">
        <v>0</v>
      </c>
      <c r="N4065" s="2">
        <v>9</v>
      </c>
      <c r="O4065" s="2" t="b">
        <v>0</v>
      </c>
      <c r="P4065" s="4">
        <f t="shared" si="380"/>
        <v>1.4210526315789473</v>
      </c>
      <c r="Q4065" s="5">
        <f t="shared" si="381"/>
        <v>15</v>
      </c>
      <c r="R4065" s="2" t="s">
        <v>8271</v>
      </c>
      <c r="S4065" s="7" t="str">
        <f t="shared" si="382"/>
        <v>theater</v>
      </c>
      <c r="T4065" s="7" t="str">
        <f t="shared" si="383"/>
        <v>plays</v>
      </c>
    </row>
    <row r="4066" spans="1:20" ht="80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17">
        <f t="shared" si="378"/>
        <v>42093.588263888887</v>
      </c>
      <c r="L4066" s="17">
        <f t="shared" si="379"/>
        <v>42123.588263888887</v>
      </c>
      <c r="M4066" s="2" t="b">
        <v>0</v>
      </c>
      <c r="N4066" s="2">
        <v>6</v>
      </c>
      <c r="O4066" s="2" t="b">
        <v>0</v>
      </c>
      <c r="P4066" s="4">
        <f t="shared" si="380"/>
        <v>19.25</v>
      </c>
      <c r="Q4066" s="5">
        <f t="shared" si="381"/>
        <v>64.166666666666671</v>
      </c>
      <c r="R4066" s="2" t="s">
        <v>8271</v>
      </c>
      <c r="S4066" s="7" t="str">
        <f t="shared" si="382"/>
        <v>theater</v>
      </c>
      <c r="T4066" s="7" t="str">
        <f t="shared" si="383"/>
        <v>plays</v>
      </c>
    </row>
    <row r="4067" spans="1:20" ht="60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17">
        <f t="shared" si="378"/>
        <v>41833.951516203706</v>
      </c>
      <c r="L4067" s="17">
        <f t="shared" si="379"/>
        <v>41863.951516203706</v>
      </c>
      <c r="M4067" s="2" t="b">
        <v>0</v>
      </c>
      <c r="N4067" s="2">
        <v>4</v>
      </c>
      <c r="O4067" s="2" t="b">
        <v>0</v>
      </c>
      <c r="P4067" s="4">
        <f t="shared" si="380"/>
        <v>0.67500000000000004</v>
      </c>
      <c r="Q4067" s="5">
        <f t="shared" si="381"/>
        <v>6.75</v>
      </c>
      <c r="R4067" s="2" t="s">
        <v>8271</v>
      </c>
      <c r="S4067" s="7" t="str">
        <f t="shared" si="382"/>
        <v>theater</v>
      </c>
      <c r="T4067" s="7" t="str">
        <f t="shared" si="383"/>
        <v>plays</v>
      </c>
    </row>
    <row r="4068" spans="1:20" ht="80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17">
        <f t="shared" si="378"/>
        <v>42479.039212962962</v>
      </c>
      <c r="L4068" s="17">
        <f t="shared" si="379"/>
        <v>42509.039212962962</v>
      </c>
      <c r="M4068" s="2" t="b">
        <v>0</v>
      </c>
      <c r="N4068" s="2">
        <v>1</v>
      </c>
      <c r="O4068" s="2" t="b">
        <v>0</v>
      </c>
      <c r="P4068" s="4">
        <f t="shared" si="380"/>
        <v>0.16666666666666669</v>
      </c>
      <c r="Q4068" s="5">
        <f t="shared" si="381"/>
        <v>25</v>
      </c>
      <c r="R4068" s="2" t="s">
        <v>8271</v>
      </c>
      <c r="S4068" s="7" t="str">
        <f t="shared" si="382"/>
        <v>theater</v>
      </c>
      <c r="T4068" s="7" t="str">
        <f t="shared" si="383"/>
        <v>plays</v>
      </c>
    </row>
    <row r="4069" spans="1:20" ht="80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17">
        <f t="shared" si="378"/>
        <v>42235.117476851854</v>
      </c>
      <c r="L4069" s="17">
        <f t="shared" si="379"/>
        <v>42275.117476851854</v>
      </c>
      <c r="M4069" s="2" t="b">
        <v>0</v>
      </c>
      <c r="N4069" s="2">
        <v>17</v>
      </c>
      <c r="O4069" s="2" t="b">
        <v>0</v>
      </c>
      <c r="P4069" s="4">
        <f t="shared" si="380"/>
        <v>60.9</v>
      </c>
      <c r="Q4069" s="5">
        <f t="shared" si="381"/>
        <v>179.11764705882354</v>
      </c>
      <c r="R4069" s="2" t="s">
        <v>8271</v>
      </c>
      <c r="S4069" s="7" t="str">
        <f t="shared" si="382"/>
        <v>theater</v>
      </c>
      <c r="T4069" s="7" t="str">
        <f t="shared" si="383"/>
        <v>plays</v>
      </c>
    </row>
    <row r="4070" spans="1:20" ht="60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17">
        <f t="shared" si="378"/>
        <v>42718.963599537034</v>
      </c>
      <c r="L4070" s="17">
        <f t="shared" si="379"/>
        <v>42748.961805555555</v>
      </c>
      <c r="M4070" s="2" t="b">
        <v>0</v>
      </c>
      <c r="N4070" s="2">
        <v>1</v>
      </c>
      <c r="O4070" s="2" t="b">
        <v>0</v>
      </c>
      <c r="P4070" s="4">
        <f t="shared" si="380"/>
        <v>1</v>
      </c>
      <c r="Q4070" s="5">
        <f t="shared" si="381"/>
        <v>34.950000000000003</v>
      </c>
      <c r="R4070" s="2" t="s">
        <v>8271</v>
      </c>
      <c r="S4070" s="7" t="str">
        <f t="shared" si="382"/>
        <v>theater</v>
      </c>
      <c r="T4070" s="7" t="str">
        <f t="shared" si="383"/>
        <v>plays</v>
      </c>
    </row>
    <row r="4071" spans="1:20" ht="80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17">
        <f t="shared" si="378"/>
        <v>42022.661527777775</v>
      </c>
      <c r="L4071" s="17">
        <f t="shared" si="379"/>
        <v>42063.5</v>
      </c>
      <c r="M4071" s="2" t="b">
        <v>0</v>
      </c>
      <c r="N4071" s="2">
        <v>13</v>
      </c>
      <c r="O4071" s="2" t="b">
        <v>0</v>
      </c>
      <c r="P4071" s="4">
        <f t="shared" si="380"/>
        <v>34.4</v>
      </c>
      <c r="Q4071" s="5">
        <f t="shared" si="381"/>
        <v>33.07692307692308</v>
      </c>
      <c r="R4071" s="2" t="s">
        <v>8271</v>
      </c>
      <c r="S4071" s="7" t="str">
        <f t="shared" si="382"/>
        <v>theater</v>
      </c>
      <c r="T4071" s="7" t="str">
        <f t="shared" si="383"/>
        <v>plays</v>
      </c>
    </row>
    <row r="4072" spans="1:20" ht="60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17">
        <f t="shared" si="378"/>
        <v>42031.666898148149</v>
      </c>
      <c r="L4072" s="17">
        <f t="shared" si="379"/>
        <v>42064.125</v>
      </c>
      <c r="M4072" s="2" t="b">
        <v>0</v>
      </c>
      <c r="N4072" s="2">
        <v>6</v>
      </c>
      <c r="O4072" s="2" t="b">
        <v>0</v>
      </c>
      <c r="P4072" s="4">
        <f t="shared" si="380"/>
        <v>16.5</v>
      </c>
      <c r="Q4072" s="5">
        <f t="shared" si="381"/>
        <v>27.5</v>
      </c>
      <c r="R4072" s="2" t="s">
        <v>8271</v>
      </c>
      <c r="S4072" s="7" t="str">
        <f t="shared" si="382"/>
        <v>theater</v>
      </c>
      <c r="T4072" s="7" t="str">
        <f t="shared" si="383"/>
        <v>plays</v>
      </c>
    </row>
    <row r="4073" spans="1:20" ht="80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17">
        <f t="shared" si="378"/>
        <v>42700.804756944446</v>
      </c>
      <c r="L4073" s="17">
        <f t="shared" si="379"/>
        <v>42730.804756944446</v>
      </c>
      <c r="M4073" s="2" t="b">
        <v>0</v>
      </c>
      <c r="N4073" s="2">
        <v>0</v>
      </c>
      <c r="O4073" s="2" t="b">
        <v>0</v>
      </c>
      <c r="P4073" s="4">
        <f t="shared" si="380"/>
        <v>0</v>
      </c>
      <c r="Q4073" s="5" t="e">
        <f t="shared" si="381"/>
        <v>#DIV/0!</v>
      </c>
      <c r="R4073" s="2" t="s">
        <v>8271</v>
      </c>
      <c r="S4073" s="7" t="str">
        <f t="shared" si="382"/>
        <v>theater</v>
      </c>
      <c r="T4073" s="7" t="str">
        <f t="shared" si="383"/>
        <v>plays</v>
      </c>
    </row>
    <row r="4074" spans="1:20" ht="80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17">
        <f t="shared" si="378"/>
        <v>41812.77443287037</v>
      </c>
      <c r="L4074" s="17">
        <f t="shared" si="379"/>
        <v>41872.77443287037</v>
      </c>
      <c r="M4074" s="2" t="b">
        <v>0</v>
      </c>
      <c r="N4074" s="2">
        <v>2</v>
      </c>
      <c r="O4074" s="2" t="b">
        <v>0</v>
      </c>
      <c r="P4074" s="4">
        <f t="shared" si="380"/>
        <v>0.4</v>
      </c>
      <c r="Q4074" s="5">
        <f t="shared" si="381"/>
        <v>2</v>
      </c>
      <c r="R4074" s="2" t="s">
        <v>8271</v>
      </c>
      <c r="S4074" s="7" t="str">
        <f t="shared" si="382"/>
        <v>theater</v>
      </c>
      <c r="T4074" s="7" t="str">
        <f t="shared" si="383"/>
        <v>plays</v>
      </c>
    </row>
    <row r="4075" spans="1:20" ht="80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17">
        <f t="shared" si="378"/>
        <v>42078.34520833334</v>
      </c>
      <c r="L4075" s="17">
        <f t="shared" si="379"/>
        <v>42133.166666666672</v>
      </c>
      <c r="M4075" s="2" t="b">
        <v>0</v>
      </c>
      <c r="N4075" s="2">
        <v>2</v>
      </c>
      <c r="O4075" s="2" t="b">
        <v>0</v>
      </c>
      <c r="P4075" s="4">
        <f t="shared" si="380"/>
        <v>1.0571428571428572</v>
      </c>
      <c r="Q4075" s="5">
        <f t="shared" si="381"/>
        <v>18.5</v>
      </c>
      <c r="R4075" s="2" t="s">
        <v>8271</v>
      </c>
      <c r="S4075" s="7" t="str">
        <f t="shared" si="382"/>
        <v>theater</v>
      </c>
      <c r="T4075" s="7" t="str">
        <f t="shared" si="383"/>
        <v>plays</v>
      </c>
    </row>
    <row r="4076" spans="1:20" ht="80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17">
        <f t="shared" si="378"/>
        <v>42283.552951388891</v>
      </c>
      <c r="L4076" s="17">
        <f t="shared" si="379"/>
        <v>42313.594618055555</v>
      </c>
      <c r="M4076" s="2" t="b">
        <v>0</v>
      </c>
      <c r="N4076" s="2">
        <v>21</v>
      </c>
      <c r="O4076" s="2" t="b">
        <v>0</v>
      </c>
      <c r="P4076" s="4">
        <f t="shared" si="380"/>
        <v>26.727272727272727</v>
      </c>
      <c r="Q4076" s="5">
        <f t="shared" si="381"/>
        <v>35</v>
      </c>
      <c r="R4076" s="2" t="s">
        <v>8271</v>
      </c>
      <c r="S4076" s="7" t="str">
        <f t="shared" si="382"/>
        <v>theater</v>
      </c>
      <c r="T4076" s="7" t="str">
        <f t="shared" si="383"/>
        <v>plays</v>
      </c>
    </row>
    <row r="4077" spans="1:20" ht="80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17">
        <f t="shared" si="378"/>
        <v>41779.045937499999</v>
      </c>
      <c r="L4077" s="17">
        <f t="shared" si="379"/>
        <v>41820.727777777778</v>
      </c>
      <c r="M4077" s="2" t="b">
        <v>0</v>
      </c>
      <c r="N4077" s="2">
        <v>13</v>
      </c>
      <c r="O4077" s="2" t="b">
        <v>0</v>
      </c>
      <c r="P4077" s="4">
        <f t="shared" si="380"/>
        <v>28.799999999999997</v>
      </c>
      <c r="Q4077" s="5">
        <f t="shared" si="381"/>
        <v>44.307692307692307</v>
      </c>
      <c r="R4077" s="2" t="s">
        <v>8271</v>
      </c>
      <c r="S4077" s="7" t="str">
        <f t="shared" si="382"/>
        <v>theater</v>
      </c>
      <c r="T4077" s="7" t="str">
        <f t="shared" si="383"/>
        <v>plays</v>
      </c>
    </row>
    <row r="4078" spans="1:20" ht="60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17">
        <f t="shared" si="378"/>
        <v>41905.795706018522</v>
      </c>
      <c r="L4078" s="17">
        <f t="shared" si="379"/>
        <v>41933.82708333333</v>
      </c>
      <c r="M4078" s="2" t="b">
        <v>0</v>
      </c>
      <c r="N4078" s="2">
        <v>0</v>
      </c>
      <c r="O4078" s="2" t="b">
        <v>0</v>
      </c>
      <c r="P4078" s="4">
        <f t="shared" si="380"/>
        <v>0</v>
      </c>
      <c r="Q4078" s="5" t="e">
        <f t="shared" si="381"/>
        <v>#DIV/0!</v>
      </c>
      <c r="R4078" s="2" t="s">
        <v>8271</v>
      </c>
      <c r="S4078" s="7" t="str">
        <f t="shared" si="382"/>
        <v>theater</v>
      </c>
      <c r="T4078" s="7" t="str">
        <f t="shared" si="383"/>
        <v>plays</v>
      </c>
    </row>
    <row r="4079" spans="1:20" ht="80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17">
        <f t="shared" si="378"/>
        <v>42695.7105787037</v>
      </c>
      <c r="L4079" s="17">
        <f t="shared" si="379"/>
        <v>42725.7105787037</v>
      </c>
      <c r="M4079" s="2" t="b">
        <v>0</v>
      </c>
      <c r="N4079" s="2">
        <v>6</v>
      </c>
      <c r="O4079" s="2" t="b">
        <v>0</v>
      </c>
      <c r="P4079" s="4">
        <f t="shared" si="380"/>
        <v>8.9</v>
      </c>
      <c r="Q4079" s="5">
        <f t="shared" si="381"/>
        <v>222.5</v>
      </c>
      <c r="R4079" s="2" t="s">
        <v>8271</v>
      </c>
      <c r="S4079" s="7" t="str">
        <f t="shared" si="382"/>
        <v>theater</v>
      </c>
      <c r="T4079" s="7" t="str">
        <f t="shared" si="383"/>
        <v>plays</v>
      </c>
    </row>
    <row r="4080" spans="1:20" ht="80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17">
        <f t="shared" si="378"/>
        <v>42732.787523148145</v>
      </c>
      <c r="L4080" s="17">
        <f t="shared" si="379"/>
        <v>42762.787523148145</v>
      </c>
      <c r="M4080" s="2" t="b">
        <v>0</v>
      </c>
      <c r="N4080" s="2">
        <v>0</v>
      </c>
      <c r="O4080" s="2" t="b">
        <v>0</v>
      </c>
      <c r="P4080" s="4">
        <f t="shared" si="380"/>
        <v>0</v>
      </c>
      <c r="Q4080" s="5" t="e">
        <f t="shared" si="381"/>
        <v>#DIV/0!</v>
      </c>
      <c r="R4080" s="2" t="s">
        <v>8271</v>
      </c>
      <c r="S4080" s="7" t="str">
        <f t="shared" si="382"/>
        <v>theater</v>
      </c>
      <c r="T4080" s="7" t="str">
        <f t="shared" si="383"/>
        <v>plays</v>
      </c>
    </row>
    <row r="4081" spans="1:20" ht="80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17">
        <f t="shared" si="378"/>
        <v>42510.938900462963</v>
      </c>
      <c r="L4081" s="17">
        <f t="shared" si="379"/>
        <v>42540.938900462963</v>
      </c>
      <c r="M4081" s="2" t="b">
        <v>0</v>
      </c>
      <c r="N4081" s="2">
        <v>1</v>
      </c>
      <c r="O4081" s="2" t="b">
        <v>0</v>
      </c>
      <c r="P4081" s="4">
        <f t="shared" si="380"/>
        <v>0.16666666666666669</v>
      </c>
      <c r="Q4081" s="5">
        <f t="shared" si="381"/>
        <v>5</v>
      </c>
      <c r="R4081" s="2" t="s">
        <v>8271</v>
      </c>
      <c r="S4081" s="7" t="str">
        <f t="shared" si="382"/>
        <v>theater</v>
      </c>
      <c r="T4081" s="7" t="str">
        <f t="shared" si="383"/>
        <v>plays</v>
      </c>
    </row>
    <row r="4082" spans="1:20" ht="80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17">
        <f t="shared" si="378"/>
        <v>42511.698101851856</v>
      </c>
      <c r="L4082" s="17">
        <f t="shared" si="379"/>
        <v>42535.787500000006</v>
      </c>
      <c r="M4082" s="2" t="b">
        <v>0</v>
      </c>
      <c r="N4082" s="2">
        <v>0</v>
      </c>
      <c r="O4082" s="2" t="b">
        <v>0</v>
      </c>
      <c r="P4082" s="4">
        <f t="shared" si="380"/>
        <v>0</v>
      </c>
      <c r="Q4082" s="5" t="e">
        <f t="shared" si="381"/>
        <v>#DIV/0!</v>
      </c>
      <c r="R4082" s="2" t="s">
        <v>8271</v>
      </c>
      <c r="S4082" s="7" t="str">
        <f t="shared" si="382"/>
        <v>theater</v>
      </c>
      <c r="T4082" s="7" t="str">
        <f t="shared" si="383"/>
        <v>plays</v>
      </c>
    </row>
    <row r="4083" spans="1:20" ht="60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17">
        <f t="shared" si="378"/>
        <v>42041.581307870365</v>
      </c>
      <c r="L4083" s="17">
        <f t="shared" si="379"/>
        <v>42071.539641203708</v>
      </c>
      <c r="M4083" s="2" t="b">
        <v>0</v>
      </c>
      <c r="N4083" s="2">
        <v>12</v>
      </c>
      <c r="O4083" s="2" t="b">
        <v>0</v>
      </c>
      <c r="P4083" s="4">
        <f t="shared" si="380"/>
        <v>15.737410071942445</v>
      </c>
      <c r="Q4083" s="5">
        <f t="shared" si="381"/>
        <v>29.166666666666668</v>
      </c>
      <c r="R4083" s="2" t="s">
        <v>8271</v>
      </c>
      <c r="S4083" s="7" t="str">
        <f t="shared" si="382"/>
        <v>theater</v>
      </c>
      <c r="T4083" s="7" t="str">
        <f t="shared" si="383"/>
        <v>plays</v>
      </c>
    </row>
    <row r="4084" spans="1:20" ht="80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17">
        <f t="shared" si="378"/>
        <v>42307.189270833333</v>
      </c>
      <c r="L4084" s="17">
        <f t="shared" si="379"/>
        <v>42322.958333333328</v>
      </c>
      <c r="M4084" s="2" t="b">
        <v>0</v>
      </c>
      <c r="N4084" s="2">
        <v>2</v>
      </c>
      <c r="O4084" s="2" t="b">
        <v>0</v>
      </c>
      <c r="P4084" s="4">
        <f t="shared" si="380"/>
        <v>2</v>
      </c>
      <c r="Q4084" s="5">
        <f t="shared" si="381"/>
        <v>1.5</v>
      </c>
      <c r="R4084" s="2" t="s">
        <v>8271</v>
      </c>
      <c r="S4084" s="7" t="str">
        <f t="shared" si="382"/>
        <v>theater</v>
      </c>
      <c r="T4084" s="7" t="str">
        <f t="shared" si="383"/>
        <v>plays</v>
      </c>
    </row>
    <row r="4085" spans="1:20" ht="80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17">
        <f t="shared" si="378"/>
        <v>42353.761759259258</v>
      </c>
      <c r="L4085" s="17">
        <f t="shared" si="379"/>
        <v>42383.761759259258</v>
      </c>
      <c r="M4085" s="2" t="b">
        <v>0</v>
      </c>
      <c r="N4085" s="2">
        <v>6</v>
      </c>
      <c r="O4085" s="2" t="b">
        <v>0</v>
      </c>
      <c r="P4085" s="4">
        <f t="shared" si="380"/>
        <v>21.685714285714287</v>
      </c>
      <c r="Q4085" s="5">
        <f t="shared" si="381"/>
        <v>126.5</v>
      </c>
      <c r="R4085" s="2" t="s">
        <v>8271</v>
      </c>
      <c r="S4085" s="7" t="str">
        <f t="shared" si="382"/>
        <v>theater</v>
      </c>
      <c r="T4085" s="7" t="str">
        <f t="shared" si="383"/>
        <v>plays</v>
      </c>
    </row>
    <row r="4086" spans="1:20" ht="80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17">
        <f t="shared" si="378"/>
        <v>42622.436412037037</v>
      </c>
      <c r="L4086" s="17">
        <f t="shared" si="379"/>
        <v>42652.436412037037</v>
      </c>
      <c r="M4086" s="2" t="b">
        <v>0</v>
      </c>
      <c r="N4086" s="2">
        <v>1</v>
      </c>
      <c r="O4086" s="2" t="b">
        <v>0</v>
      </c>
      <c r="P4086" s="4">
        <f t="shared" si="380"/>
        <v>0.33333333333333337</v>
      </c>
      <c r="Q4086" s="5">
        <f t="shared" si="381"/>
        <v>10</v>
      </c>
      <c r="R4086" s="2" t="s">
        <v>8271</v>
      </c>
      <c r="S4086" s="7" t="str">
        <f t="shared" si="382"/>
        <v>theater</v>
      </c>
      <c r="T4086" s="7" t="str">
        <f t="shared" si="383"/>
        <v>plays</v>
      </c>
    </row>
    <row r="4087" spans="1:20" ht="80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17">
        <f t="shared" si="378"/>
        <v>42058.603877314818</v>
      </c>
      <c r="L4087" s="17">
        <f t="shared" si="379"/>
        <v>42087.165972222225</v>
      </c>
      <c r="M4087" s="2" t="b">
        <v>0</v>
      </c>
      <c r="N4087" s="2">
        <v>1</v>
      </c>
      <c r="O4087" s="2" t="b">
        <v>0</v>
      </c>
      <c r="P4087" s="4">
        <f t="shared" si="380"/>
        <v>0.2857142857142857</v>
      </c>
      <c r="Q4087" s="5">
        <f t="shared" si="381"/>
        <v>10</v>
      </c>
      <c r="R4087" s="2" t="s">
        <v>8271</v>
      </c>
      <c r="S4087" s="7" t="str">
        <f t="shared" si="382"/>
        <v>theater</v>
      </c>
      <c r="T4087" s="7" t="str">
        <f t="shared" si="383"/>
        <v>plays</v>
      </c>
    </row>
    <row r="4088" spans="1:20" ht="80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17">
        <f t="shared" si="378"/>
        <v>42304.940960648149</v>
      </c>
      <c r="L4088" s="17">
        <f t="shared" si="379"/>
        <v>42329.166666666672</v>
      </c>
      <c r="M4088" s="2" t="b">
        <v>0</v>
      </c>
      <c r="N4088" s="2">
        <v>5</v>
      </c>
      <c r="O4088" s="2" t="b">
        <v>0</v>
      </c>
      <c r="P4088" s="4">
        <f t="shared" si="380"/>
        <v>4.7</v>
      </c>
      <c r="Q4088" s="5">
        <f t="shared" si="381"/>
        <v>9.4</v>
      </c>
      <c r="R4088" s="2" t="s">
        <v>8271</v>
      </c>
      <c r="S4088" s="7" t="str">
        <f t="shared" si="382"/>
        <v>theater</v>
      </c>
      <c r="T4088" s="7" t="str">
        <f t="shared" si="383"/>
        <v>plays</v>
      </c>
    </row>
    <row r="4089" spans="1:20" ht="20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17">
        <f t="shared" si="378"/>
        <v>42538.742893518516</v>
      </c>
      <c r="L4089" s="17">
        <f t="shared" si="379"/>
        <v>42568.742893518516</v>
      </c>
      <c r="M4089" s="2" t="b">
        <v>0</v>
      </c>
      <c r="N4089" s="2">
        <v>0</v>
      </c>
      <c r="O4089" s="2" t="b">
        <v>0</v>
      </c>
      <c r="P4089" s="4">
        <f t="shared" si="380"/>
        <v>0</v>
      </c>
      <c r="Q4089" s="5" t="e">
        <f t="shared" si="381"/>
        <v>#DIV/0!</v>
      </c>
      <c r="R4089" s="2" t="s">
        <v>8271</v>
      </c>
      <c r="S4089" s="7" t="str">
        <f t="shared" si="382"/>
        <v>theater</v>
      </c>
      <c r="T4089" s="7" t="str">
        <f t="shared" si="383"/>
        <v>plays</v>
      </c>
    </row>
    <row r="4090" spans="1:20" ht="80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17">
        <f t="shared" si="378"/>
        <v>41990.612546296295</v>
      </c>
      <c r="L4090" s="17">
        <f t="shared" si="379"/>
        <v>42020.434722222228</v>
      </c>
      <c r="M4090" s="2" t="b">
        <v>0</v>
      </c>
      <c r="N4090" s="2">
        <v>3</v>
      </c>
      <c r="O4090" s="2" t="b">
        <v>0</v>
      </c>
      <c r="P4090" s="4">
        <f t="shared" si="380"/>
        <v>10.8</v>
      </c>
      <c r="Q4090" s="5">
        <f t="shared" si="381"/>
        <v>72</v>
      </c>
      <c r="R4090" s="2" t="s">
        <v>8271</v>
      </c>
      <c r="S4090" s="7" t="str">
        <f t="shared" si="382"/>
        <v>theater</v>
      </c>
      <c r="T4090" s="7" t="str">
        <f t="shared" si="383"/>
        <v>plays</v>
      </c>
    </row>
    <row r="4091" spans="1:20" ht="80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17">
        <f t="shared" si="378"/>
        <v>42122.732499999998</v>
      </c>
      <c r="L4091" s="17">
        <f t="shared" si="379"/>
        <v>42155.732638888891</v>
      </c>
      <c r="M4091" s="2" t="b">
        <v>0</v>
      </c>
      <c r="N4091" s="2">
        <v>8</v>
      </c>
      <c r="O4091" s="2" t="b">
        <v>0</v>
      </c>
      <c r="P4091" s="4">
        <f t="shared" si="380"/>
        <v>4.8</v>
      </c>
      <c r="Q4091" s="5">
        <f t="shared" si="381"/>
        <v>30</v>
      </c>
      <c r="R4091" s="2" t="s">
        <v>8271</v>
      </c>
      <c r="S4091" s="7" t="str">
        <f t="shared" si="382"/>
        <v>theater</v>
      </c>
      <c r="T4091" s="7" t="str">
        <f t="shared" si="383"/>
        <v>plays</v>
      </c>
    </row>
    <row r="4092" spans="1:20" ht="60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17">
        <f t="shared" si="378"/>
        <v>42209.67288194444</v>
      </c>
      <c r="L4092" s="17">
        <f t="shared" si="379"/>
        <v>42223.625</v>
      </c>
      <c r="M4092" s="2" t="b">
        <v>0</v>
      </c>
      <c r="N4092" s="2">
        <v>3</v>
      </c>
      <c r="O4092" s="2" t="b">
        <v>0</v>
      </c>
      <c r="P4092" s="4">
        <f t="shared" si="380"/>
        <v>3.2</v>
      </c>
      <c r="Q4092" s="5">
        <f t="shared" si="381"/>
        <v>10.666666666666666</v>
      </c>
      <c r="R4092" s="2" t="s">
        <v>8271</v>
      </c>
      <c r="S4092" s="7" t="str">
        <f t="shared" si="382"/>
        <v>theater</v>
      </c>
      <c r="T4092" s="7" t="str">
        <f t="shared" si="383"/>
        <v>plays</v>
      </c>
    </row>
    <row r="4093" spans="1:20" ht="80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17">
        <f t="shared" si="378"/>
        <v>41990.506377314814</v>
      </c>
      <c r="L4093" s="17">
        <f t="shared" si="379"/>
        <v>42020.506377314814</v>
      </c>
      <c r="M4093" s="2" t="b">
        <v>0</v>
      </c>
      <c r="N4093" s="2">
        <v>8</v>
      </c>
      <c r="O4093" s="2" t="b">
        <v>0</v>
      </c>
      <c r="P4093" s="4">
        <f t="shared" si="380"/>
        <v>12.75</v>
      </c>
      <c r="Q4093" s="5">
        <f t="shared" si="381"/>
        <v>25.5</v>
      </c>
      <c r="R4093" s="2" t="s">
        <v>8271</v>
      </c>
      <c r="S4093" s="7" t="str">
        <f t="shared" si="382"/>
        <v>theater</v>
      </c>
      <c r="T4093" s="7" t="str">
        <f t="shared" si="383"/>
        <v>plays</v>
      </c>
    </row>
    <row r="4094" spans="1:20" ht="60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17">
        <f t="shared" si="378"/>
        <v>42039.194988425923</v>
      </c>
      <c r="L4094" s="17">
        <f t="shared" si="379"/>
        <v>42099.153321759266</v>
      </c>
      <c r="M4094" s="2" t="b">
        <v>0</v>
      </c>
      <c r="N4094" s="2">
        <v>1</v>
      </c>
      <c r="O4094" s="2" t="b">
        <v>0</v>
      </c>
      <c r="P4094" s="4">
        <f t="shared" si="380"/>
        <v>1.8181818181818181E-2</v>
      </c>
      <c r="Q4094" s="5">
        <f t="shared" si="381"/>
        <v>20</v>
      </c>
      <c r="R4094" s="2" t="s">
        <v>8271</v>
      </c>
      <c r="S4094" s="7" t="str">
        <f t="shared" si="382"/>
        <v>theater</v>
      </c>
      <c r="T4094" s="7" t="str">
        <f t="shared" si="383"/>
        <v>plays</v>
      </c>
    </row>
    <row r="4095" spans="1:20" ht="80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17">
        <f t="shared" si="378"/>
        <v>42178.815891203703</v>
      </c>
      <c r="L4095" s="17">
        <f t="shared" si="379"/>
        <v>42238.815891203703</v>
      </c>
      <c r="M4095" s="2" t="b">
        <v>0</v>
      </c>
      <c r="N4095" s="2">
        <v>4</v>
      </c>
      <c r="O4095" s="2" t="b">
        <v>0</v>
      </c>
      <c r="P4095" s="4">
        <f t="shared" si="380"/>
        <v>2.4</v>
      </c>
      <c r="Q4095" s="5">
        <f t="shared" si="381"/>
        <v>15</v>
      </c>
      <c r="R4095" s="2" t="s">
        <v>8271</v>
      </c>
      <c r="S4095" s="7" t="str">
        <f t="shared" si="382"/>
        <v>theater</v>
      </c>
      <c r="T4095" s="7" t="str">
        <f t="shared" si="383"/>
        <v>plays</v>
      </c>
    </row>
    <row r="4096" spans="1:20" ht="80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17">
        <f t="shared" si="378"/>
        <v>41890.086805555555</v>
      </c>
      <c r="L4096" s="17">
        <f t="shared" si="379"/>
        <v>41934.207638888889</v>
      </c>
      <c r="M4096" s="2" t="b">
        <v>0</v>
      </c>
      <c r="N4096" s="2">
        <v>8</v>
      </c>
      <c r="O4096" s="2" t="b">
        <v>0</v>
      </c>
      <c r="P4096" s="4">
        <f t="shared" si="380"/>
        <v>36.5</v>
      </c>
      <c r="Q4096" s="5">
        <f t="shared" si="381"/>
        <v>91.25</v>
      </c>
      <c r="R4096" s="2" t="s">
        <v>8271</v>
      </c>
      <c r="S4096" s="7" t="str">
        <f t="shared" si="382"/>
        <v>theater</v>
      </c>
      <c r="T4096" s="7" t="str">
        <f t="shared" si="383"/>
        <v>plays</v>
      </c>
    </row>
    <row r="4097" spans="1:20" ht="60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17">
        <f t="shared" si="378"/>
        <v>42693.031828703708</v>
      </c>
      <c r="L4097" s="17">
        <f t="shared" si="379"/>
        <v>42723.031828703708</v>
      </c>
      <c r="M4097" s="2" t="b">
        <v>0</v>
      </c>
      <c r="N4097" s="2">
        <v>1</v>
      </c>
      <c r="O4097" s="2" t="b">
        <v>0</v>
      </c>
      <c r="P4097" s="4">
        <f t="shared" si="380"/>
        <v>2.666666666666667</v>
      </c>
      <c r="Q4097" s="5">
        <f t="shared" si="381"/>
        <v>800</v>
      </c>
      <c r="R4097" s="2" t="s">
        <v>8271</v>
      </c>
      <c r="S4097" s="7" t="str">
        <f t="shared" si="382"/>
        <v>theater</v>
      </c>
      <c r="T4097" s="7" t="str">
        <f t="shared" si="383"/>
        <v>plays</v>
      </c>
    </row>
    <row r="4098" spans="1:20" ht="80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17">
        <f t="shared" si="378"/>
        <v>42750.530312499999</v>
      </c>
      <c r="L4098" s="17">
        <f t="shared" si="379"/>
        <v>42794.368749999994</v>
      </c>
      <c r="M4098" s="2" t="b">
        <v>0</v>
      </c>
      <c r="N4098" s="2">
        <v>5</v>
      </c>
      <c r="O4098" s="2" t="b">
        <v>0</v>
      </c>
      <c r="P4098" s="4">
        <f t="shared" si="380"/>
        <v>11.428571428571429</v>
      </c>
      <c r="Q4098" s="5">
        <f t="shared" si="381"/>
        <v>80</v>
      </c>
      <c r="R4098" s="2" t="s">
        <v>8271</v>
      </c>
      <c r="S4098" s="7" t="str">
        <f t="shared" si="382"/>
        <v>theater</v>
      </c>
      <c r="T4098" s="7" t="str">
        <f t="shared" si="383"/>
        <v>plays</v>
      </c>
    </row>
    <row r="4099" spans="1:20" ht="80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17">
        <f t="shared" ref="K4099:K4115" si="384">(((J4099/60)/60)/24)+DATE(1970,1,1)</f>
        <v>42344.824502314819</v>
      </c>
      <c r="L4099" s="17">
        <f t="shared" ref="L4099:L4115" si="385">(((I4099/60)/60)/24)+DATE(1970,1,1)</f>
        <v>42400.996527777781</v>
      </c>
      <c r="M4099" s="2" t="b">
        <v>0</v>
      </c>
      <c r="N4099" s="2">
        <v>0</v>
      </c>
      <c r="O4099" s="2" t="b">
        <v>0</v>
      </c>
      <c r="P4099" s="4">
        <f t="shared" ref="P4099:P4115" si="386">E4099/D4099*100</f>
        <v>0</v>
      </c>
      <c r="Q4099" s="5" t="e">
        <f t="shared" ref="Q4099:Q4115" si="387">E4099/N4099</f>
        <v>#DIV/0!</v>
      </c>
      <c r="R4099" s="2" t="s">
        <v>8271</v>
      </c>
      <c r="S4099" s="7" t="str">
        <f t="shared" ref="S4099:S4115" si="388">LEFT(R4099, SEARCH("/",R4099, 1)-1)</f>
        <v>theater</v>
      </c>
      <c r="T4099" s="7" t="str">
        <f t="shared" ref="T4099:T4115" si="389">RIGHT(R4099,LEN(R4099)-SEARCH("/",R4099,1))</f>
        <v>plays</v>
      </c>
    </row>
    <row r="4100" spans="1:20" ht="60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17">
        <f t="shared" si="384"/>
        <v>42495.722187499996</v>
      </c>
      <c r="L4100" s="17">
        <f t="shared" si="385"/>
        <v>42525.722187499996</v>
      </c>
      <c r="M4100" s="2" t="b">
        <v>0</v>
      </c>
      <c r="N4100" s="2">
        <v>0</v>
      </c>
      <c r="O4100" s="2" t="b">
        <v>0</v>
      </c>
      <c r="P4100" s="4">
        <f t="shared" si="386"/>
        <v>0</v>
      </c>
      <c r="Q4100" s="5" t="e">
        <f t="shared" si="387"/>
        <v>#DIV/0!</v>
      </c>
      <c r="R4100" s="2" t="s">
        <v>8271</v>
      </c>
      <c r="S4100" s="7" t="str">
        <f t="shared" si="388"/>
        <v>theater</v>
      </c>
      <c r="T4100" s="7" t="str">
        <f t="shared" si="389"/>
        <v>plays</v>
      </c>
    </row>
    <row r="4101" spans="1:20" ht="80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17">
        <f t="shared" si="384"/>
        <v>42570.850381944445</v>
      </c>
      <c r="L4101" s="17">
        <f t="shared" si="385"/>
        <v>42615.850381944445</v>
      </c>
      <c r="M4101" s="2" t="b">
        <v>0</v>
      </c>
      <c r="N4101" s="2">
        <v>1</v>
      </c>
      <c r="O4101" s="2" t="b">
        <v>0</v>
      </c>
      <c r="P4101" s="4">
        <f t="shared" si="386"/>
        <v>1.1111111111111112</v>
      </c>
      <c r="Q4101" s="5">
        <f t="shared" si="387"/>
        <v>50</v>
      </c>
      <c r="R4101" s="2" t="s">
        <v>8271</v>
      </c>
      <c r="S4101" s="7" t="str">
        <f t="shared" si="388"/>
        <v>theater</v>
      </c>
      <c r="T4101" s="7" t="str">
        <f t="shared" si="389"/>
        <v>plays</v>
      </c>
    </row>
    <row r="4102" spans="1:20" ht="60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17">
        <f t="shared" si="384"/>
        <v>41927.124884259261</v>
      </c>
      <c r="L4102" s="17">
        <f t="shared" si="385"/>
        <v>41937.124884259261</v>
      </c>
      <c r="M4102" s="2" t="b">
        <v>0</v>
      </c>
      <c r="N4102" s="2">
        <v>0</v>
      </c>
      <c r="O4102" s="2" t="b">
        <v>0</v>
      </c>
      <c r="P4102" s="4">
        <f t="shared" si="386"/>
        <v>0</v>
      </c>
      <c r="Q4102" s="5" t="e">
        <f t="shared" si="387"/>
        <v>#DIV/0!</v>
      </c>
      <c r="R4102" s="2" t="s">
        <v>8271</v>
      </c>
      <c r="S4102" s="7" t="str">
        <f t="shared" si="388"/>
        <v>theater</v>
      </c>
      <c r="T4102" s="7" t="str">
        <f t="shared" si="389"/>
        <v>plays</v>
      </c>
    </row>
    <row r="4103" spans="1:20" ht="80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17">
        <f t="shared" si="384"/>
        <v>42730.903726851851</v>
      </c>
      <c r="L4103" s="17">
        <f t="shared" si="385"/>
        <v>42760.903726851851</v>
      </c>
      <c r="M4103" s="2" t="b">
        <v>0</v>
      </c>
      <c r="N4103" s="2">
        <v>0</v>
      </c>
      <c r="O4103" s="2" t="b">
        <v>0</v>
      </c>
      <c r="P4103" s="4">
        <f t="shared" si="386"/>
        <v>0</v>
      </c>
      <c r="Q4103" s="5" t="e">
        <f t="shared" si="387"/>
        <v>#DIV/0!</v>
      </c>
      <c r="R4103" s="2" t="s">
        <v>8271</v>
      </c>
      <c r="S4103" s="7" t="str">
        <f t="shared" si="388"/>
        <v>theater</v>
      </c>
      <c r="T4103" s="7" t="str">
        <f t="shared" si="389"/>
        <v>plays</v>
      </c>
    </row>
    <row r="4104" spans="1:20" ht="60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17">
        <f t="shared" si="384"/>
        <v>42475.848067129627</v>
      </c>
      <c r="L4104" s="17">
        <f t="shared" si="385"/>
        <v>42505.848067129627</v>
      </c>
      <c r="M4104" s="2" t="b">
        <v>0</v>
      </c>
      <c r="N4104" s="2">
        <v>6</v>
      </c>
      <c r="O4104" s="2" t="b">
        <v>0</v>
      </c>
      <c r="P4104" s="4">
        <f t="shared" si="386"/>
        <v>27.400000000000002</v>
      </c>
      <c r="Q4104" s="5">
        <f t="shared" si="387"/>
        <v>22.833333333333332</v>
      </c>
      <c r="R4104" s="2" t="s">
        <v>8271</v>
      </c>
      <c r="S4104" s="7" t="str">
        <f t="shared" si="388"/>
        <v>theater</v>
      </c>
      <c r="T4104" s="7" t="str">
        <f t="shared" si="389"/>
        <v>plays</v>
      </c>
    </row>
    <row r="4105" spans="1:20" ht="80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17">
        <f t="shared" si="384"/>
        <v>42188.83293981482</v>
      </c>
      <c r="L4105" s="17">
        <f t="shared" si="385"/>
        <v>42242.772222222222</v>
      </c>
      <c r="M4105" s="2" t="b">
        <v>0</v>
      </c>
      <c r="N4105" s="2">
        <v>6</v>
      </c>
      <c r="O4105" s="2" t="b">
        <v>0</v>
      </c>
      <c r="P4105" s="4">
        <f t="shared" si="386"/>
        <v>10</v>
      </c>
      <c r="Q4105" s="5">
        <f t="shared" si="387"/>
        <v>16.666666666666668</v>
      </c>
      <c r="R4105" s="2" t="s">
        <v>8271</v>
      </c>
      <c r="S4105" s="7" t="str">
        <f t="shared" si="388"/>
        <v>theater</v>
      </c>
      <c r="T4105" s="7" t="str">
        <f t="shared" si="389"/>
        <v>plays</v>
      </c>
    </row>
    <row r="4106" spans="1:20" ht="80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17">
        <f t="shared" si="384"/>
        <v>42640.278171296297</v>
      </c>
      <c r="L4106" s="17">
        <f t="shared" si="385"/>
        <v>42670.278171296297</v>
      </c>
      <c r="M4106" s="2" t="b">
        <v>0</v>
      </c>
      <c r="N4106" s="2">
        <v>14</v>
      </c>
      <c r="O4106" s="2" t="b">
        <v>0</v>
      </c>
      <c r="P4106" s="4">
        <f t="shared" si="386"/>
        <v>21.366666666666667</v>
      </c>
      <c r="Q4106" s="5">
        <f t="shared" si="387"/>
        <v>45.785714285714285</v>
      </c>
      <c r="R4106" s="2" t="s">
        <v>8271</v>
      </c>
      <c r="S4106" s="7" t="str">
        <f t="shared" si="388"/>
        <v>theater</v>
      </c>
      <c r="T4106" s="7" t="str">
        <f t="shared" si="389"/>
        <v>plays</v>
      </c>
    </row>
    <row r="4107" spans="1:20" ht="80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17">
        <f t="shared" si="384"/>
        <v>42697.010520833333</v>
      </c>
      <c r="L4107" s="17">
        <f t="shared" si="385"/>
        <v>42730.010520833333</v>
      </c>
      <c r="M4107" s="2" t="b">
        <v>0</v>
      </c>
      <c r="N4107" s="2">
        <v>6</v>
      </c>
      <c r="O4107" s="2" t="b">
        <v>0</v>
      </c>
      <c r="P4107" s="4">
        <f t="shared" si="386"/>
        <v>6.9696969696969706</v>
      </c>
      <c r="Q4107" s="5">
        <f t="shared" si="387"/>
        <v>383.33333333333331</v>
      </c>
      <c r="R4107" s="2" t="s">
        <v>8271</v>
      </c>
      <c r="S4107" s="7" t="str">
        <f t="shared" si="388"/>
        <v>theater</v>
      </c>
      <c r="T4107" s="7" t="str">
        <f t="shared" si="389"/>
        <v>plays</v>
      </c>
    </row>
    <row r="4108" spans="1:20" ht="80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17">
        <f t="shared" si="384"/>
        <v>42053.049375000002</v>
      </c>
      <c r="L4108" s="17">
        <f t="shared" si="385"/>
        <v>42096.041666666672</v>
      </c>
      <c r="M4108" s="2" t="b">
        <v>0</v>
      </c>
      <c r="N4108" s="2">
        <v>33</v>
      </c>
      <c r="O4108" s="2" t="b">
        <v>0</v>
      </c>
      <c r="P4108" s="4">
        <f t="shared" si="386"/>
        <v>70.599999999999994</v>
      </c>
      <c r="Q4108" s="5">
        <f t="shared" si="387"/>
        <v>106.96969696969697</v>
      </c>
      <c r="R4108" s="2" t="s">
        <v>8271</v>
      </c>
      <c r="S4108" s="7" t="str">
        <f t="shared" si="388"/>
        <v>theater</v>
      </c>
      <c r="T4108" s="7" t="str">
        <f t="shared" si="389"/>
        <v>plays</v>
      </c>
    </row>
    <row r="4109" spans="1:20" ht="80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17">
        <f t="shared" si="384"/>
        <v>41883.916678240741</v>
      </c>
      <c r="L4109" s="17">
        <f t="shared" si="385"/>
        <v>41906.916678240741</v>
      </c>
      <c r="M4109" s="2" t="b">
        <v>0</v>
      </c>
      <c r="N4109" s="2">
        <v>4</v>
      </c>
      <c r="O4109" s="2" t="b">
        <v>0</v>
      </c>
      <c r="P4109" s="4">
        <f t="shared" si="386"/>
        <v>2.0500000000000003</v>
      </c>
      <c r="Q4109" s="5">
        <f t="shared" si="387"/>
        <v>10.25</v>
      </c>
      <c r="R4109" s="2" t="s">
        <v>8271</v>
      </c>
      <c r="S4109" s="7" t="str">
        <f t="shared" si="388"/>
        <v>theater</v>
      </c>
      <c r="T4109" s="7" t="str">
        <f t="shared" si="389"/>
        <v>plays</v>
      </c>
    </row>
    <row r="4110" spans="1:20" ht="80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17">
        <f t="shared" si="384"/>
        <v>42767.031678240746</v>
      </c>
      <c r="L4110" s="17">
        <f t="shared" si="385"/>
        <v>42797.208333333328</v>
      </c>
      <c r="M4110" s="2" t="b">
        <v>0</v>
      </c>
      <c r="N4110" s="2">
        <v>1</v>
      </c>
      <c r="O4110" s="2" t="b">
        <v>0</v>
      </c>
      <c r="P4110" s="4">
        <f t="shared" si="386"/>
        <v>1.9666666666666666</v>
      </c>
      <c r="Q4110" s="5">
        <f t="shared" si="387"/>
        <v>59</v>
      </c>
      <c r="R4110" s="2" t="s">
        <v>8271</v>
      </c>
      <c r="S4110" s="7" t="str">
        <f t="shared" si="388"/>
        <v>theater</v>
      </c>
      <c r="T4110" s="7" t="str">
        <f t="shared" si="389"/>
        <v>plays</v>
      </c>
    </row>
    <row r="4111" spans="1:20" ht="80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17">
        <f t="shared" si="384"/>
        <v>42307.539398148147</v>
      </c>
      <c r="L4111" s="17">
        <f t="shared" si="385"/>
        <v>42337.581064814818</v>
      </c>
      <c r="M4111" s="2" t="b">
        <v>0</v>
      </c>
      <c r="N4111" s="2">
        <v>0</v>
      </c>
      <c r="O4111" s="2" t="b">
        <v>0</v>
      </c>
      <c r="P4111" s="4">
        <f t="shared" si="386"/>
        <v>0</v>
      </c>
      <c r="Q4111" s="5" t="e">
        <f t="shared" si="387"/>
        <v>#DIV/0!</v>
      </c>
      <c r="R4111" s="2" t="s">
        <v>8271</v>
      </c>
      <c r="S4111" s="7" t="str">
        <f t="shared" si="388"/>
        <v>theater</v>
      </c>
      <c r="T4111" s="7" t="str">
        <f t="shared" si="389"/>
        <v>plays</v>
      </c>
    </row>
    <row r="4112" spans="1:20" ht="80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17">
        <f t="shared" si="384"/>
        <v>42512.626747685179</v>
      </c>
      <c r="L4112" s="17">
        <f t="shared" si="385"/>
        <v>42572.626747685179</v>
      </c>
      <c r="M4112" s="2" t="b">
        <v>0</v>
      </c>
      <c r="N4112" s="2">
        <v>6</v>
      </c>
      <c r="O4112" s="2" t="b">
        <v>0</v>
      </c>
      <c r="P4112" s="4">
        <f t="shared" si="386"/>
        <v>28.666666666666668</v>
      </c>
      <c r="Q4112" s="5">
        <f t="shared" si="387"/>
        <v>14.333333333333334</v>
      </c>
      <c r="R4112" s="2" t="s">
        <v>8271</v>
      </c>
      <c r="S4112" s="7" t="str">
        <f t="shared" si="388"/>
        <v>theater</v>
      </c>
      <c r="T4112" s="7" t="str">
        <f t="shared" si="389"/>
        <v>plays</v>
      </c>
    </row>
    <row r="4113" spans="1:20" ht="80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17">
        <f t="shared" si="384"/>
        <v>42029.135879629626</v>
      </c>
      <c r="L4113" s="17">
        <f t="shared" si="385"/>
        <v>42059.135879629626</v>
      </c>
      <c r="M4113" s="2" t="b">
        <v>0</v>
      </c>
      <c r="N4113" s="2">
        <v>6</v>
      </c>
      <c r="O4113" s="2" t="b">
        <v>0</v>
      </c>
      <c r="P4113" s="4">
        <f t="shared" si="386"/>
        <v>3.1333333333333333</v>
      </c>
      <c r="Q4113" s="5">
        <f t="shared" si="387"/>
        <v>15.666666666666666</v>
      </c>
      <c r="R4113" s="2" t="s">
        <v>8271</v>
      </c>
      <c r="S4113" s="7" t="str">
        <f t="shared" si="388"/>
        <v>theater</v>
      </c>
      <c r="T4113" s="7" t="str">
        <f t="shared" si="389"/>
        <v>plays</v>
      </c>
    </row>
    <row r="4114" spans="1:20" ht="80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17">
        <f t="shared" si="384"/>
        <v>42400.946597222224</v>
      </c>
      <c r="L4114" s="17">
        <f t="shared" si="385"/>
        <v>42428</v>
      </c>
      <c r="M4114" s="2" t="b">
        <v>0</v>
      </c>
      <c r="N4114" s="2">
        <v>1</v>
      </c>
      <c r="O4114" s="2" t="b">
        <v>0</v>
      </c>
      <c r="P4114" s="4">
        <f t="shared" si="386"/>
        <v>0.04</v>
      </c>
      <c r="Q4114" s="5">
        <f t="shared" si="387"/>
        <v>1</v>
      </c>
      <c r="R4114" s="2" t="s">
        <v>8271</v>
      </c>
      <c r="S4114" s="7" t="str">
        <f t="shared" si="388"/>
        <v>theater</v>
      </c>
      <c r="T4114" s="7" t="str">
        <f t="shared" si="389"/>
        <v>plays</v>
      </c>
    </row>
    <row r="4115" spans="1:20" ht="80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17">
        <f t="shared" si="384"/>
        <v>42358.573182870372</v>
      </c>
      <c r="L4115" s="17">
        <f t="shared" si="385"/>
        <v>42377.273611111115</v>
      </c>
      <c r="M4115" s="2" t="b">
        <v>0</v>
      </c>
      <c r="N4115" s="2">
        <v>3</v>
      </c>
      <c r="O4115" s="2" t="b">
        <v>0</v>
      </c>
      <c r="P4115" s="4">
        <f t="shared" si="386"/>
        <v>0.2</v>
      </c>
      <c r="Q4115" s="5">
        <f t="shared" si="387"/>
        <v>1</v>
      </c>
      <c r="R4115" s="2" t="s">
        <v>8271</v>
      </c>
      <c r="S4115" s="7" t="str">
        <f t="shared" si="388"/>
        <v>theater</v>
      </c>
      <c r="T4115" s="7" t="str">
        <f t="shared" si="389"/>
        <v>plays</v>
      </c>
    </row>
  </sheetData>
  <autoFilter ref="A1:U4115" xr:uid="{584919F2-3149-9B48-9F06-77BDB6E5870A}"/>
  <conditionalFormatting sqref="P2:P4115">
    <cfRule type="colorScale" priority="1">
      <colorScale>
        <cfvo type="num" val="0"/>
        <cfvo type="num" val="150"/>
        <cfvo type="num" val="300"/>
        <color rgb="FFC00000"/>
        <color rgb="FF00B050"/>
        <color rgb="FF1E67FF"/>
      </colorScale>
    </cfRule>
  </conditionalFormatting>
  <conditionalFormatting sqref="F2:F4116">
    <cfRule type="expression" dxfId="23" priority="2">
      <formula>$F2="live"</formula>
    </cfRule>
    <cfRule type="expression" dxfId="22" priority="3">
      <formula>$F2="failed"</formula>
    </cfRule>
    <cfRule type="expression" dxfId="21" priority="4">
      <formula>$F2="canceled"</formula>
    </cfRule>
    <cfRule type="expression" dxfId="20" priority="5">
      <formula>$F2="successful"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CA37A-A429-3746-9A00-AC1D59B123EA}">
  <dimension ref="A1:M4115"/>
  <sheetViews>
    <sheetView workbookViewId="0">
      <selection activeCell="D19" sqref="D19"/>
    </sheetView>
  </sheetViews>
  <sheetFormatPr baseColWidth="10" defaultRowHeight="19"/>
  <cols>
    <col min="1" max="4" width="21.33203125" style="2" customWidth="1"/>
    <col min="5" max="5" width="24.5" style="2" customWidth="1"/>
  </cols>
  <sheetData>
    <row r="1" spans="1:9" ht="20">
      <c r="A1" s="1" t="s">
        <v>8218</v>
      </c>
      <c r="B1" s="1" t="s">
        <v>8218</v>
      </c>
      <c r="C1" s="1" t="s">
        <v>8218</v>
      </c>
      <c r="D1" s="1"/>
      <c r="E1" s="1" t="s">
        <v>8262</v>
      </c>
    </row>
    <row r="2" spans="1:9">
      <c r="B2" s="2" t="s">
        <v>8219</v>
      </c>
      <c r="C2" s="2" t="s">
        <v>8219</v>
      </c>
      <c r="E2" s="2">
        <v>182</v>
      </c>
      <c r="G2">
        <f>IF(A2="successful", E2, 0)</f>
        <v>0</v>
      </c>
      <c r="I2">
        <f>IF(A2="failed", E2, 0)</f>
        <v>0</v>
      </c>
    </row>
    <row r="3" spans="1:9">
      <c r="B3" s="2" t="s">
        <v>8219</v>
      </c>
      <c r="C3" s="2" t="s">
        <v>8219</v>
      </c>
      <c r="E3" s="2">
        <v>79</v>
      </c>
      <c r="G3">
        <f>IF(A3="successful", E3, 0)</f>
        <v>0</v>
      </c>
      <c r="I3">
        <f>IF(A3="failed", E3, 0)</f>
        <v>0</v>
      </c>
    </row>
    <row r="4" spans="1:9">
      <c r="B4" s="2" t="s">
        <v>8219</v>
      </c>
      <c r="C4" s="2" t="s">
        <v>8219</v>
      </c>
      <c r="E4" s="2">
        <v>35</v>
      </c>
      <c r="G4">
        <f>IF(A4="successful", E4, 0)</f>
        <v>0</v>
      </c>
      <c r="I4">
        <f>IF(A4="failed", E4, 0)</f>
        <v>0</v>
      </c>
    </row>
    <row r="5" spans="1:9">
      <c r="B5" s="2" t="s">
        <v>8219</v>
      </c>
      <c r="C5" s="2" t="s">
        <v>8219</v>
      </c>
      <c r="E5" s="2">
        <v>150</v>
      </c>
      <c r="G5">
        <f>IF(A5="successful", E5, 0)</f>
        <v>0</v>
      </c>
      <c r="I5">
        <f>IF(A5="failed", E5, 0)</f>
        <v>0</v>
      </c>
    </row>
    <row r="6" spans="1:9">
      <c r="B6" s="2" t="s">
        <v>8219</v>
      </c>
      <c r="C6" s="2" t="s">
        <v>8219</v>
      </c>
      <c r="E6" s="2">
        <v>284</v>
      </c>
      <c r="G6">
        <f>IF(A6="successful", E6, 0)</f>
        <v>0</v>
      </c>
      <c r="I6">
        <f>IF(A6="failed", E6, 0)</f>
        <v>0</v>
      </c>
    </row>
    <row r="7" spans="1:9">
      <c r="B7" s="2" t="s">
        <v>8219</v>
      </c>
      <c r="C7" s="2" t="s">
        <v>8219</v>
      </c>
      <c r="E7" s="2">
        <v>47</v>
      </c>
      <c r="G7">
        <f>IF(A7="successful", E7, 0)</f>
        <v>0</v>
      </c>
      <c r="I7">
        <f>IF(A7="failed", E7, 0)</f>
        <v>0</v>
      </c>
    </row>
    <row r="8" spans="1:9">
      <c r="B8" s="2" t="s">
        <v>8219</v>
      </c>
      <c r="C8" s="2" t="s">
        <v>8219</v>
      </c>
      <c r="E8" s="2">
        <v>58</v>
      </c>
      <c r="G8">
        <f>IF(A8="successful", E8, 0)</f>
        <v>0</v>
      </c>
      <c r="I8">
        <f>IF(A8="failed", E8, 0)</f>
        <v>0</v>
      </c>
    </row>
    <row r="9" spans="1:9">
      <c r="B9" s="2" t="s">
        <v>8219</v>
      </c>
      <c r="C9" s="2" t="s">
        <v>8219</v>
      </c>
      <c r="E9" s="2">
        <v>57</v>
      </c>
      <c r="G9">
        <f>IF(A9="successful", E9, 0)</f>
        <v>0</v>
      </c>
      <c r="I9">
        <f>IF(A9="failed", E9, 0)</f>
        <v>0</v>
      </c>
    </row>
    <row r="10" spans="1:9">
      <c r="B10" s="2" t="s">
        <v>8219</v>
      </c>
      <c r="C10" s="2" t="s">
        <v>8219</v>
      </c>
      <c r="E10" s="2">
        <v>12</v>
      </c>
      <c r="G10">
        <f>IF(A10="successful", E10, 0)</f>
        <v>0</v>
      </c>
      <c r="I10">
        <f>IF(A10="failed", E10, 0)</f>
        <v>0</v>
      </c>
    </row>
    <row r="11" spans="1:9">
      <c r="B11" s="2" t="s">
        <v>8219</v>
      </c>
      <c r="C11" s="2" t="s">
        <v>8219</v>
      </c>
      <c r="E11" s="2">
        <v>20</v>
      </c>
      <c r="G11">
        <f>IF(A11="successful", E11, 0)</f>
        <v>0</v>
      </c>
      <c r="I11">
        <f>IF(A11="failed", E11, 0)</f>
        <v>0</v>
      </c>
    </row>
    <row r="12" spans="1:9">
      <c r="B12" s="2" t="s">
        <v>8219</v>
      </c>
      <c r="C12" s="2" t="s">
        <v>8219</v>
      </c>
      <c r="E12" s="2">
        <v>19</v>
      </c>
      <c r="G12">
        <f>IF(A12="successful", E12, 0)</f>
        <v>0</v>
      </c>
      <c r="I12">
        <f>IF(A12="failed", E12, 0)</f>
        <v>0</v>
      </c>
    </row>
    <row r="13" spans="1:9">
      <c r="B13" s="2" t="s">
        <v>8219</v>
      </c>
      <c r="C13" s="2" t="s">
        <v>8219</v>
      </c>
      <c r="E13" s="2">
        <v>75</v>
      </c>
      <c r="G13">
        <f>IF(A13="successful", E13, 0)</f>
        <v>0</v>
      </c>
      <c r="I13">
        <f>IF(A13="failed", E13, 0)</f>
        <v>0</v>
      </c>
    </row>
    <row r="14" spans="1:9">
      <c r="B14" s="2" t="s">
        <v>8219</v>
      </c>
      <c r="C14" s="2" t="s">
        <v>8219</v>
      </c>
      <c r="E14" s="2">
        <v>827</v>
      </c>
      <c r="G14">
        <f>IF(A14="successful", E14, 0)</f>
        <v>0</v>
      </c>
      <c r="I14">
        <f>IF(A14="failed", E14, 0)</f>
        <v>0</v>
      </c>
    </row>
    <row r="15" spans="1:9">
      <c r="B15" s="2" t="s">
        <v>8219</v>
      </c>
      <c r="C15" s="2" t="s">
        <v>8219</v>
      </c>
      <c r="E15" s="2">
        <v>51</v>
      </c>
      <c r="G15">
        <f>IF(A15="successful", E15, 0)</f>
        <v>0</v>
      </c>
      <c r="I15">
        <f>IF(A15="failed", E15, 0)</f>
        <v>0</v>
      </c>
    </row>
    <row r="16" spans="1:9">
      <c r="B16" s="2" t="s">
        <v>8219</v>
      </c>
      <c r="C16" s="2" t="s">
        <v>8219</v>
      </c>
      <c r="E16" s="2">
        <v>41</v>
      </c>
      <c r="G16">
        <f>IF(A16="successful", E16, 0)</f>
        <v>0</v>
      </c>
      <c r="I16">
        <f>IF(A16="failed", E16, 0)</f>
        <v>0</v>
      </c>
    </row>
    <row r="17" spans="2:9">
      <c r="B17" s="2" t="s">
        <v>8219</v>
      </c>
      <c r="C17" s="2" t="s">
        <v>8219</v>
      </c>
      <c r="E17" s="2">
        <v>98</v>
      </c>
      <c r="G17">
        <f>IF(A17="successful", E17, 0)</f>
        <v>0</v>
      </c>
      <c r="I17">
        <f>IF(A17="failed", E17, 0)</f>
        <v>0</v>
      </c>
    </row>
    <row r="18" spans="2:9">
      <c r="B18" s="2" t="s">
        <v>8219</v>
      </c>
      <c r="C18" s="2" t="s">
        <v>8219</v>
      </c>
      <c r="E18" s="2">
        <v>70</v>
      </c>
      <c r="G18">
        <f>IF(A18="successful", E18, 0)</f>
        <v>0</v>
      </c>
      <c r="I18">
        <f>IF(A18="failed", E18, 0)</f>
        <v>0</v>
      </c>
    </row>
    <row r="19" spans="2:9">
      <c r="B19" s="2" t="s">
        <v>8219</v>
      </c>
      <c r="C19" s="2" t="s">
        <v>8219</v>
      </c>
      <c r="E19" s="2">
        <v>36</v>
      </c>
      <c r="G19">
        <f>IF(A19="successful", E19, 0)</f>
        <v>0</v>
      </c>
      <c r="I19">
        <f>IF(A19="failed", E19, 0)</f>
        <v>0</v>
      </c>
    </row>
    <row r="20" spans="2:9">
      <c r="B20" s="2" t="s">
        <v>8219</v>
      </c>
      <c r="C20" s="2" t="s">
        <v>8219</v>
      </c>
      <c r="E20" s="2">
        <v>342</v>
      </c>
      <c r="G20">
        <f>IF(A20="successful", E20, 0)</f>
        <v>0</v>
      </c>
      <c r="I20">
        <f>IF(A20="failed", E20, 0)</f>
        <v>0</v>
      </c>
    </row>
    <row r="21" spans="2:9">
      <c r="B21" s="2" t="s">
        <v>8219</v>
      </c>
      <c r="C21" s="2" t="s">
        <v>8219</v>
      </c>
      <c r="E21" s="2">
        <v>22</v>
      </c>
      <c r="G21">
        <f>IF(A21="successful", E21, 0)</f>
        <v>0</v>
      </c>
      <c r="I21">
        <f>IF(A21="failed", E21, 0)</f>
        <v>0</v>
      </c>
    </row>
    <row r="22" spans="2:9">
      <c r="B22" s="2" t="s">
        <v>8219</v>
      </c>
      <c r="C22" s="2" t="s">
        <v>8219</v>
      </c>
      <c r="E22" s="2">
        <v>25</v>
      </c>
      <c r="G22">
        <f>IF(A22="successful", E22, 0)</f>
        <v>0</v>
      </c>
      <c r="I22">
        <f>IF(A22="failed", E22, 0)</f>
        <v>0</v>
      </c>
    </row>
    <row r="23" spans="2:9">
      <c r="B23" s="2" t="s">
        <v>8219</v>
      </c>
      <c r="C23" s="2" t="s">
        <v>8219</v>
      </c>
      <c r="E23" s="2">
        <v>101</v>
      </c>
      <c r="G23">
        <f>IF(A23="successful", E23, 0)</f>
        <v>0</v>
      </c>
      <c r="I23">
        <f>IF(A23="failed", E23, 0)</f>
        <v>0</v>
      </c>
    </row>
    <row r="24" spans="2:9">
      <c r="B24" s="2" t="s">
        <v>8219</v>
      </c>
      <c r="C24" s="2" t="s">
        <v>8219</v>
      </c>
      <c r="E24" s="2">
        <v>8</v>
      </c>
      <c r="G24">
        <f>IF(A24="successful", E24, 0)</f>
        <v>0</v>
      </c>
      <c r="I24">
        <f>IF(A24="failed", E24, 0)</f>
        <v>0</v>
      </c>
    </row>
    <row r="25" spans="2:9">
      <c r="B25" s="2" t="s">
        <v>8219</v>
      </c>
      <c r="C25" s="2" t="s">
        <v>8219</v>
      </c>
      <c r="E25" s="2">
        <v>23</v>
      </c>
      <c r="G25">
        <f>IF(A25="successful", E25, 0)</f>
        <v>0</v>
      </c>
      <c r="I25">
        <f>IF(A25="failed", E25, 0)</f>
        <v>0</v>
      </c>
    </row>
    <row r="26" spans="2:9">
      <c r="B26" s="2" t="s">
        <v>8219</v>
      </c>
      <c r="C26" s="2" t="s">
        <v>8219</v>
      </c>
      <c r="E26" s="2">
        <v>574</v>
      </c>
      <c r="G26">
        <f>IF(A26="successful", E26, 0)</f>
        <v>0</v>
      </c>
      <c r="I26">
        <f>IF(A26="failed", E26, 0)</f>
        <v>0</v>
      </c>
    </row>
    <row r="27" spans="2:9">
      <c r="B27" s="2" t="s">
        <v>8219</v>
      </c>
      <c r="C27" s="2" t="s">
        <v>8219</v>
      </c>
      <c r="E27" s="2">
        <v>14</v>
      </c>
    </row>
    <row r="28" spans="2:9">
      <c r="B28" s="2" t="s">
        <v>8219</v>
      </c>
      <c r="C28" s="2" t="s">
        <v>8219</v>
      </c>
      <c r="E28" s="2">
        <v>19</v>
      </c>
    </row>
    <row r="29" spans="2:9">
      <c r="B29" s="2" t="s">
        <v>8219</v>
      </c>
      <c r="C29" s="2" t="s">
        <v>8219</v>
      </c>
      <c r="E29" s="2">
        <v>150</v>
      </c>
    </row>
    <row r="30" spans="2:9">
      <c r="B30" s="2" t="s">
        <v>8219</v>
      </c>
      <c r="C30" s="2" t="s">
        <v>8219</v>
      </c>
      <c r="E30" s="2">
        <v>71</v>
      </c>
    </row>
    <row r="31" spans="2:9">
      <c r="B31" s="2" t="s">
        <v>8219</v>
      </c>
      <c r="C31" s="2" t="s">
        <v>8219</v>
      </c>
      <c r="E31" s="2">
        <v>117</v>
      </c>
    </row>
    <row r="32" spans="2:9">
      <c r="B32" s="2" t="s">
        <v>8219</v>
      </c>
      <c r="C32" s="2" t="s">
        <v>8219</v>
      </c>
      <c r="E32" s="2">
        <v>53</v>
      </c>
    </row>
    <row r="33" spans="2:5">
      <c r="B33" s="2" t="s">
        <v>8219</v>
      </c>
      <c r="C33" s="2" t="s">
        <v>8219</v>
      </c>
      <c r="E33" s="2">
        <v>1</v>
      </c>
    </row>
    <row r="34" spans="2:5">
      <c r="B34" s="2" t="s">
        <v>8219</v>
      </c>
      <c r="C34" s="2" t="s">
        <v>8219</v>
      </c>
      <c r="E34" s="2">
        <v>89</v>
      </c>
    </row>
    <row r="35" spans="2:5">
      <c r="B35" s="2" t="s">
        <v>8219</v>
      </c>
      <c r="C35" s="2" t="s">
        <v>8219</v>
      </c>
      <c r="E35" s="2">
        <v>64</v>
      </c>
    </row>
    <row r="36" spans="2:5">
      <c r="B36" s="2" t="s">
        <v>8219</v>
      </c>
      <c r="C36" s="2" t="s">
        <v>8219</v>
      </c>
      <c r="E36" s="2">
        <v>68</v>
      </c>
    </row>
    <row r="37" spans="2:5">
      <c r="B37" s="2" t="s">
        <v>8219</v>
      </c>
      <c r="C37" s="2" t="s">
        <v>8219</v>
      </c>
      <c r="E37" s="2">
        <v>28</v>
      </c>
    </row>
    <row r="38" spans="2:5">
      <c r="B38" s="2" t="s">
        <v>8219</v>
      </c>
      <c r="C38" s="2" t="s">
        <v>8219</v>
      </c>
      <c r="E38" s="2">
        <v>44</v>
      </c>
    </row>
    <row r="39" spans="2:5">
      <c r="B39" s="2" t="s">
        <v>8219</v>
      </c>
      <c r="C39" s="2" t="s">
        <v>8219</v>
      </c>
      <c r="E39" s="2">
        <v>253</v>
      </c>
    </row>
    <row r="40" spans="2:5">
      <c r="B40" s="2" t="s">
        <v>8219</v>
      </c>
      <c r="C40" s="2" t="s">
        <v>8219</v>
      </c>
      <c r="E40" s="2">
        <v>66</v>
      </c>
    </row>
    <row r="41" spans="2:5">
      <c r="B41" s="2" t="s">
        <v>8219</v>
      </c>
      <c r="C41" s="2" t="s">
        <v>8219</v>
      </c>
      <c r="E41" s="2">
        <v>217</v>
      </c>
    </row>
    <row r="42" spans="2:5">
      <c r="B42" s="2" t="s">
        <v>8219</v>
      </c>
      <c r="C42" s="2" t="s">
        <v>8219</v>
      </c>
      <c r="E42" s="2">
        <v>16</v>
      </c>
    </row>
    <row r="43" spans="2:5">
      <c r="B43" s="2" t="s">
        <v>8219</v>
      </c>
      <c r="C43" s="2" t="s">
        <v>8219</v>
      </c>
      <c r="E43" s="2">
        <v>19</v>
      </c>
    </row>
    <row r="44" spans="2:5">
      <c r="B44" s="2" t="s">
        <v>8219</v>
      </c>
      <c r="C44" s="2" t="s">
        <v>8219</v>
      </c>
      <c r="E44" s="2">
        <v>169</v>
      </c>
    </row>
    <row r="45" spans="2:5">
      <c r="B45" s="2" t="s">
        <v>8219</v>
      </c>
      <c r="C45" s="2" t="s">
        <v>8219</v>
      </c>
      <c r="E45" s="2">
        <v>263</v>
      </c>
    </row>
    <row r="46" spans="2:5">
      <c r="B46" s="2" t="s">
        <v>8219</v>
      </c>
      <c r="C46" s="2" t="s">
        <v>8219</v>
      </c>
      <c r="E46" s="2">
        <v>15</v>
      </c>
    </row>
    <row r="47" spans="2:5">
      <c r="B47" s="2" t="s">
        <v>8219</v>
      </c>
      <c r="C47" s="2" t="s">
        <v>8219</v>
      </c>
      <c r="E47" s="2">
        <v>61</v>
      </c>
    </row>
    <row r="48" spans="2:5">
      <c r="B48" s="2" t="s">
        <v>8219</v>
      </c>
      <c r="C48" s="2" t="s">
        <v>8219</v>
      </c>
      <c r="E48" s="2">
        <v>45</v>
      </c>
    </row>
    <row r="49" spans="2:5">
      <c r="B49" s="2" t="s">
        <v>8219</v>
      </c>
      <c r="C49" s="2" t="s">
        <v>8219</v>
      </c>
      <c r="E49" s="2">
        <v>70</v>
      </c>
    </row>
    <row r="50" spans="2:5">
      <c r="B50" s="2" t="s">
        <v>8219</v>
      </c>
      <c r="C50" s="2" t="s">
        <v>8219</v>
      </c>
      <c r="E50" s="2">
        <v>38</v>
      </c>
    </row>
    <row r="51" spans="2:5">
      <c r="B51" s="2" t="s">
        <v>8219</v>
      </c>
      <c r="C51" s="2" t="s">
        <v>8219</v>
      </c>
      <c r="E51" s="2">
        <v>87</v>
      </c>
    </row>
    <row r="52" spans="2:5">
      <c r="B52" s="2" t="s">
        <v>8219</v>
      </c>
      <c r="C52" s="2" t="s">
        <v>8219</v>
      </c>
      <c r="E52" s="2">
        <v>22</v>
      </c>
    </row>
    <row r="53" spans="2:5">
      <c r="B53" s="2" t="s">
        <v>8219</v>
      </c>
      <c r="C53" s="2" t="s">
        <v>8219</v>
      </c>
      <c r="E53" s="2">
        <v>119</v>
      </c>
    </row>
    <row r="54" spans="2:5">
      <c r="B54" s="2" t="s">
        <v>8219</v>
      </c>
      <c r="C54" s="2" t="s">
        <v>8219</v>
      </c>
      <c r="E54" s="2">
        <v>52</v>
      </c>
    </row>
    <row r="55" spans="2:5">
      <c r="B55" s="2" t="s">
        <v>8219</v>
      </c>
      <c r="C55" s="2" t="s">
        <v>8219</v>
      </c>
      <c r="E55" s="2">
        <v>117</v>
      </c>
    </row>
    <row r="56" spans="2:5">
      <c r="B56" s="2" t="s">
        <v>8219</v>
      </c>
      <c r="C56" s="2" t="s">
        <v>8219</v>
      </c>
      <c r="E56" s="2">
        <v>52</v>
      </c>
    </row>
    <row r="57" spans="2:5">
      <c r="B57" s="2" t="s">
        <v>8219</v>
      </c>
      <c r="C57" s="2" t="s">
        <v>8219</v>
      </c>
      <c r="E57" s="2">
        <v>86</v>
      </c>
    </row>
    <row r="58" spans="2:5">
      <c r="B58" s="2" t="s">
        <v>8219</v>
      </c>
      <c r="C58" s="2" t="s">
        <v>8219</v>
      </c>
      <c r="E58" s="2">
        <v>174</v>
      </c>
    </row>
    <row r="59" spans="2:5">
      <c r="B59" s="2" t="s">
        <v>8219</v>
      </c>
      <c r="C59" s="2" t="s">
        <v>8219</v>
      </c>
      <c r="E59" s="2">
        <v>69</v>
      </c>
    </row>
    <row r="60" spans="2:5">
      <c r="B60" s="2" t="s">
        <v>8219</v>
      </c>
      <c r="C60" s="2" t="s">
        <v>8219</v>
      </c>
      <c r="E60" s="2">
        <v>75</v>
      </c>
    </row>
    <row r="61" spans="2:5">
      <c r="B61" s="2" t="s">
        <v>8219</v>
      </c>
      <c r="C61" s="2" t="s">
        <v>8219</v>
      </c>
      <c r="E61" s="2">
        <v>33</v>
      </c>
    </row>
    <row r="62" spans="2:5">
      <c r="B62" s="2" t="s">
        <v>8219</v>
      </c>
      <c r="C62" s="2" t="s">
        <v>8219</v>
      </c>
      <c r="E62" s="2">
        <v>108</v>
      </c>
    </row>
    <row r="63" spans="2:5">
      <c r="B63" s="2" t="s">
        <v>8219</v>
      </c>
      <c r="C63" s="2" t="s">
        <v>8219</v>
      </c>
      <c r="E63" s="2">
        <v>23</v>
      </c>
    </row>
    <row r="64" spans="2:5">
      <c r="B64" s="2" t="s">
        <v>8219</v>
      </c>
      <c r="C64" s="2" t="s">
        <v>8219</v>
      </c>
      <c r="E64" s="2">
        <v>48</v>
      </c>
    </row>
    <row r="65" spans="2:5">
      <c r="B65" s="2" t="s">
        <v>8219</v>
      </c>
      <c r="C65" s="2" t="s">
        <v>8219</v>
      </c>
      <c r="E65" s="2">
        <v>64</v>
      </c>
    </row>
    <row r="66" spans="2:5">
      <c r="B66" s="2" t="s">
        <v>8219</v>
      </c>
      <c r="C66" s="2" t="s">
        <v>8219</v>
      </c>
      <c r="E66" s="2">
        <v>24</v>
      </c>
    </row>
    <row r="67" spans="2:5">
      <c r="B67" s="2" t="s">
        <v>8219</v>
      </c>
      <c r="C67" s="2" t="s">
        <v>8219</v>
      </c>
      <c r="E67" s="2">
        <v>57</v>
      </c>
    </row>
    <row r="68" spans="2:5">
      <c r="B68" s="2" t="s">
        <v>8219</v>
      </c>
      <c r="C68" s="2" t="s">
        <v>8219</v>
      </c>
      <c r="E68" s="2">
        <v>26</v>
      </c>
    </row>
    <row r="69" spans="2:5">
      <c r="B69" s="2" t="s">
        <v>8219</v>
      </c>
      <c r="C69" s="2" t="s">
        <v>8219</v>
      </c>
      <c r="E69" s="2">
        <v>20</v>
      </c>
    </row>
    <row r="70" spans="2:5">
      <c r="B70" s="2" t="s">
        <v>8219</v>
      </c>
      <c r="C70" s="2" t="s">
        <v>8219</v>
      </c>
      <c r="E70" s="2">
        <v>36</v>
      </c>
    </row>
    <row r="71" spans="2:5">
      <c r="B71" s="2" t="s">
        <v>8219</v>
      </c>
      <c r="C71" s="2" t="s">
        <v>8219</v>
      </c>
      <c r="E71" s="2">
        <v>178</v>
      </c>
    </row>
    <row r="72" spans="2:5">
      <c r="B72" s="2" t="s">
        <v>8219</v>
      </c>
      <c r="C72" s="2" t="s">
        <v>8219</v>
      </c>
      <c r="E72" s="2">
        <v>17</v>
      </c>
    </row>
    <row r="73" spans="2:5">
      <c r="B73" s="2" t="s">
        <v>8219</v>
      </c>
      <c r="C73" s="2" t="s">
        <v>8219</v>
      </c>
      <c r="E73" s="2">
        <v>32</v>
      </c>
    </row>
    <row r="74" spans="2:5">
      <c r="B74" s="2" t="s">
        <v>8219</v>
      </c>
      <c r="C74" s="2" t="s">
        <v>8219</v>
      </c>
      <c r="E74" s="2">
        <v>41</v>
      </c>
    </row>
    <row r="75" spans="2:5">
      <c r="B75" s="2" t="s">
        <v>8219</v>
      </c>
      <c r="C75" s="2" t="s">
        <v>8219</v>
      </c>
      <c r="E75" s="2">
        <v>18</v>
      </c>
    </row>
    <row r="76" spans="2:5">
      <c r="B76" s="2" t="s">
        <v>8219</v>
      </c>
      <c r="C76" s="2" t="s">
        <v>8219</v>
      </c>
      <c r="E76" s="2">
        <v>29</v>
      </c>
    </row>
    <row r="77" spans="2:5">
      <c r="B77" s="2" t="s">
        <v>8219</v>
      </c>
      <c r="C77" s="2" t="s">
        <v>8219</v>
      </c>
      <c r="E77" s="2">
        <v>47</v>
      </c>
    </row>
    <row r="78" spans="2:5">
      <c r="B78" s="2" t="s">
        <v>8219</v>
      </c>
      <c r="C78" s="2" t="s">
        <v>8219</v>
      </c>
      <c r="E78" s="2">
        <v>15</v>
      </c>
    </row>
    <row r="79" spans="2:5">
      <c r="B79" s="2" t="s">
        <v>8219</v>
      </c>
      <c r="C79" s="2" t="s">
        <v>8219</v>
      </c>
      <c r="E79" s="2">
        <v>26</v>
      </c>
    </row>
    <row r="80" spans="2:5">
      <c r="B80" s="2" t="s">
        <v>8219</v>
      </c>
      <c r="C80" s="2" t="s">
        <v>8219</v>
      </c>
      <c r="E80" s="2">
        <v>35</v>
      </c>
    </row>
    <row r="81" spans="2:5">
      <c r="B81" s="2" t="s">
        <v>8219</v>
      </c>
      <c r="C81" s="2" t="s">
        <v>8219</v>
      </c>
      <c r="E81" s="2">
        <v>41</v>
      </c>
    </row>
    <row r="82" spans="2:5">
      <c r="B82" s="2" t="s">
        <v>8219</v>
      </c>
      <c r="C82" s="2" t="s">
        <v>8219</v>
      </c>
      <c r="E82" s="2">
        <v>47</v>
      </c>
    </row>
    <row r="83" spans="2:5">
      <c r="B83" s="2" t="s">
        <v>8219</v>
      </c>
      <c r="C83" s="2" t="s">
        <v>8219</v>
      </c>
      <c r="E83" s="2">
        <v>28</v>
      </c>
    </row>
    <row r="84" spans="2:5">
      <c r="B84" s="2" t="s">
        <v>8219</v>
      </c>
      <c r="C84" s="2" t="s">
        <v>8219</v>
      </c>
      <c r="E84" s="2">
        <v>100</v>
      </c>
    </row>
    <row r="85" spans="2:5">
      <c r="B85" s="2" t="s">
        <v>8219</v>
      </c>
      <c r="C85" s="2" t="s">
        <v>8219</v>
      </c>
      <c r="E85" s="2">
        <v>13</v>
      </c>
    </row>
    <row r="86" spans="2:5">
      <c r="B86" s="2" t="s">
        <v>8219</v>
      </c>
      <c r="C86" s="2" t="s">
        <v>8219</v>
      </c>
      <c r="E86" s="2">
        <v>7</v>
      </c>
    </row>
    <row r="87" spans="2:5">
      <c r="B87" s="2" t="s">
        <v>8219</v>
      </c>
      <c r="C87" s="2" t="s">
        <v>8219</v>
      </c>
      <c r="E87" s="2">
        <v>21</v>
      </c>
    </row>
    <row r="88" spans="2:5">
      <c r="B88" s="2" t="s">
        <v>8219</v>
      </c>
      <c r="C88" s="2" t="s">
        <v>8219</v>
      </c>
      <c r="E88" s="2">
        <v>17</v>
      </c>
    </row>
    <row r="89" spans="2:5">
      <c r="B89" s="2" t="s">
        <v>8219</v>
      </c>
      <c r="C89" s="2" t="s">
        <v>8219</v>
      </c>
      <c r="E89" s="2">
        <v>25</v>
      </c>
    </row>
    <row r="90" spans="2:5">
      <c r="B90" s="2" t="s">
        <v>8219</v>
      </c>
      <c r="C90" s="2" t="s">
        <v>8219</v>
      </c>
      <c r="E90" s="2">
        <v>60</v>
      </c>
    </row>
    <row r="91" spans="2:5">
      <c r="B91" s="2" t="s">
        <v>8219</v>
      </c>
      <c r="C91" s="2" t="s">
        <v>8219</v>
      </c>
      <c r="E91" s="2">
        <v>56</v>
      </c>
    </row>
    <row r="92" spans="2:5">
      <c r="B92" s="2" t="s">
        <v>8219</v>
      </c>
      <c r="C92" s="2" t="s">
        <v>8219</v>
      </c>
      <c r="E92" s="2">
        <v>16</v>
      </c>
    </row>
    <row r="93" spans="2:5">
      <c r="B93" s="2" t="s">
        <v>8219</v>
      </c>
      <c r="C93" s="2" t="s">
        <v>8219</v>
      </c>
      <c r="E93" s="2">
        <v>46</v>
      </c>
    </row>
    <row r="94" spans="2:5">
      <c r="B94" s="2" t="s">
        <v>8219</v>
      </c>
      <c r="C94" s="2" t="s">
        <v>8219</v>
      </c>
      <c r="E94" s="2">
        <v>43</v>
      </c>
    </row>
    <row r="95" spans="2:5">
      <c r="B95" s="2" t="s">
        <v>8219</v>
      </c>
      <c r="C95" s="2" t="s">
        <v>8219</v>
      </c>
      <c r="E95" s="2">
        <v>15</v>
      </c>
    </row>
    <row r="96" spans="2:5">
      <c r="B96" s="2" t="s">
        <v>8219</v>
      </c>
      <c r="C96" s="2" t="s">
        <v>8219</v>
      </c>
      <c r="E96" s="2">
        <v>12</v>
      </c>
    </row>
    <row r="97" spans="2:5">
      <c r="B97" s="2" t="s">
        <v>8219</v>
      </c>
      <c r="C97" s="2" t="s">
        <v>8219</v>
      </c>
      <c r="E97" s="2">
        <v>21</v>
      </c>
    </row>
    <row r="98" spans="2:5">
      <c r="B98" s="2" t="s">
        <v>8219</v>
      </c>
      <c r="C98" s="2" t="s">
        <v>8219</v>
      </c>
      <c r="E98" s="2">
        <v>34</v>
      </c>
    </row>
    <row r="99" spans="2:5">
      <c r="B99" s="2" t="s">
        <v>8219</v>
      </c>
      <c r="C99" s="2" t="s">
        <v>8219</v>
      </c>
      <c r="E99" s="2">
        <v>8</v>
      </c>
    </row>
    <row r="100" spans="2:5">
      <c r="B100" s="2" t="s">
        <v>8219</v>
      </c>
      <c r="C100" s="2" t="s">
        <v>8219</v>
      </c>
      <c r="E100" s="2">
        <v>60</v>
      </c>
    </row>
    <row r="101" spans="2:5">
      <c r="B101" s="2" t="s">
        <v>8219</v>
      </c>
      <c r="C101" s="2" t="s">
        <v>8219</v>
      </c>
      <c r="E101" s="2">
        <v>39</v>
      </c>
    </row>
    <row r="102" spans="2:5">
      <c r="B102" s="2" t="s">
        <v>8219</v>
      </c>
      <c r="C102" s="2" t="s">
        <v>8219</v>
      </c>
      <c r="E102" s="2">
        <v>26</v>
      </c>
    </row>
    <row r="103" spans="2:5">
      <c r="B103" s="2" t="s">
        <v>8219</v>
      </c>
      <c r="C103" s="2" t="s">
        <v>8219</v>
      </c>
      <c r="E103" s="2">
        <v>35</v>
      </c>
    </row>
    <row r="104" spans="2:5">
      <c r="B104" s="2" t="s">
        <v>8219</v>
      </c>
      <c r="C104" s="2" t="s">
        <v>8219</v>
      </c>
      <c r="E104" s="2">
        <v>65</v>
      </c>
    </row>
    <row r="105" spans="2:5">
      <c r="B105" s="2" t="s">
        <v>8219</v>
      </c>
      <c r="C105" s="2" t="s">
        <v>8219</v>
      </c>
      <c r="E105" s="2">
        <v>49</v>
      </c>
    </row>
    <row r="106" spans="2:5">
      <c r="B106" s="2" t="s">
        <v>8219</v>
      </c>
      <c r="C106" s="2" t="s">
        <v>8219</v>
      </c>
      <c r="E106" s="2">
        <v>10</v>
      </c>
    </row>
    <row r="107" spans="2:5">
      <c r="B107" s="2" t="s">
        <v>8219</v>
      </c>
      <c r="C107" s="2" t="s">
        <v>8219</v>
      </c>
      <c r="E107" s="2">
        <v>60</v>
      </c>
    </row>
    <row r="108" spans="2:5">
      <c r="B108" s="2" t="s">
        <v>8219</v>
      </c>
      <c r="C108" s="2" t="s">
        <v>8219</v>
      </c>
      <c r="E108" s="2">
        <v>27</v>
      </c>
    </row>
    <row r="109" spans="2:5">
      <c r="B109" s="2" t="s">
        <v>8219</v>
      </c>
      <c r="C109" s="2" t="s">
        <v>8219</v>
      </c>
      <c r="E109" s="2">
        <v>69</v>
      </c>
    </row>
    <row r="110" spans="2:5">
      <c r="B110" s="2" t="s">
        <v>8219</v>
      </c>
      <c r="C110" s="2" t="s">
        <v>8219</v>
      </c>
      <c r="E110" s="2">
        <v>47</v>
      </c>
    </row>
    <row r="111" spans="2:5">
      <c r="B111" s="2" t="s">
        <v>8219</v>
      </c>
      <c r="C111" s="2" t="s">
        <v>8219</v>
      </c>
      <c r="E111" s="2">
        <v>47</v>
      </c>
    </row>
    <row r="112" spans="2:5">
      <c r="B112" s="2" t="s">
        <v>8219</v>
      </c>
      <c r="C112" s="2" t="s">
        <v>8219</v>
      </c>
      <c r="E112" s="2">
        <v>26</v>
      </c>
    </row>
    <row r="113" spans="1:13">
      <c r="B113" s="2" t="s">
        <v>8219</v>
      </c>
      <c r="C113" s="2" t="s">
        <v>8219</v>
      </c>
      <c r="E113" s="2">
        <v>53</v>
      </c>
    </row>
    <row r="114" spans="1:13">
      <c r="B114" s="2" t="s">
        <v>8219</v>
      </c>
      <c r="C114" s="2" t="s">
        <v>8219</v>
      </c>
      <c r="E114" s="2">
        <v>81</v>
      </c>
    </row>
    <row r="115" spans="1:13">
      <c r="B115" s="2" t="s">
        <v>8219</v>
      </c>
      <c r="C115" s="2" t="s">
        <v>8219</v>
      </c>
      <c r="E115" s="2">
        <v>78</v>
      </c>
    </row>
    <row r="116" spans="1:13">
      <c r="B116" s="2" t="s">
        <v>8219</v>
      </c>
      <c r="C116" s="2" t="s">
        <v>8219</v>
      </c>
      <c r="E116" s="2">
        <v>35</v>
      </c>
    </row>
    <row r="117" spans="1:13">
      <c r="B117" s="2" t="s">
        <v>8219</v>
      </c>
      <c r="C117" s="2" t="s">
        <v>8219</v>
      </c>
      <c r="E117" s="2">
        <v>22</v>
      </c>
    </row>
    <row r="118" spans="1:13">
      <c r="B118" s="2" t="s">
        <v>8219</v>
      </c>
      <c r="C118" s="2" t="s">
        <v>8219</v>
      </c>
      <c r="E118" s="2">
        <v>57</v>
      </c>
    </row>
    <row r="119" spans="1:13">
      <c r="B119" s="2" t="s">
        <v>8219</v>
      </c>
      <c r="C119" s="2" t="s">
        <v>8219</v>
      </c>
      <c r="E119" s="2">
        <v>27</v>
      </c>
    </row>
    <row r="120" spans="1:13">
      <c r="B120" s="2" t="s">
        <v>8219</v>
      </c>
      <c r="C120" s="2" t="s">
        <v>8219</v>
      </c>
      <c r="E120" s="2">
        <v>39</v>
      </c>
    </row>
    <row r="121" spans="1:13">
      <c r="B121" s="2" t="s">
        <v>8219</v>
      </c>
      <c r="C121" s="2" t="s">
        <v>8219</v>
      </c>
      <c r="E121" s="2">
        <v>37</v>
      </c>
    </row>
    <row r="122" spans="1:13">
      <c r="A122" s="2" t="s">
        <v>8220</v>
      </c>
      <c r="B122" s="2" t="s">
        <v>8220</v>
      </c>
      <c r="C122" s="2" t="s">
        <v>8220</v>
      </c>
      <c r="E122" s="2">
        <v>1</v>
      </c>
      <c r="M122" t="s">
        <v>8219</v>
      </c>
    </row>
    <row r="123" spans="1:13">
      <c r="A123" s="2" t="s">
        <v>8220</v>
      </c>
      <c r="B123" s="2" t="s">
        <v>8220</v>
      </c>
      <c r="C123" s="2" t="s">
        <v>8220</v>
      </c>
      <c r="E123" s="2">
        <v>1</v>
      </c>
      <c r="M123" t="s">
        <v>8219</v>
      </c>
    </row>
    <row r="124" spans="1:13">
      <c r="A124" s="2" t="s">
        <v>8220</v>
      </c>
      <c r="B124" s="2" t="s">
        <v>8220</v>
      </c>
      <c r="C124" s="2" t="s">
        <v>8220</v>
      </c>
      <c r="E124" s="2">
        <v>0</v>
      </c>
      <c r="M124" t="s">
        <v>8219</v>
      </c>
    </row>
    <row r="125" spans="1:13">
      <c r="A125" s="2" t="s">
        <v>8220</v>
      </c>
      <c r="B125" s="2" t="s">
        <v>8220</v>
      </c>
      <c r="C125" s="2" t="s">
        <v>8220</v>
      </c>
      <c r="E125" s="2">
        <v>6</v>
      </c>
      <c r="M125" t="s">
        <v>8219</v>
      </c>
    </row>
    <row r="126" spans="1:13">
      <c r="A126" s="2" t="s">
        <v>8220</v>
      </c>
      <c r="B126" s="2" t="s">
        <v>8220</v>
      </c>
      <c r="C126" s="2" t="s">
        <v>8220</v>
      </c>
      <c r="E126" s="2">
        <v>0</v>
      </c>
      <c r="M126" t="s">
        <v>8219</v>
      </c>
    </row>
    <row r="127" spans="1:13">
      <c r="A127" s="2" t="s">
        <v>8220</v>
      </c>
      <c r="B127" s="2" t="s">
        <v>8220</v>
      </c>
      <c r="C127" s="2" t="s">
        <v>8220</v>
      </c>
      <c r="E127" s="2">
        <v>6</v>
      </c>
      <c r="M127" t="s">
        <v>8219</v>
      </c>
    </row>
    <row r="128" spans="1:13">
      <c r="A128" s="2" t="s">
        <v>8220</v>
      </c>
      <c r="B128" s="2" t="s">
        <v>8220</v>
      </c>
      <c r="C128" s="2" t="s">
        <v>8220</v>
      </c>
      <c r="E128" s="2">
        <v>13</v>
      </c>
      <c r="M128" t="s">
        <v>8219</v>
      </c>
    </row>
    <row r="129" spans="1:13">
      <c r="A129" s="2" t="s">
        <v>8220</v>
      </c>
      <c r="B129" s="2" t="s">
        <v>8220</v>
      </c>
      <c r="C129" s="2" t="s">
        <v>8220</v>
      </c>
      <c r="E129" s="2">
        <v>4</v>
      </c>
      <c r="M129" t="s">
        <v>8219</v>
      </c>
    </row>
    <row r="130" spans="1:13">
      <c r="A130" s="2" t="s">
        <v>8220</v>
      </c>
      <c r="B130" s="2" t="s">
        <v>8220</v>
      </c>
      <c r="C130" s="2" t="s">
        <v>8220</v>
      </c>
      <c r="E130" s="2">
        <v>6</v>
      </c>
      <c r="M130" t="s">
        <v>8219</v>
      </c>
    </row>
    <row r="131" spans="1:13">
      <c r="A131" s="2" t="s">
        <v>8220</v>
      </c>
      <c r="B131" s="2" t="s">
        <v>8220</v>
      </c>
      <c r="C131" s="2" t="s">
        <v>8220</v>
      </c>
      <c r="E131" s="2">
        <v>0</v>
      </c>
      <c r="M131" t="s">
        <v>8219</v>
      </c>
    </row>
    <row r="132" spans="1:13">
      <c r="A132" s="2" t="s">
        <v>8220</v>
      </c>
      <c r="B132" s="2" t="s">
        <v>8220</v>
      </c>
      <c r="C132" s="2" t="s">
        <v>8220</v>
      </c>
      <c r="E132" s="2">
        <v>0</v>
      </c>
      <c r="M132" t="s">
        <v>8219</v>
      </c>
    </row>
    <row r="133" spans="1:13">
      <c r="A133" s="2" t="s">
        <v>8220</v>
      </c>
      <c r="B133" s="2" t="s">
        <v>8220</v>
      </c>
      <c r="C133" s="2" t="s">
        <v>8220</v>
      </c>
      <c r="E133" s="2">
        <v>0</v>
      </c>
      <c r="M133" t="s">
        <v>8219</v>
      </c>
    </row>
    <row r="134" spans="1:13">
      <c r="A134" s="2" t="s">
        <v>8220</v>
      </c>
      <c r="B134" s="2" t="s">
        <v>8220</v>
      </c>
      <c r="C134" s="2" t="s">
        <v>8220</v>
      </c>
      <c r="E134" s="2">
        <v>81</v>
      </c>
      <c r="M134" t="s">
        <v>8219</v>
      </c>
    </row>
    <row r="135" spans="1:13">
      <c r="A135" s="2" t="s">
        <v>8220</v>
      </c>
      <c r="B135" s="2" t="s">
        <v>8220</v>
      </c>
      <c r="C135" s="2" t="s">
        <v>8220</v>
      </c>
      <c r="E135" s="2">
        <v>0</v>
      </c>
      <c r="M135" t="s">
        <v>8219</v>
      </c>
    </row>
    <row r="136" spans="1:13">
      <c r="A136" s="2" t="s">
        <v>8220</v>
      </c>
      <c r="B136" s="2" t="s">
        <v>8220</v>
      </c>
      <c r="C136" s="2" t="s">
        <v>8220</v>
      </c>
      <c r="E136" s="2">
        <v>0</v>
      </c>
      <c r="M136" t="s">
        <v>8219</v>
      </c>
    </row>
    <row r="137" spans="1:13">
      <c r="A137" s="2" t="s">
        <v>8220</v>
      </c>
      <c r="B137" s="2" t="s">
        <v>8220</v>
      </c>
      <c r="C137" s="2" t="s">
        <v>8220</v>
      </c>
      <c r="E137" s="2">
        <v>5</v>
      </c>
      <c r="M137" t="s">
        <v>8219</v>
      </c>
    </row>
    <row r="138" spans="1:13">
      <c r="A138" s="2" t="s">
        <v>8220</v>
      </c>
      <c r="B138" s="2" t="s">
        <v>8220</v>
      </c>
      <c r="C138" s="2" t="s">
        <v>8220</v>
      </c>
      <c r="E138" s="2">
        <v>0</v>
      </c>
      <c r="M138" t="s">
        <v>8219</v>
      </c>
    </row>
    <row r="139" spans="1:13">
      <c r="A139" s="2" t="s">
        <v>8220</v>
      </c>
      <c r="B139" s="2" t="s">
        <v>8220</v>
      </c>
      <c r="C139" s="2" t="s">
        <v>8220</v>
      </c>
      <c r="E139" s="2">
        <v>0</v>
      </c>
      <c r="M139" t="s">
        <v>8219</v>
      </c>
    </row>
    <row r="140" spans="1:13">
      <c r="A140" s="2" t="s">
        <v>8220</v>
      </c>
      <c r="B140" s="2" t="s">
        <v>8220</v>
      </c>
      <c r="C140" s="2" t="s">
        <v>8220</v>
      </c>
      <c r="E140" s="2">
        <v>58</v>
      </c>
      <c r="M140" t="s">
        <v>8219</v>
      </c>
    </row>
    <row r="141" spans="1:13">
      <c r="A141" s="2" t="s">
        <v>8220</v>
      </c>
      <c r="B141" s="2" t="s">
        <v>8220</v>
      </c>
      <c r="C141" s="2" t="s">
        <v>8220</v>
      </c>
      <c r="E141" s="2">
        <v>1</v>
      </c>
      <c r="M141" t="s">
        <v>8219</v>
      </c>
    </row>
    <row r="142" spans="1:13">
      <c r="A142" s="2" t="s">
        <v>8220</v>
      </c>
      <c r="B142" s="2" t="s">
        <v>8220</v>
      </c>
      <c r="C142" s="2" t="s">
        <v>8220</v>
      </c>
      <c r="E142" s="2">
        <v>0</v>
      </c>
      <c r="M142" t="s">
        <v>8219</v>
      </c>
    </row>
    <row r="143" spans="1:13">
      <c r="A143" s="2" t="s">
        <v>8220</v>
      </c>
      <c r="B143" s="2" t="s">
        <v>8220</v>
      </c>
      <c r="C143" s="2" t="s">
        <v>8220</v>
      </c>
      <c r="E143" s="2">
        <v>28</v>
      </c>
      <c r="M143" t="s">
        <v>8219</v>
      </c>
    </row>
    <row r="144" spans="1:13">
      <c r="A144" s="2" t="s">
        <v>8220</v>
      </c>
      <c r="B144" s="2" t="s">
        <v>8220</v>
      </c>
      <c r="C144" s="2" t="s">
        <v>8220</v>
      </c>
      <c r="E144" s="2">
        <v>1</v>
      </c>
      <c r="M144" t="s">
        <v>8219</v>
      </c>
    </row>
    <row r="145" spans="1:13">
      <c r="A145" s="2" t="s">
        <v>8220</v>
      </c>
      <c r="B145" s="2" t="s">
        <v>8220</v>
      </c>
      <c r="C145" s="2" t="s">
        <v>8220</v>
      </c>
      <c r="E145" s="2">
        <v>0</v>
      </c>
      <c r="M145" t="s">
        <v>8219</v>
      </c>
    </row>
    <row r="146" spans="1:13">
      <c r="A146" s="2" t="s">
        <v>8220</v>
      </c>
      <c r="B146" s="2" t="s">
        <v>8220</v>
      </c>
      <c r="C146" s="2" t="s">
        <v>8220</v>
      </c>
      <c r="E146" s="2">
        <v>37</v>
      </c>
      <c r="M146" t="s">
        <v>8219</v>
      </c>
    </row>
    <row r="147" spans="1:13">
      <c r="A147" s="2" t="s">
        <v>8220</v>
      </c>
      <c r="B147" s="2" t="s">
        <v>8220</v>
      </c>
      <c r="C147" s="2" t="s">
        <v>8220</v>
      </c>
      <c r="E147" s="2">
        <v>9</v>
      </c>
      <c r="M147" t="s">
        <v>8219</v>
      </c>
    </row>
    <row r="148" spans="1:13">
      <c r="A148" s="2" t="s">
        <v>8220</v>
      </c>
      <c r="B148" s="2" t="s">
        <v>8220</v>
      </c>
      <c r="C148" s="2" t="s">
        <v>8220</v>
      </c>
      <c r="E148" s="2">
        <v>3</v>
      </c>
      <c r="M148" t="s">
        <v>8219</v>
      </c>
    </row>
    <row r="149" spans="1:13">
      <c r="A149" s="2" t="s">
        <v>8220</v>
      </c>
      <c r="B149" s="2" t="s">
        <v>8220</v>
      </c>
      <c r="C149" s="2" t="s">
        <v>8220</v>
      </c>
      <c r="E149" s="2">
        <v>0</v>
      </c>
      <c r="M149" t="s">
        <v>8219</v>
      </c>
    </row>
    <row r="150" spans="1:13">
      <c r="A150" s="2" t="s">
        <v>8220</v>
      </c>
      <c r="B150" s="2" t="s">
        <v>8220</v>
      </c>
      <c r="C150" s="2" t="s">
        <v>8220</v>
      </c>
      <c r="E150" s="2">
        <v>2</v>
      </c>
      <c r="M150" t="s">
        <v>8219</v>
      </c>
    </row>
    <row r="151" spans="1:13">
      <c r="A151" s="2" t="s">
        <v>8220</v>
      </c>
      <c r="B151" s="2" t="s">
        <v>8220</v>
      </c>
      <c r="C151" s="2" t="s">
        <v>8220</v>
      </c>
      <c r="E151" s="2">
        <v>6</v>
      </c>
      <c r="M151" t="s">
        <v>8219</v>
      </c>
    </row>
    <row r="152" spans="1:13">
      <c r="A152" s="2" t="s">
        <v>8220</v>
      </c>
      <c r="B152" s="2" t="s">
        <v>8220</v>
      </c>
      <c r="C152" s="2" t="s">
        <v>8220</v>
      </c>
      <c r="E152" s="2">
        <v>67</v>
      </c>
      <c r="M152" t="s">
        <v>8219</v>
      </c>
    </row>
    <row r="153" spans="1:13">
      <c r="A153" s="2" t="s">
        <v>8220</v>
      </c>
      <c r="B153" s="2" t="s">
        <v>8220</v>
      </c>
      <c r="C153" s="2" t="s">
        <v>8220</v>
      </c>
      <c r="E153" s="2">
        <v>5</v>
      </c>
      <c r="M153" t="s">
        <v>8219</v>
      </c>
    </row>
    <row r="154" spans="1:13">
      <c r="A154" s="2" t="s">
        <v>8220</v>
      </c>
      <c r="B154" s="2" t="s">
        <v>8220</v>
      </c>
      <c r="C154" s="2" t="s">
        <v>8220</v>
      </c>
      <c r="E154" s="2">
        <v>2</v>
      </c>
      <c r="M154" t="s">
        <v>8219</v>
      </c>
    </row>
    <row r="155" spans="1:13">
      <c r="A155" s="2" t="s">
        <v>8220</v>
      </c>
      <c r="B155" s="2" t="s">
        <v>8220</v>
      </c>
      <c r="C155" s="2" t="s">
        <v>8220</v>
      </c>
      <c r="E155" s="2">
        <v>10</v>
      </c>
      <c r="M155" t="s">
        <v>8219</v>
      </c>
    </row>
    <row r="156" spans="1:13">
      <c r="A156" s="2" t="s">
        <v>8220</v>
      </c>
      <c r="B156" s="2" t="s">
        <v>8220</v>
      </c>
      <c r="C156" s="2" t="s">
        <v>8220</v>
      </c>
      <c r="E156" s="2">
        <v>3</v>
      </c>
      <c r="M156" t="s">
        <v>8219</v>
      </c>
    </row>
    <row r="157" spans="1:13">
      <c r="A157" s="2" t="s">
        <v>8220</v>
      </c>
      <c r="B157" s="2" t="s">
        <v>8220</v>
      </c>
      <c r="C157" s="2" t="s">
        <v>8220</v>
      </c>
      <c r="E157" s="2">
        <v>4</v>
      </c>
      <c r="M157" t="s">
        <v>8219</v>
      </c>
    </row>
    <row r="158" spans="1:13">
      <c r="A158" s="2" t="s">
        <v>8220</v>
      </c>
      <c r="B158" s="2" t="s">
        <v>8220</v>
      </c>
      <c r="C158" s="2" t="s">
        <v>8220</v>
      </c>
      <c r="E158" s="2">
        <v>15</v>
      </c>
      <c r="M158" t="s">
        <v>8219</v>
      </c>
    </row>
    <row r="159" spans="1:13">
      <c r="A159" s="2" t="s">
        <v>8220</v>
      </c>
      <c r="B159" s="2" t="s">
        <v>8220</v>
      </c>
      <c r="C159" s="2" t="s">
        <v>8220</v>
      </c>
      <c r="E159" s="2">
        <v>2</v>
      </c>
      <c r="M159" t="s">
        <v>8219</v>
      </c>
    </row>
    <row r="160" spans="1:13">
      <c r="A160" s="2" t="s">
        <v>8220</v>
      </c>
      <c r="B160" s="2" t="s">
        <v>8220</v>
      </c>
      <c r="C160" s="2" t="s">
        <v>8220</v>
      </c>
      <c r="E160" s="2">
        <v>0</v>
      </c>
      <c r="M160" t="s">
        <v>8219</v>
      </c>
    </row>
    <row r="161" spans="1:13">
      <c r="A161" s="2" t="s">
        <v>8220</v>
      </c>
      <c r="B161" s="2" t="s">
        <v>8220</v>
      </c>
      <c r="C161" s="2" t="s">
        <v>8220</v>
      </c>
      <c r="E161" s="2">
        <v>1</v>
      </c>
      <c r="M161" t="s">
        <v>8219</v>
      </c>
    </row>
    <row r="162" spans="1:13">
      <c r="A162" s="2" t="s">
        <v>8221</v>
      </c>
      <c r="B162" s="2" t="s">
        <v>8221</v>
      </c>
      <c r="C162" s="2" t="s">
        <v>8221</v>
      </c>
      <c r="E162" s="2">
        <v>0</v>
      </c>
      <c r="M162" t="s">
        <v>8219</v>
      </c>
    </row>
    <row r="163" spans="1:13">
      <c r="A163" s="2" t="s">
        <v>8221</v>
      </c>
      <c r="B163" s="2" t="s">
        <v>8221</v>
      </c>
      <c r="C163" s="2" t="s">
        <v>8221</v>
      </c>
      <c r="E163" s="2">
        <v>1</v>
      </c>
      <c r="M163" t="s">
        <v>8219</v>
      </c>
    </row>
    <row r="164" spans="1:13">
      <c r="A164" s="2" t="s">
        <v>8221</v>
      </c>
      <c r="B164" s="2" t="s">
        <v>8221</v>
      </c>
      <c r="C164" s="2" t="s">
        <v>8221</v>
      </c>
      <c r="E164" s="2">
        <v>10</v>
      </c>
      <c r="M164" t="s">
        <v>8219</v>
      </c>
    </row>
    <row r="165" spans="1:13">
      <c r="A165" s="2" t="s">
        <v>8221</v>
      </c>
      <c r="B165" s="2" t="s">
        <v>8221</v>
      </c>
      <c r="C165" s="2" t="s">
        <v>8221</v>
      </c>
      <c r="E165" s="2">
        <v>0</v>
      </c>
      <c r="M165" t="s">
        <v>8219</v>
      </c>
    </row>
    <row r="166" spans="1:13">
      <c r="A166" s="2" t="s">
        <v>8221</v>
      </c>
      <c r="B166" s="2" t="s">
        <v>8221</v>
      </c>
      <c r="C166" s="2" t="s">
        <v>8221</v>
      </c>
      <c r="E166" s="2">
        <v>7</v>
      </c>
      <c r="M166" t="s">
        <v>8219</v>
      </c>
    </row>
    <row r="167" spans="1:13">
      <c r="A167" s="2" t="s">
        <v>8221</v>
      </c>
      <c r="B167" s="2" t="s">
        <v>8221</v>
      </c>
      <c r="C167" s="2" t="s">
        <v>8221</v>
      </c>
      <c r="E167" s="2">
        <v>0</v>
      </c>
      <c r="M167" t="s">
        <v>8219</v>
      </c>
    </row>
    <row r="168" spans="1:13">
      <c r="A168" s="2" t="s">
        <v>8221</v>
      </c>
      <c r="B168" s="2" t="s">
        <v>8221</v>
      </c>
      <c r="C168" s="2" t="s">
        <v>8221</v>
      </c>
      <c r="E168" s="2">
        <v>1</v>
      </c>
      <c r="M168" t="s">
        <v>8219</v>
      </c>
    </row>
    <row r="169" spans="1:13">
      <c r="A169" s="2" t="s">
        <v>8221</v>
      </c>
      <c r="B169" s="2" t="s">
        <v>8221</v>
      </c>
      <c r="C169" s="2" t="s">
        <v>8221</v>
      </c>
      <c r="E169" s="2">
        <v>2</v>
      </c>
      <c r="M169" t="s">
        <v>8219</v>
      </c>
    </row>
    <row r="170" spans="1:13">
      <c r="A170" s="2" t="s">
        <v>8221</v>
      </c>
      <c r="B170" s="2" t="s">
        <v>8221</v>
      </c>
      <c r="C170" s="2" t="s">
        <v>8221</v>
      </c>
      <c r="E170" s="2">
        <v>3</v>
      </c>
      <c r="M170" t="s">
        <v>8219</v>
      </c>
    </row>
    <row r="171" spans="1:13">
      <c r="A171" s="2" t="s">
        <v>8221</v>
      </c>
      <c r="B171" s="2" t="s">
        <v>8221</v>
      </c>
      <c r="C171" s="2" t="s">
        <v>8221</v>
      </c>
      <c r="E171" s="2">
        <v>10</v>
      </c>
      <c r="M171" t="s">
        <v>8219</v>
      </c>
    </row>
    <row r="172" spans="1:13">
      <c r="A172" s="2" t="s">
        <v>8221</v>
      </c>
      <c r="B172" s="2" t="s">
        <v>8221</v>
      </c>
      <c r="C172" s="2" t="s">
        <v>8221</v>
      </c>
      <c r="E172" s="2">
        <v>10</v>
      </c>
      <c r="M172" t="s">
        <v>8219</v>
      </c>
    </row>
    <row r="173" spans="1:13">
      <c r="A173" s="2" t="s">
        <v>8221</v>
      </c>
      <c r="B173" s="2" t="s">
        <v>8221</v>
      </c>
      <c r="C173" s="2" t="s">
        <v>8221</v>
      </c>
      <c r="E173" s="2">
        <v>1</v>
      </c>
      <c r="M173" t="s">
        <v>8219</v>
      </c>
    </row>
    <row r="174" spans="1:13">
      <c r="A174" s="2" t="s">
        <v>8221</v>
      </c>
      <c r="B174" s="2" t="s">
        <v>8221</v>
      </c>
      <c r="C174" s="2" t="s">
        <v>8221</v>
      </c>
      <c r="E174" s="2">
        <v>0</v>
      </c>
      <c r="M174" t="s">
        <v>8219</v>
      </c>
    </row>
    <row r="175" spans="1:13">
      <c r="A175" s="2" t="s">
        <v>8221</v>
      </c>
      <c r="B175" s="2" t="s">
        <v>8221</v>
      </c>
      <c r="C175" s="2" t="s">
        <v>8221</v>
      </c>
      <c r="E175" s="2">
        <v>0</v>
      </c>
      <c r="M175" t="s">
        <v>8219</v>
      </c>
    </row>
    <row r="176" spans="1:13">
      <c r="A176" s="2" t="s">
        <v>8221</v>
      </c>
      <c r="B176" s="2" t="s">
        <v>8221</v>
      </c>
      <c r="C176" s="2" t="s">
        <v>8221</v>
      </c>
      <c r="E176" s="2">
        <v>0</v>
      </c>
      <c r="M176" t="s">
        <v>8219</v>
      </c>
    </row>
    <row r="177" spans="1:13">
      <c r="A177" s="2" t="s">
        <v>8221</v>
      </c>
      <c r="B177" s="2" t="s">
        <v>8221</v>
      </c>
      <c r="C177" s="2" t="s">
        <v>8221</v>
      </c>
      <c r="E177" s="2">
        <v>26</v>
      </c>
      <c r="M177" t="s">
        <v>8219</v>
      </c>
    </row>
    <row r="178" spans="1:13">
      <c r="A178" s="2" t="s">
        <v>8221</v>
      </c>
      <c r="B178" s="2" t="s">
        <v>8221</v>
      </c>
      <c r="C178" s="2" t="s">
        <v>8221</v>
      </c>
      <c r="E178" s="2">
        <v>0</v>
      </c>
      <c r="M178" t="s">
        <v>8219</v>
      </c>
    </row>
    <row r="179" spans="1:13">
      <c r="A179" s="2" t="s">
        <v>8221</v>
      </c>
      <c r="B179" s="2" t="s">
        <v>8221</v>
      </c>
      <c r="C179" s="2" t="s">
        <v>8221</v>
      </c>
      <c r="E179" s="2">
        <v>7</v>
      </c>
      <c r="M179" t="s">
        <v>8219</v>
      </c>
    </row>
    <row r="180" spans="1:13">
      <c r="A180" s="2" t="s">
        <v>8221</v>
      </c>
      <c r="B180" s="2" t="s">
        <v>8221</v>
      </c>
      <c r="C180" s="2" t="s">
        <v>8221</v>
      </c>
      <c r="E180" s="2">
        <v>0</v>
      </c>
      <c r="M180" t="s">
        <v>8219</v>
      </c>
    </row>
    <row r="181" spans="1:13">
      <c r="A181" s="2" t="s">
        <v>8221</v>
      </c>
      <c r="B181" s="2" t="s">
        <v>8221</v>
      </c>
      <c r="C181" s="2" t="s">
        <v>8221</v>
      </c>
      <c r="E181" s="2">
        <v>2</v>
      </c>
      <c r="M181" t="s">
        <v>8219</v>
      </c>
    </row>
    <row r="182" spans="1:13">
      <c r="A182" s="2" t="s">
        <v>8221</v>
      </c>
      <c r="B182" s="2" t="s">
        <v>8221</v>
      </c>
      <c r="C182" s="2" t="s">
        <v>8221</v>
      </c>
      <c r="E182" s="2">
        <v>13</v>
      </c>
      <c r="M182" t="s">
        <v>8219</v>
      </c>
    </row>
    <row r="183" spans="1:13">
      <c r="A183" s="2" t="s">
        <v>8221</v>
      </c>
      <c r="B183" s="2" t="s">
        <v>8221</v>
      </c>
      <c r="C183" s="2" t="s">
        <v>8221</v>
      </c>
      <c r="E183" s="2">
        <v>4</v>
      </c>
      <c r="M183" t="s">
        <v>8219</v>
      </c>
    </row>
    <row r="184" spans="1:13">
      <c r="A184" s="2" t="s">
        <v>8221</v>
      </c>
      <c r="B184" s="2" t="s">
        <v>8221</v>
      </c>
      <c r="C184" s="2" t="s">
        <v>8221</v>
      </c>
      <c r="E184" s="2">
        <v>0</v>
      </c>
      <c r="M184" t="s">
        <v>8219</v>
      </c>
    </row>
    <row r="185" spans="1:13">
      <c r="A185" s="2" t="s">
        <v>8221</v>
      </c>
      <c r="B185" s="2" t="s">
        <v>8221</v>
      </c>
      <c r="C185" s="2" t="s">
        <v>8221</v>
      </c>
      <c r="E185" s="2">
        <v>12</v>
      </c>
      <c r="M185" t="s">
        <v>8219</v>
      </c>
    </row>
    <row r="186" spans="1:13">
      <c r="A186" s="2" t="s">
        <v>8221</v>
      </c>
      <c r="B186" s="2" t="s">
        <v>8221</v>
      </c>
      <c r="C186" s="2" t="s">
        <v>8221</v>
      </c>
      <c r="E186" s="2">
        <v>2</v>
      </c>
      <c r="M186" t="s">
        <v>8219</v>
      </c>
    </row>
    <row r="187" spans="1:13">
      <c r="A187" s="2" t="s">
        <v>8221</v>
      </c>
      <c r="B187" s="2" t="s">
        <v>8221</v>
      </c>
      <c r="C187" s="2" t="s">
        <v>8221</v>
      </c>
      <c r="E187" s="2">
        <v>10</v>
      </c>
      <c r="M187" t="s">
        <v>8219</v>
      </c>
    </row>
    <row r="188" spans="1:13">
      <c r="A188" s="2" t="s">
        <v>8221</v>
      </c>
      <c r="B188" s="2" t="s">
        <v>8221</v>
      </c>
      <c r="C188" s="2" t="s">
        <v>8221</v>
      </c>
      <c r="E188" s="2">
        <v>0</v>
      </c>
      <c r="M188" t="s">
        <v>8219</v>
      </c>
    </row>
    <row r="189" spans="1:13">
      <c r="A189" s="2" t="s">
        <v>8221</v>
      </c>
      <c r="B189" s="2" t="s">
        <v>8221</v>
      </c>
      <c r="C189" s="2" t="s">
        <v>8221</v>
      </c>
      <c r="E189" s="2">
        <v>5</v>
      </c>
      <c r="M189" t="s">
        <v>8219</v>
      </c>
    </row>
    <row r="190" spans="1:13">
      <c r="A190" s="2" t="s">
        <v>8221</v>
      </c>
      <c r="B190" s="2" t="s">
        <v>8221</v>
      </c>
      <c r="C190" s="2" t="s">
        <v>8221</v>
      </c>
      <c r="E190" s="2">
        <v>0</v>
      </c>
      <c r="M190" t="s">
        <v>8219</v>
      </c>
    </row>
    <row r="191" spans="1:13">
      <c r="A191" s="2" t="s">
        <v>8221</v>
      </c>
      <c r="B191" s="2" t="s">
        <v>8221</v>
      </c>
      <c r="C191" s="2" t="s">
        <v>8221</v>
      </c>
      <c r="E191" s="2">
        <v>5</v>
      </c>
      <c r="M191" t="s">
        <v>8219</v>
      </c>
    </row>
    <row r="192" spans="1:13">
      <c r="A192" s="2" t="s">
        <v>8221</v>
      </c>
      <c r="B192" s="2" t="s">
        <v>8221</v>
      </c>
      <c r="C192" s="2" t="s">
        <v>8221</v>
      </c>
      <c r="E192" s="2">
        <v>1</v>
      </c>
      <c r="M192" t="s">
        <v>8219</v>
      </c>
    </row>
    <row r="193" spans="1:13">
      <c r="A193" s="2" t="s">
        <v>8221</v>
      </c>
      <c r="B193" s="2" t="s">
        <v>8221</v>
      </c>
      <c r="C193" s="2" t="s">
        <v>8221</v>
      </c>
      <c r="E193" s="2">
        <v>3</v>
      </c>
      <c r="M193" t="s">
        <v>8219</v>
      </c>
    </row>
    <row r="194" spans="1:13">
      <c r="A194" s="2" t="s">
        <v>8221</v>
      </c>
      <c r="B194" s="2" t="s">
        <v>8221</v>
      </c>
      <c r="C194" s="2" t="s">
        <v>8221</v>
      </c>
      <c r="E194" s="2">
        <v>3</v>
      </c>
      <c r="M194" t="s">
        <v>8219</v>
      </c>
    </row>
    <row r="195" spans="1:13">
      <c r="A195" s="2" t="s">
        <v>8221</v>
      </c>
      <c r="B195" s="2" t="s">
        <v>8221</v>
      </c>
      <c r="C195" s="2" t="s">
        <v>8221</v>
      </c>
      <c r="E195" s="2">
        <v>0</v>
      </c>
      <c r="M195" t="s">
        <v>8219</v>
      </c>
    </row>
    <row r="196" spans="1:13">
      <c r="A196" s="2" t="s">
        <v>8221</v>
      </c>
      <c r="B196" s="2" t="s">
        <v>8221</v>
      </c>
      <c r="C196" s="2" t="s">
        <v>8221</v>
      </c>
      <c r="E196" s="2">
        <v>3</v>
      </c>
      <c r="M196" t="s">
        <v>8219</v>
      </c>
    </row>
    <row r="197" spans="1:13">
      <c r="A197" s="2" t="s">
        <v>8221</v>
      </c>
      <c r="B197" s="2" t="s">
        <v>8221</v>
      </c>
      <c r="C197" s="2" t="s">
        <v>8221</v>
      </c>
      <c r="E197" s="2">
        <v>0</v>
      </c>
      <c r="M197" t="s">
        <v>8219</v>
      </c>
    </row>
    <row r="198" spans="1:13">
      <c r="A198" s="2" t="s">
        <v>8221</v>
      </c>
      <c r="B198" s="2" t="s">
        <v>8221</v>
      </c>
      <c r="C198" s="2" t="s">
        <v>8221</v>
      </c>
      <c r="E198" s="2">
        <v>19</v>
      </c>
      <c r="M198" t="s">
        <v>8219</v>
      </c>
    </row>
    <row r="199" spans="1:13">
      <c r="A199" s="2" t="s">
        <v>8221</v>
      </c>
      <c r="B199" s="2" t="s">
        <v>8221</v>
      </c>
      <c r="C199" s="2" t="s">
        <v>8221</v>
      </c>
      <c r="E199" s="2">
        <v>8</v>
      </c>
      <c r="M199" t="s">
        <v>8219</v>
      </c>
    </row>
    <row r="200" spans="1:13">
      <c r="A200" s="2" t="s">
        <v>8221</v>
      </c>
      <c r="B200" s="2" t="s">
        <v>8221</v>
      </c>
      <c r="C200" s="2" t="s">
        <v>8221</v>
      </c>
      <c r="E200" s="2">
        <v>6</v>
      </c>
      <c r="M200" t="s">
        <v>8219</v>
      </c>
    </row>
    <row r="201" spans="1:13">
      <c r="A201" s="2" t="s">
        <v>8221</v>
      </c>
      <c r="B201" s="2" t="s">
        <v>8221</v>
      </c>
      <c r="C201" s="2" t="s">
        <v>8221</v>
      </c>
      <c r="E201" s="2">
        <v>0</v>
      </c>
      <c r="M201" t="s">
        <v>8219</v>
      </c>
    </row>
    <row r="202" spans="1:13">
      <c r="A202" s="2" t="s">
        <v>8221</v>
      </c>
      <c r="B202" s="2" t="s">
        <v>8221</v>
      </c>
      <c r="C202" s="2" t="s">
        <v>8221</v>
      </c>
      <c r="E202" s="2">
        <v>18</v>
      </c>
      <c r="M202" t="s">
        <v>8219</v>
      </c>
    </row>
    <row r="203" spans="1:13">
      <c r="A203" s="2" t="s">
        <v>8221</v>
      </c>
      <c r="B203" s="2" t="s">
        <v>8221</v>
      </c>
      <c r="C203" s="2" t="s">
        <v>8221</v>
      </c>
      <c r="E203" s="2">
        <v>7</v>
      </c>
      <c r="M203" t="s">
        <v>8219</v>
      </c>
    </row>
    <row r="204" spans="1:13">
      <c r="A204" s="2" t="s">
        <v>8221</v>
      </c>
      <c r="B204" s="2" t="s">
        <v>8221</v>
      </c>
      <c r="C204" s="2" t="s">
        <v>8221</v>
      </c>
      <c r="E204" s="2">
        <v>0</v>
      </c>
      <c r="M204" t="s">
        <v>8219</v>
      </c>
    </row>
    <row r="205" spans="1:13">
      <c r="A205" s="2" t="s">
        <v>8221</v>
      </c>
      <c r="B205" s="2" t="s">
        <v>8221</v>
      </c>
      <c r="C205" s="2" t="s">
        <v>8221</v>
      </c>
      <c r="E205" s="2">
        <v>8</v>
      </c>
      <c r="M205" t="s">
        <v>8219</v>
      </c>
    </row>
    <row r="206" spans="1:13">
      <c r="A206" s="2" t="s">
        <v>8221</v>
      </c>
      <c r="B206" s="2" t="s">
        <v>8221</v>
      </c>
      <c r="C206" s="2" t="s">
        <v>8221</v>
      </c>
      <c r="E206" s="2">
        <v>1293</v>
      </c>
      <c r="M206" t="s">
        <v>8219</v>
      </c>
    </row>
    <row r="207" spans="1:13">
      <c r="A207" s="2" t="s">
        <v>8221</v>
      </c>
      <c r="B207" s="2" t="s">
        <v>8221</v>
      </c>
      <c r="C207" s="2" t="s">
        <v>8221</v>
      </c>
      <c r="E207" s="2">
        <v>17</v>
      </c>
      <c r="M207" t="s">
        <v>8219</v>
      </c>
    </row>
    <row r="208" spans="1:13">
      <c r="A208" s="2" t="s">
        <v>8221</v>
      </c>
      <c r="B208" s="2" t="s">
        <v>8221</v>
      </c>
      <c r="C208" s="2" t="s">
        <v>8221</v>
      </c>
      <c r="E208" s="2">
        <v>0</v>
      </c>
      <c r="M208" t="s">
        <v>8219</v>
      </c>
    </row>
    <row r="209" spans="1:13">
      <c r="A209" s="2" t="s">
        <v>8221</v>
      </c>
      <c r="B209" s="2" t="s">
        <v>8221</v>
      </c>
      <c r="C209" s="2" t="s">
        <v>8221</v>
      </c>
      <c r="E209" s="2">
        <v>13</v>
      </c>
      <c r="M209" t="s">
        <v>8219</v>
      </c>
    </row>
    <row r="210" spans="1:13">
      <c r="A210" s="2" t="s">
        <v>8221</v>
      </c>
      <c r="B210" s="2" t="s">
        <v>8221</v>
      </c>
      <c r="C210" s="2" t="s">
        <v>8221</v>
      </c>
      <c r="E210" s="2">
        <v>0</v>
      </c>
      <c r="M210" t="s">
        <v>8219</v>
      </c>
    </row>
    <row r="211" spans="1:13">
      <c r="A211" s="2" t="s">
        <v>8221</v>
      </c>
      <c r="B211" s="2" t="s">
        <v>8221</v>
      </c>
      <c r="C211" s="2" t="s">
        <v>8221</v>
      </c>
      <c r="E211" s="2">
        <v>0</v>
      </c>
      <c r="M211" t="s">
        <v>8219</v>
      </c>
    </row>
    <row r="212" spans="1:13">
      <c r="A212" s="2" t="s">
        <v>8221</v>
      </c>
      <c r="B212" s="2" t="s">
        <v>8221</v>
      </c>
      <c r="C212" s="2" t="s">
        <v>8221</v>
      </c>
      <c r="E212" s="2">
        <v>33</v>
      </c>
      <c r="M212" t="s">
        <v>8219</v>
      </c>
    </row>
    <row r="213" spans="1:13">
      <c r="A213" s="2" t="s">
        <v>8221</v>
      </c>
      <c r="B213" s="2" t="s">
        <v>8221</v>
      </c>
      <c r="C213" s="2" t="s">
        <v>8221</v>
      </c>
      <c r="E213" s="2">
        <v>12</v>
      </c>
      <c r="M213" t="s">
        <v>8219</v>
      </c>
    </row>
    <row r="214" spans="1:13">
      <c r="A214" s="2" t="s">
        <v>8221</v>
      </c>
      <c r="B214" s="2" t="s">
        <v>8221</v>
      </c>
      <c r="C214" s="2" t="s">
        <v>8221</v>
      </c>
      <c r="E214" s="2">
        <v>1</v>
      </c>
      <c r="M214" t="s">
        <v>8219</v>
      </c>
    </row>
    <row r="215" spans="1:13">
      <c r="A215" s="2" t="s">
        <v>8221</v>
      </c>
      <c r="B215" s="2" t="s">
        <v>8221</v>
      </c>
      <c r="C215" s="2" t="s">
        <v>8221</v>
      </c>
      <c r="E215" s="2">
        <v>1</v>
      </c>
      <c r="M215" t="s">
        <v>8219</v>
      </c>
    </row>
    <row r="216" spans="1:13">
      <c r="A216" s="2" t="s">
        <v>8221</v>
      </c>
      <c r="B216" s="2" t="s">
        <v>8221</v>
      </c>
      <c r="C216" s="2" t="s">
        <v>8221</v>
      </c>
      <c r="E216" s="2">
        <v>1</v>
      </c>
      <c r="M216" t="s">
        <v>8219</v>
      </c>
    </row>
    <row r="217" spans="1:13">
      <c r="A217" s="2" t="s">
        <v>8221</v>
      </c>
      <c r="B217" s="2" t="s">
        <v>8221</v>
      </c>
      <c r="C217" s="2" t="s">
        <v>8221</v>
      </c>
      <c r="E217" s="2">
        <v>1</v>
      </c>
      <c r="M217" t="s">
        <v>8219</v>
      </c>
    </row>
    <row r="218" spans="1:13">
      <c r="A218" s="2" t="s">
        <v>8221</v>
      </c>
      <c r="B218" s="2" t="s">
        <v>8221</v>
      </c>
      <c r="C218" s="2" t="s">
        <v>8221</v>
      </c>
      <c r="E218" s="2">
        <v>84</v>
      </c>
      <c r="M218" t="s">
        <v>8219</v>
      </c>
    </row>
    <row r="219" spans="1:13">
      <c r="A219" s="2" t="s">
        <v>8221</v>
      </c>
      <c r="B219" s="2" t="s">
        <v>8221</v>
      </c>
      <c r="C219" s="2" t="s">
        <v>8221</v>
      </c>
      <c r="E219" s="2">
        <v>38</v>
      </c>
      <c r="M219" t="s">
        <v>8219</v>
      </c>
    </row>
    <row r="220" spans="1:13">
      <c r="A220" s="2" t="s">
        <v>8221</v>
      </c>
      <c r="B220" s="2" t="s">
        <v>8221</v>
      </c>
      <c r="C220" s="2" t="s">
        <v>8221</v>
      </c>
      <c r="E220" s="2">
        <v>1</v>
      </c>
      <c r="M220" t="s">
        <v>8219</v>
      </c>
    </row>
    <row r="221" spans="1:13">
      <c r="A221" s="2" t="s">
        <v>8221</v>
      </c>
      <c r="B221" s="2" t="s">
        <v>8221</v>
      </c>
      <c r="C221" s="2" t="s">
        <v>8221</v>
      </c>
      <c r="E221" s="2">
        <v>76</v>
      </c>
      <c r="M221" t="s">
        <v>8219</v>
      </c>
    </row>
    <row r="222" spans="1:13">
      <c r="A222" s="2" t="s">
        <v>8221</v>
      </c>
      <c r="B222" s="2" t="s">
        <v>8221</v>
      </c>
      <c r="C222" s="2" t="s">
        <v>8221</v>
      </c>
      <c r="E222" s="2">
        <v>3</v>
      </c>
      <c r="M222" t="s">
        <v>8219</v>
      </c>
    </row>
    <row r="223" spans="1:13">
      <c r="A223" s="2" t="s">
        <v>8221</v>
      </c>
      <c r="B223" s="2" t="s">
        <v>8221</v>
      </c>
      <c r="C223" s="2" t="s">
        <v>8221</v>
      </c>
      <c r="E223" s="2">
        <v>0</v>
      </c>
      <c r="M223" t="s">
        <v>8219</v>
      </c>
    </row>
    <row r="224" spans="1:13">
      <c r="A224" s="2" t="s">
        <v>8221</v>
      </c>
      <c r="B224" s="2" t="s">
        <v>8221</v>
      </c>
      <c r="C224" s="2" t="s">
        <v>8221</v>
      </c>
      <c r="E224" s="2">
        <v>2</v>
      </c>
      <c r="M224" t="s">
        <v>8219</v>
      </c>
    </row>
    <row r="225" spans="1:13">
      <c r="A225" s="2" t="s">
        <v>8221</v>
      </c>
      <c r="B225" s="2" t="s">
        <v>8221</v>
      </c>
      <c r="C225" s="2" t="s">
        <v>8221</v>
      </c>
      <c r="E225" s="2">
        <v>0</v>
      </c>
      <c r="M225" t="s">
        <v>8219</v>
      </c>
    </row>
    <row r="226" spans="1:13">
      <c r="A226" s="2" t="s">
        <v>8221</v>
      </c>
      <c r="B226" s="2" t="s">
        <v>8221</v>
      </c>
      <c r="C226" s="2" t="s">
        <v>8221</v>
      </c>
      <c r="E226" s="2">
        <v>0</v>
      </c>
      <c r="M226" t="s">
        <v>8219</v>
      </c>
    </row>
    <row r="227" spans="1:13">
      <c r="A227" s="2" t="s">
        <v>8221</v>
      </c>
      <c r="B227" s="2" t="s">
        <v>8221</v>
      </c>
      <c r="C227" s="2" t="s">
        <v>8221</v>
      </c>
      <c r="E227" s="2">
        <v>0</v>
      </c>
      <c r="M227" t="s">
        <v>8219</v>
      </c>
    </row>
    <row r="228" spans="1:13">
      <c r="A228" s="2" t="s">
        <v>8221</v>
      </c>
      <c r="B228" s="2" t="s">
        <v>8221</v>
      </c>
      <c r="C228" s="2" t="s">
        <v>8221</v>
      </c>
      <c r="E228" s="2">
        <v>2</v>
      </c>
      <c r="M228" t="s">
        <v>8219</v>
      </c>
    </row>
    <row r="229" spans="1:13">
      <c r="A229" s="2" t="s">
        <v>8221</v>
      </c>
      <c r="B229" s="2" t="s">
        <v>8221</v>
      </c>
      <c r="C229" s="2" t="s">
        <v>8221</v>
      </c>
      <c r="E229" s="2">
        <v>0</v>
      </c>
      <c r="M229" t="s">
        <v>8219</v>
      </c>
    </row>
    <row r="230" spans="1:13">
      <c r="A230" s="2" t="s">
        <v>8221</v>
      </c>
      <c r="B230" s="2" t="s">
        <v>8221</v>
      </c>
      <c r="C230" s="2" t="s">
        <v>8221</v>
      </c>
      <c r="E230" s="2">
        <v>0</v>
      </c>
      <c r="M230" t="s">
        <v>8219</v>
      </c>
    </row>
    <row r="231" spans="1:13">
      <c r="A231" s="2" t="s">
        <v>8221</v>
      </c>
      <c r="B231" s="2" t="s">
        <v>8221</v>
      </c>
      <c r="C231" s="2" t="s">
        <v>8221</v>
      </c>
      <c r="E231" s="2">
        <v>0</v>
      </c>
      <c r="M231" t="s">
        <v>8219</v>
      </c>
    </row>
    <row r="232" spans="1:13">
      <c r="A232" s="2" t="s">
        <v>8221</v>
      </c>
      <c r="B232" s="2" t="s">
        <v>8221</v>
      </c>
      <c r="C232" s="2" t="s">
        <v>8221</v>
      </c>
      <c r="E232" s="2">
        <v>2</v>
      </c>
      <c r="M232" t="s">
        <v>8219</v>
      </c>
    </row>
    <row r="233" spans="1:13">
      <c r="A233" s="2" t="s">
        <v>8221</v>
      </c>
      <c r="B233" s="2" t="s">
        <v>8221</v>
      </c>
      <c r="C233" s="2" t="s">
        <v>8221</v>
      </c>
      <c r="E233" s="2">
        <v>0</v>
      </c>
      <c r="M233" t="s">
        <v>8219</v>
      </c>
    </row>
    <row r="234" spans="1:13">
      <c r="A234" s="2" t="s">
        <v>8221</v>
      </c>
      <c r="B234" s="2" t="s">
        <v>8221</v>
      </c>
      <c r="C234" s="2" t="s">
        <v>8221</v>
      </c>
      <c r="E234" s="2">
        <v>7</v>
      </c>
      <c r="M234" t="s">
        <v>8219</v>
      </c>
    </row>
    <row r="235" spans="1:13">
      <c r="A235" s="2" t="s">
        <v>8221</v>
      </c>
      <c r="B235" s="2" t="s">
        <v>8221</v>
      </c>
      <c r="C235" s="2" t="s">
        <v>8221</v>
      </c>
      <c r="E235" s="2">
        <v>0</v>
      </c>
      <c r="M235" t="s">
        <v>8219</v>
      </c>
    </row>
    <row r="236" spans="1:13">
      <c r="A236" s="2" t="s">
        <v>8221</v>
      </c>
      <c r="B236" s="2" t="s">
        <v>8221</v>
      </c>
      <c r="C236" s="2" t="s">
        <v>8221</v>
      </c>
      <c r="E236" s="2">
        <v>5</v>
      </c>
      <c r="M236" t="s">
        <v>8219</v>
      </c>
    </row>
    <row r="237" spans="1:13">
      <c r="A237" s="2" t="s">
        <v>8221</v>
      </c>
      <c r="B237" s="2" t="s">
        <v>8221</v>
      </c>
      <c r="C237" s="2" t="s">
        <v>8221</v>
      </c>
      <c r="E237" s="2">
        <v>0</v>
      </c>
      <c r="M237" t="s">
        <v>8219</v>
      </c>
    </row>
    <row r="238" spans="1:13">
      <c r="A238" s="2" t="s">
        <v>8221</v>
      </c>
      <c r="B238" s="2" t="s">
        <v>8221</v>
      </c>
      <c r="C238" s="2" t="s">
        <v>8221</v>
      </c>
      <c r="E238" s="2">
        <v>0</v>
      </c>
      <c r="M238" t="s">
        <v>8219</v>
      </c>
    </row>
    <row r="239" spans="1:13">
      <c r="A239" s="2" t="s">
        <v>8221</v>
      </c>
      <c r="B239" s="2" t="s">
        <v>8221</v>
      </c>
      <c r="C239" s="2" t="s">
        <v>8221</v>
      </c>
      <c r="E239" s="2">
        <v>1</v>
      </c>
      <c r="M239" t="s">
        <v>8219</v>
      </c>
    </row>
    <row r="240" spans="1:13">
      <c r="A240" s="2" t="s">
        <v>8221</v>
      </c>
      <c r="B240" s="2" t="s">
        <v>8221</v>
      </c>
      <c r="C240" s="2" t="s">
        <v>8221</v>
      </c>
      <c r="E240" s="2">
        <v>0</v>
      </c>
      <c r="M240" t="s">
        <v>8219</v>
      </c>
    </row>
    <row r="241" spans="1:13">
      <c r="A241" s="2" t="s">
        <v>8221</v>
      </c>
      <c r="B241" s="2" t="s">
        <v>8221</v>
      </c>
      <c r="C241" s="2" t="s">
        <v>8221</v>
      </c>
      <c r="E241" s="2">
        <v>5</v>
      </c>
      <c r="M241" t="s">
        <v>8219</v>
      </c>
    </row>
    <row r="242" spans="1:13">
      <c r="B242" s="2" t="s">
        <v>8219</v>
      </c>
      <c r="C242" s="2" t="s">
        <v>8219</v>
      </c>
      <c r="E242" s="2">
        <v>137</v>
      </c>
    </row>
    <row r="243" spans="1:13">
      <c r="B243" s="2" t="s">
        <v>8219</v>
      </c>
      <c r="C243" s="2" t="s">
        <v>8219</v>
      </c>
      <c r="E243" s="2">
        <v>376</v>
      </c>
    </row>
    <row r="244" spans="1:13">
      <c r="B244" s="2" t="s">
        <v>8219</v>
      </c>
      <c r="C244" s="2" t="s">
        <v>8219</v>
      </c>
      <c r="E244" s="2">
        <v>202</v>
      </c>
    </row>
    <row r="245" spans="1:13">
      <c r="B245" s="2" t="s">
        <v>8219</v>
      </c>
      <c r="C245" s="2" t="s">
        <v>8219</v>
      </c>
      <c r="E245" s="2">
        <v>328</v>
      </c>
    </row>
    <row r="246" spans="1:13">
      <c r="B246" s="2" t="s">
        <v>8219</v>
      </c>
      <c r="C246" s="2" t="s">
        <v>8219</v>
      </c>
      <c r="E246" s="2">
        <v>84</v>
      </c>
    </row>
    <row r="247" spans="1:13">
      <c r="B247" s="2" t="s">
        <v>8219</v>
      </c>
      <c r="C247" s="2" t="s">
        <v>8219</v>
      </c>
      <c r="E247" s="2">
        <v>96</v>
      </c>
    </row>
    <row r="248" spans="1:13">
      <c r="B248" s="2" t="s">
        <v>8219</v>
      </c>
      <c r="C248" s="2" t="s">
        <v>8219</v>
      </c>
      <c r="E248" s="2">
        <v>223</v>
      </c>
    </row>
    <row r="249" spans="1:13">
      <c r="B249" s="2" t="s">
        <v>8219</v>
      </c>
      <c r="C249" s="2" t="s">
        <v>8219</v>
      </c>
      <c r="E249" s="2">
        <v>62</v>
      </c>
    </row>
    <row r="250" spans="1:13">
      <c r="B250" s="2" t="s">
        <v>8219</v>
      </c>
      <c r="C250" s="2" t="s">
        <v>8219</v>
      </c>
      <c r="E250" s="2">
        <v>146</v>
      </c>
    </row>
    <row r="251" spans="1:13">
      <c r="B251" s="2" t="s">
        <v>8219</v>
      </c>
      <c r="C251" s="2" t="s">
        <v>8219</v>
      </c>
      <c r="E251" s="2">
        <v>235</v>
      </c>
    </row>
    <row r="252" spans="1:13">
      <c r="B252" s="2" t="s">
        <v>8219</v>
      </c>
      <c r="C252" s="2" t="s">
        <v>8219</v>
      </c>
      <c r="E252" s="2">
        <v>437</v>
      </c>
    </row>
    <row r="253" spans="1:13">
      <c r="B253" s="2" t="s">
        <v>8219</v>
      </c>
      <c r="C253" s="2" t="s">
        <v>8219</v>
      </c>
      <c r="E253" s="2">
        <v>77</v>
      </c>
    </row>
    <row r="254" spans="1:13">
      <c r="B254" s="2" t="s">
        <v>8219</v>
      </c>
      <c r="C254" s="2" t="s">
        <v>8219</v>
      </c>
      <c r="E254" s="2">
        <v>108</v>
      </c>
    </row>
    <row r="255" spans="1:13">
      <c r="B255" s="2" t="s">
        <v>8219</v>
      </c>
      <c r="C255" s="2" t="s">
        <v>8219</v>
      </c>
      <c r="E255" s="2">
        <v>7</v>
      </c>
    </row>
    <row r="256" spans="1:13">
      <c r="B256" s="2" t="s">
        <v>8219</v>
      </c>
      <c r="C256" s="2" t="s">
        <v>8219</v>
      </c>
      <c r="E256" s="2">
        <v>314</v>
      </c>
    </row>
    <row r="257" spans="2:5">
      <c r="B257" s="2" t="s">
        <v>8219</v>
      </c>
      <c r="C257" s="2" t="s">
        <v>8219</v>
      </c>
      <c r="E257" s="2">
        <v>188</v>
      </c>
    </row>
    <row r="258" spans="2:5">
      <c r="B258" s="2" t="s">
        <v>8219</v>
      </c>
      <c r="C258" s="2" t="s">
        <v>8219</v>
      </c>
      <c r="E258" s="2">
        <v>275</v>
      </c>
    </row>
    <row r="259" spans="2:5">
      <c r="B259" s="2" t="s">
        <v>8219</v>
      </c>
      <c r="C259" s="2" t="s">
        <v>8219</v>
      </c>
      <c r="E259" s="2">
        <v>560</v>
      </c>
    </row>
    <row r="260" spans="2:5">
      <c r="B260" s="2" t="s">
        <v>8219</v>
      </c>
      <c r="C260" s="2" t="s">
        <v>8219</v>
      </c>
      <c r="E260" s="2">
        <v>688</v>
      </c>
    </row>
    <row r="261" spans="2:5">
      <c r="B261" s="2" t="s">
        <v>8219</v>
      </c>
      <c r="C261" s="2" t="s">
        <v>8219</v>
      </c>
      <c r="E261" s="2">
        <v>942</v>
      </c>
    </row>
    <row r="262" spans="2:5">
      <c r="B262" s="2" t="s">
        <v>8219</v>
      </c>
      <c r="C262" s="2" t="s">
        <v>8219</v>
      </c>
      <c r="E262" s="2">
        <v>88</v>
      </c>
    </row>
    <row r="263" spans="2:5">
      <c r="B263" s="2" t="s">
        <v>8219</v>
      </c>
      <c r="C263" s="2" t="s">
        <v>8219</v>
      </c>
      <c r="E263" s="2">
        <v>220</v>
      </c>
    </row>
    <row r="264" spans="2:5">
      <c r="B264" s="2" t="s">
        <v>8219</v>
      </c>
      <c r="C264" s="2" t="s">
        <v>8219</v>
      </c>
      <c r="E264" s="2">
        <v>145</v>
      </c>
    </row>
    <row r="265" spans="2:5">
      <c r="B265" s="2" t="s">
        <v>8219</v>
      </c>
      <c r="C265" s="2" t="s">
        <v>8219</v>
      </c>
      <c r="E265" s="2">
        <v>963</v>
      </c>
    </row>
    <row r="266" spans="2:5">
      <c r="B266" s="2" t="s">
        <v>8219</v>
      </c>
      <c r="C266" s="2" t="s">
        <v>8219</v>
      </c>
      <c r="E266" s="2">
        <v>91</v>
      </c>
    </row>
    <row r="267" spans="2:5">
      <c r="B267" s="2" t="s">
        <v>8219</v>
      </c>
      <c r="C267" s="2" t="s">
        <v>8219</v>
      </c>
      <c r="E267" s="2">
        <v>58</v>
      </c>
    </row>
    <row r="268" spans="2:5">
      <c r="B268" s="2" t="s">
        <v>8219</v>
      </c>
      <c r="C268" s="2" t="s">
        <v>8219</v>
      </c>
      <c r="E268" s="2">
        <v>36</v>
      </c>
    </row>
    <row r="269" spans="2:5">
      <c r="B269" s="2" t="s">
        <v>8219</v>
      </c>
      <c r="C269" s="2" t="s">
        <v>8219</v>
      </c>
      <c r="E269" s="2">
        <v>165</v>
      </c>
    </row>
    <row r="270" spans="2:5">
      <c r="B270" s="2" t="s">
        <v>8219</v>
      </c>
      <c r="C270" s="2" t="s">
        <v>8219</v>
      </c>
      <c r="E270" s="2">
        <v>111</v>
      </c>
    </row>
    <row r="271" spans="2:5">
      <c r="B271" s="2" t="s">
        <v>8219</v>
      </c>
      <c r="C271" s="2" t="s">
        <v>8219</v>
      </c>
      <c r="E271" s="2">
        <v>1596</v>
      </c>
    </row>
    <row r="272" spans="2:5">
      <c r="B272" s="2" t="s">
        <v>8219</v>
      </c>
      <c r="C272" s="2" t="s">
        <v>8219</v>
      </c>
      <c r="E272" s="2">
        <v>61</v>
      </c>
    </row>
    <row r="273" spans="2:5">
      <c r="B273" s="2" t="s">
        <v>8219</v>
      </c>
      <c r="C273" s="2" t="s">
        <v>8219</v>
      </c>
      <c r="E273" s="2">
        <v>287</v>
      </c>
    </row>
    <row r="274" spans="2:5">
      <c r="B274" s="2" t="s">
        <v>8219</v>
      </c>
      <c r="C274" s="2" t="s">
        <v>8219</v>
      </c>
      <c r="E274" s="2">
        <v>65</v>
      </c>
    </row>
    <row r="275" spans="2:5">
      <c r="B275" s="2" t="s">
        <v>8219</v>
      </c>
      <c r="C275" s="2" t="s">
        <v>8219</v>
      </c>
      <c r="E275" s="2">
        <v>118</v>
      </c>
    </row>
    <row r="276" spans="2:5">
      <c r="B276" s="2" t="s">
        <v>8219</v>
      </c>
      <c r="C276" s="2" t="s">
        <v>8219</v>
      </c>
      <c r="E276" s="2">
        <v>113</v>
      </c>
    </row>
    <row r="277" spans="2:5">
      <c r="B277" s="2" t="s">
        <v>8219</v>
      </c>
      <c r="C277" s="2" t="s">
        <v>8219</v>
      </c>
      <c r="E277" s="2">
        <v>332</v>
      </c>
    </row>
    <row r="278" spans="2:5">
      <c r="B278" s="2" t="s">
        <v>8219</v>
      </c>
      <c r="C278" s="2" t="s">
        <v>8219</v>
      </c>
      <c r="E278" s="2">
        <v>62</v>
      </c>
    </row>
    <row r="279" spans="2:5">
      <c r="B279" s="2" t="s">
        <v>8219</v>
      </c>
      <c r="C279" s="2" t="s">
        <v>8219</v>
      </c>
      <c r="E279" s="2">
        <v>951</v>
      </c>
    </row>
    <row r="280" spans="2:5">
      <c r="B280" s="2" t="s">
        <v>8219</v>
      </c>
      <c r="C280" s="2" t="s">
        <v>8219</v>
      </c>
      <c r="E280" s="2">
        <v>415</v>
      </c>
    </row>
    <row r="281" spans="2:5">
      <c r="B281" s="2" t="s">
        <v>8219</v>
      </c>
      <c r="C281" s="2" t="s">
        <v>8219</v>
      </c>
      <c r="E281" s="2">
        <v>305</v>
      </c>
    </row>
    <row r="282" spans="2:5">
      <c r="B282" s="2" t="s">
        <v>8219</v>
      </c>
      <c r="C282" s="2" t="s">
        <v>8219</v>
      </c>
      <c r="E282" s="2">
        <v>2139</v>
      </c>
    </row>
    <row r="283" spans="2:5">
      <c r="B283" s="2" t="s">
        <v>8219</v>
      </c>
      <c r="C283" s="2" t="s">
        <v>8219</v>
      </c>
      <c r="E283" s="2">
        <v>79</v>
      </c>
    </row>
    <row r="284" spans="2:5">
      <c r="B284" s="2" t="s">
        <v>8219</v>
      </c>
      <c r="C284" s="2" t="s">
        <v>8219</v>
      </c>
      <c r="E284" s="2">
        <v>179</v>
      </c>
    </row>
    <row r="285" spans="2:5">
      <c r="B285" s="2" t="s">
        <v>8219</v>
      </c>
      <c r="C285" s="2" t="s">
        <v>8219</v>
      </c>
      <c r="E285" s="2">
        <v>202</v>
      </c>
    </row>
    <row r="286" spans="2:5">
      <c r="B286" s="2" t="s">
        <v>8219</v>
      </c>
      <c r="C286" s="2" t="s">
        <v>8219</v>
      </c>
      <c r="E286" s="2">
        <v>760</v>
      </c>
    </row>
    <row r="287" spans="2:5">
      <c r="B287" s="2" t="s">
        <v>8219</v>
      </c>
      <c r="C287" s="2" t="s">
        <v>8219</v>
      </c>
      <c r="E287" s="2">
        <v>563</v>
      </c>
    </row>
    <row r="288" spans="2:5">
      <c r="B288" s="2" t="s">
        <v>8219</v>
      </c>
      <c r="C288" s="2" t="s">
        <v>8219</v>
      </c>
      <c r="E288" s="2">
        <v>135</v>
      </c>
    </row>
    <row r="289" spans="2:5">
      <c r="B289" s="2" t="s">
        <v>8219</v>
      </c>
      <c r="C289" s="2" t="s">
        <v>8219</v>
      </c>
      <c r="E289" s="2">
        <v>290</v>
      </c>
    </row>
    <row r="290" spans="2:5">
      <c r="B290" s="2" t="s">
        <v>8219</v>
      </c>
      <c r="C290" s="2" t="s">
        <v>8219</v>
      </c>
      <c r="E290" s="2">
        <v>447</v>
      </c>
    </row>
    <row r="291" spans="2:5">
      <c r="B291" s="2" t="s">
        <v>8219</v>
      </c>
      <c r="C291" s="2" t="s">
        <v>8219</v>
      </c>
      <c r="E291" s="2">
        <v>232</v>
      </c>
    </row>
    <row r="292" spans="2:5">
      <c r="B292" s="2" t="s">
        <v>8219</v>
      </c>
      <c r="C292" s="2" t="s">
        <v>8219</v>
      </c>
      <c r="E292" s="2">
        <v>168</v>
      </c>
    </row>
    <row r="293" spans="2:5">
      <c r="B293" s="2" t="s">
        <v>8219</v>
      </c>
      <c r="C293" s="2" t="s">
        <v>8219</v>
      </c>
      <c r="E293" s="2">
        <v>128</v>
      </c>
    </row>
    <row r="294" spans="2:5">
      <c r="B294" s="2" t="s">
        <v>8219</v>
      </c>
      <c r="C294" s="2" t="s">
        <v>8219</v>
      </c>
      <c r="E294" s="2">
        <v>493</v>
      </c>
    </row>
    <row r="295" spans="2:5">
      <c r="B295" s="2" t="s">
        <v>8219</v>
      </c>
      <c r="C295" s="2" t="s">
        <v>8219</v>
      </c>
      <c r="E295" s="2">
        <v>131</v>
      </c>
    </row>
    <row r="296" spans="2:5">
      <c r="B296" s="2" t="s">
        <v>8219</v>
      </c>
      <c r="C296" s="2" t="s">
        <v>8219</v>
      </c>
      <c r="E296" s="2">
        <v>50</v>
      </c>
    </row>
    <row r="297" spans="2:5">
      <c r="B297" s="2" t="s">
        <v>8219</v>
      </c>
      <c r="C297" s="2" t="s">
        <v>8219</v>
      </c>
      <c r="E297" s="2">
        <v>665</v>
      </c>
    </row>
    <row r="298" spans="2:5">
      <c r="B298" s="2" t="s">
        <v>8219</v>
      </c>
      <c r="C298" s="2" t="s">
        <v>8219</v>
      </c>
      <c r="E298" s="2">
        <v>129</v>
      </c>
    </row>
    <row r="299" spans="2:5">
      <c r="B299" s="2" t="s">
        <v>8219</v>
      </c>
      <c r="C299" s="2" t="s">
        <v>8219</v>
      </c>
      <c r="E299" s="2">
        <v>142</v>
      </c>
    </row>
    <row r="300" spans="2:5">
      <c r="B300" s="2" t="s">
        <v>8219</v>
      </c>
      <c r="C300" s="2" t="s">
        <v>8219</v>
      </c>
      <c r="E300" s="2">
        <v>2436</v>
      </c>
    </row>
    <row r="301" spans="2:5">
      <c r="B301" s="2" t="s">
        <v>8219</v>
      </c>
      <c r="C301" s="2" t="s">
        <v>8219</v>
      </c>
      <c r="E301" s="2">
        <v>244</v>
      </c>
    </row>
    <row r="302" spans="2:5">
      <c r="B302" s="2" t="s">
        <v>8219</v>
      </c>
      <c r="C302" s="2" t="s">
        <v>8219</v>
      </c>
      <c r="E302" s="2">
        <v>298</v>
      </c>
    </row>
    <row r="303" spans="2:5">
      <c r="B303" s="2" t="s">
        <v>8219</v>
      </c>
      <c r="C303" s="2" t="s">
        <v>8219</v>
      </c>
      <c r="E303" s="2">
        <v>251</v>
      </c>
    </row>
    <row r="304" spans="2:5">
      <c r="B304" s="2" t="s">
        <v>8219</v>
      </c>
      <c r="C304" s="2" t="s">
        <v>8219</v>
      </c>
      <c r="E304" s="2">
        <v>108</v>
      </c>
    </row>
    <row r="305" spans="2:5">
      <c r="B305" s="2" t="s">
        <v>8219</v>
      </c>
      <c r="C305" s="2" t="s">
        <v>8219</v>
      </c>
      <c r="E305" s="2">
        <v>82</v>
      </c>
    </row>
    <row r="306" spans="2:5">
      <c r="B306" s="2" t="s">
        <v>8219</v>
      </c>
      <c r="C306" s="2" t="s">
        <v>8219</v>
      </c>
      <c r="E306" s="2">
        <v>74</v>
      </c>
    </row>
    <row r="307" spans="2:5">
      <c r="B307" s="2" t="s">
        <v>8219</v>
      </c>
      <c r="C307" s="2" t="s">
        <v>8219</v>
      </c>
      <c r="E307" s="2">
        <v>189</v>
      </c>
    </row>
    <row r="308" spans="2:5">
      <c r="B308" s="2" t="s">
        <v>8219</v>
      </c>
      <c r="C308" s="2" t="s">
        <v>8219</v>
      </c>
      <c r="E308" s="2">
        <v>80</v>
      </c>
    </row>
    <row r="309" spans="2:5">
      <c r="B309" s="2" t="s">
        <v>8219</v>
      </c>
      <c r="C309" s="2" t="s">
        <v>8219</v>
      </c>
      <c r="E309" s="2">
        <v>576</v>
      </c>
    </row>
    <row r="310" spans="2:5">
      <c r="B310" s="2" t="s">
        <v>8219</v>
      </c>
      <c r="C310" s="2" t="s">
        <v>8219</v>
      </c>
      <c r="E310" s="2">
        <v>202</v>
      </c>
    </row>
    <row r="311" spans="2:5">
      <c r="B311" s="2" t="s">
        <v>8219</v>
      </c>
      <c r="C311" s="2" t="s">
        <v>8219</v>
      </c>
      <c r="E311" s="2">
        <v>238</v>
      </c>
    </row>
    <row r="312" spans="2:5">
      <c r="B312" s="2" t="s">
        <v>8219</v>
      </c>
      <c r="C312" s="2" t="s">
        <v>8219</v>
      </c>
      <c r="E312" s="2">
        <v>36</v>
      </c>
    </row>
    <row r="313" spans="2:5">
      <c r="B313" s="2" t="s">
        <v>8219</v>
      </c>
      <c r="C313" s="2" t="s">
        <v>8219</v>
      </c>
      <c r="E313" s="2">
        <v>150</v>
      </c>
    </row>
    <row r="314" spans="2:5">
      <c r="B314" s="2" t="s">
        <v>8219</v>
      </c>
      <c r="C314" s="2" t="s">
        <v>8219</v>
      </c>
      <c r="E314" s="2">
        <v>146</v>
      </c>
    </row>
    <row r="315" spans="2:5">
      <c r="B315" s="2" t="s">
        <v>8219</v>
      </c>
      <c r="C315" s="2" t="s">
        <v>8219</v>
      </c>
      <c r="E315" s="2">
        <v>222</v>
      </c>
    </row>
    <row r="316" spans="2:5">
      <c r="B316" s="2" t="s">
        <v>8219</v>
      </c>
      <c r="C316" s="2" t="s">
        <v>8219</v>
      </c>
      <c r="E316" s="2">
        <v>120</v>
      </c>
    </row>
    <row r="317" spans="2:5">
      <c r="B317" s="2" t="s">
        <v>8219</v>
      </c>
      <c r="C317" s="2" t="s">
        <v>8219</v>
      </c>
      <c r="E317" s="2">
        <v>126</v>
      </c>
    </row>
    <row r="318" spans="2:5">
      <c r="B318" s="2" t="s">
        <v>8219</v>
      </c>
      <c r="C318" s="2" t="s">
        <v>8219</v>
      </c>
      <c r="E318" s="2">
        <v>158</v>
      </c>
    </row>
    <row r="319" spans="2:5">
      <c r="B319" s="2" t="s">
        <v>8219</v>
      </c>
      <c r="C319" s="2" t="s">
        <v>8219</v>
      </c>
      <c r="E319" s="2">
        <v>316</v>
      </c>
    </row>
    <row r="320" spans="2:5">
      <c r="B320" s="2" t="s">
        <v>8219</v>
      </c>
      <c r="C320" s="2" t="s">
        <v>8219</v>
      </c>
      <c r="E320" s="2">
        <v>284</v>
      </c>
    </row>
    <row r="321" spans="2:5">
      <c r="B321" s="2" t="s">
        <v>8219</v>
      </c>
      <c r="C321" s="2" t="s">
        <v>8219</v>
      </c>
      <c r="E321" s="2">
        <v>51</v>
      </c>
    </row>
    <row r="322" spans="2:5">
      <c r="B322" s="2" t="s">
        <v>8219</v>
      </c>
      <c r="C322" s="2" t="s">
        <v>8219</v>
      </c>
      <c r="E322" s="2">
        <v>158</v>
      </c>
    </row>
    <row r="323" spans="2:5">
      <c r="B323" s="2" t="s">
        <v>8219</v>
      </c>
      <c r="C323" s="2" t="s">
        <v>8219</v>
      </c>
      <c r="E323" s="2">
        <v>337</v>
      </c>
    </row>
    <row r="324" spans="2:5">
      <c r="B324" s="2" t="s">
        <v>8219</v>
      </c>
      <c r="C324" s="2" t="s">
        <v>8219</v>
      </c>
      <c r="E324" s="2">
        <v>186</v>
      </c>
    </row>
    <row r="325" spans="2:5">
      <c r="B325" s="2" t="s">
        <v>8219</v>
      </c>
      <c r="C325" s="2" t="s">
        <v>8219</v>
      </c>
      <c r="E325" s="2">
        <v>58</v>
      </c>
    </row>
    <row r="326" spans="2:5">
      <c r="B326" s="2" t="s">
        <v>8219</v>
      </c>
      <c r="C326" s="2" t="s">
        <v>8219</v>
      </c>
      <c r="E326" s="2">
        <v>82</v>
      </c>
    </row>
    <row r="327" spans="2:5">
      <c r="B327" s="2" t="s">
        <v>8219</v>
      </c>
      <c r="C327" s="2" t="s">
        <v>8219</v>
      </c>
      <c r="E327" s="2">
        <v>736</v>
      </c>
    </row>
    <row r="328" spans="2:5">
      <c r="B328" s="2" t="s">
        <v>8219</v>
      </c>
      <c r="C328" s="2" t="s">
        <v>8219</v>
      </c>
      <c r="E328" s="2">
        <v>1151</v>
      </c>
    </row>
    <row r="329" spans="2:5">
      <c r="B329" s="2" t="s">
        <v>8219</v>
      </c>
      <c r="C329" s="2" t="s">
        <v>8219</v>
      </c>
      <c r="E329" s="2">
        <v>34</v>
      </c>
    </row>
    <row r="330" spans="2:5">
      <c r="B330" s="2" t="s">
        <v>8219</v>
      </c>
      <c r="C330" s="2" t="s">
        <v>8219</v>
      </c>
      <c r="E330" s="2">
        <v>498</v>
      </c>
    </row>
    <row r="331" spans="2:5">
      <c r="B331" s="2" t="s">
        <v>8219</v>
      </c>
      <c r="C331" s="2" t="s">
        <v>8219</v>
      </c>
      <c r="E331" s="2">
        <v>167</v>
      </c>
    </row>
    <row r="332" spans="2:5">
      <c r="B332" s="2" t="s">
        <v>8219</v>
      </c>
      <c r="C332" s="2" t="s">
        <v>8219</v>
      </c>
      <c r="E332" s="2">
        <v>340</v>
      </c>
    </row>
    <row r="333" spans="2:5">
      <c r="B333" s="2" t="s">
        <v>8219</v>
      </c>
      <c r="C333" s="2" t="s">
        <v>8219</v>
      </c>
      <c r="E333" s="2">
        <v>438</v>
      </c>
    </row>
    <row r="334" spans="2:5">
      <c r="B334" s="2" t="s">
        <v>8219</v>
      </c>
      <c r="C334" s="2" t="s">
        <v>8219</v>
      </c>
      <c r="E334" s="2">
        <v>555</v>
      </c>
    </row>
    <row r="335" spans="2:5">
      <c r="B335" s="2" t="s">
        <v>8219</v>
      </c>
      <c r="C335" s="2" t="s">
        <v>8219</v>
      </c>
      <c r="E335" s="2">
        <v>266</v>
      </c>
    </row>
    <row r="336" spans="2:5">
      <c r="B336" s="2" t="s">
        <v>8219</v>
      </c>
      <c r="C336" s="2" t="s">
        <v>8219</v>
      </c>
      <c r="E336" s="2">
        <v>69</v>
      </c>
    </row>
    <row r="337" spans="2:5">
      <c r="B337" s="2" t="s">
        <v>8219</v>
      </c>
      <c r="C337" s="2" t="s">
        <v>8219</v>
      </c>
      <c r="E337" s="2">
        <v>80</v>
      </c>
    </row>
    <row r="338" spans="2:5">
      <c r="B338" s="2" t="s">
        <v>8219</v>
      </c>
      <c r="C338" s="2" t="s">
        <v>8219</v>
      </c>
      <c r="E338" s="2">
        <v>493</v>
      </c>
    </row>
    <row r="339" spans="2:5">
      <c r="B339" s="2" t="s">
        <v>8219</v>
      </c>
      <c r="C339" s="2" t="s">
        <v>8219</v>
      </c>
      <c r="E339" s="2">
        <v>31</v>
      </c>
    </row>
    <row r="340" spans="2:5">
      <c r="B340" s="2" t="s">
        <v>8219</v>
      </c>
      <c r="C340" s="2" t="s">
        <v>8219</v>
      </c>
      <c r="E340" s="2">
        <v>236</v>
      </c>
    </row>
    <row r="341" spans="2:5">
      <c r="B341" s="2" t="s">
        <v>8219</v>
      </c>
      <c r="C341" s="2" t="s">
        <v>8219</v>
      </c>
      <c r="E341" s="2">
        <v>89</v>
      </c>
    </row>
    <row r="342" spans="2:5">
      <c r="B342" s="2" t="s">
        <v>8219</v>
      </c>
      <c r="C342" s="2" t="s">
        <v>8219</v>
      </c>
      <c r="E342" s="2">
        <v>299</v>
      </c>
    </row>
    <row r="343" spans="2:5">
      <c r="B343" s="2" t="s">
        <v>8219</v>
      </c>
      <c r="C343" s="2" t="s">
        <v>8219</v>
      </c>
      <c r="E343" s="2">
        <v>55</v>
      </c>
    </row>
    <row r="344" spans="2:5">
      <c r="B344" s="2" t="s">
        <v>8219</v>
      </c>
      <c r="C344" s="2" t="s">
        <v>8219</v>
      </c>
      <c r="E344" s="2">
        <v>325</v>
      </c>
    </row>
    <row r="345" spans="2:5">
      <c r="B345" s="2" t="s">
        <v>8219</v>
      </c>
      <c r="C345" s="2" t="s">
        <v>8219</v>
      </c>
      <c r="E345" s="2">
        <v>524</v>
      </c>
    </row>
    <row r="346" spans="2:5">
      <c r="B346" s="2" t="s">
        <v>8219</v>
      </c>
      <c r="C346" s="2" t="s">
        <v>8219</v>
      </c>
      <c r="E346" s="2">
        <v>285</v>
      </c>
    </row>
    <row r="347" spans="2:5">
      <c r="B347" s="2" t="s">
        <v>8219</v>
      </c>
      <c r="C347" s="2" t="s">
        <v>8219</v>
      </c>
      <c r="E347" s="2">
        <v>179</v>
      </c>
    </row>
    <row r="348" spans="2:5">
      <c r="B348" s="2" t="s">
        <v>8219</v>
      </c>
      <c r="C348" s="2" t="s">
        <v>8219</v>
      </c>
      <c r="E348" s="2">
        <v>188</v>
      </c>
    </row>
    <row r="349" spans="2:5">
      <c r="B349" s="2" t="s">
        <v>8219</v>
      </c>
      <c r="C349" s="2" t="s">
        <v>8219</v>
      </c>
      <c r="E349" s="2">
        <v>379</v>
      </c>
    </row>
    <row r="350" spans="2:5">
      <c r="B350" s="2" t="s">
        <v>8219</v>
      </c>
      <c r="C350" s="2" t="s">
        <v>8219</v>
      </c>
      <c r="E350" s="2">
        <v>119</v>
      </c>
    </row>
    <row r="351" spans="2:5">
      <c r="B351" s="2" t="s">
        <v>8219</v>
      </c>
      <c r="C351" s="2" t="s">
        <v>8219</v>
      </c>
      <c r="E351" s="2">
        <v>167</v>
      </c>
    </row>
    <row r="352" spans="2:5">
      <c r="B352" s="2" t="s">
        <v>8219</v>
      </c>
      <c r="C352" s="2" t="s">
        <v>8219</v>
      </c>
      <c r="E352" s="2">
        <v>221</v>
      </c>
    </row>
    <row r="353" spans="2:5">
      <c r="B353" s="2" t="s">
        <v>8219</v>
      </c>
      <c r="C353" s="2" t="s">
        <v>8219</v>
      </c>
      <c r="E353" s="2">
        <v>964</v>
      </c>
    </row>
    <row r="354" spans="2:5">
      <c r="B354" s="2" t="s">
        <v>8219</v>
      </c>
      <c r="C354" s="2" t="s">
        <v>8219</v>
      </c>
      <c r="E354" s="2">
        <v>286</v>
      </c>
    </row>
    <row r="355" spans="2:5">
      <c r="B355" s="2" t="s">
        <v>8219</v>
      </c>
      <c r="C355" s="2" t="s">
        <v>8219</v>
      </c>
      <c r="E355" s="2">
        <v>613</v>
      </c>
    </row>
    <row r="356" spans="2:5">
      <c r="B356" s="2" t="s">
        <v>8219</v>
      </c>
      <c r="C356" s="2" t="s">
        <v>8219</v>
      </c>
      <c r="E356" s="2">
        <v>29</v>
      </c>
    </row>
    <row r="357" spans="2:5">
      <c r="B357" s="2" t="s">
        <v>8219</v>
      </c>
      <c r="C357" s="2" t="s">
        <v>8219</v>
      </c>
      <c r="E357" s="2">
        <v>165</v>
      </c>
    </row>
    <row r="358" spans="2:5">
      <c r="B358" s="2" t="s">
        <v>8219</v>
      </c>
      <c r="C358" s="2" t="s">
        <v>8219</v>
      </c>
      <c r="E358" s="2">
        <v>97</v>
      </c>
    </row>
    <row r="359" spans="2:5">
      <c r="B359" s="2" t="s">
        <v>8219</v>
      </c>
      <c r="C359" s="2" t="s">
        <v>8219</v>
      </c>
      <c r="E359" s="2">
        <v>303</v>
      </c>
    </row>
    <row r="360" spans="2:5">
      <c r="B360" s="2" t="s">
        <v>8219</v>
      </c>
      <c r="C360" s="2" t="s">
        <v>8219</v>
      </c>
      <c r="E360" s="2">
        <v>267</v>
      </c>
    </row>
    <row r="361" spans="2:5">
      <c r="B361" s="2" t="s">
        <v>8219</v>
      </c>
      <c r="C361" s="2" t="s">
        <v>8219</v>
      </c>
      <c r="E361" s="2">
        <v>302</v>
      </c>
    </row>
    <row r="362" spans="2:5">
      <c r="B362" s="2" t="s">
        <v>8219</v>
      </c>
      <c r="C362" s="2" t="s">
        <v>8219</v>
      </c>
      <c r="E362" s="2">
        <v>87</v>
      </c>
    </row>
    <row r="363" spans="2:5">
      <c r="B363" s="2" t="s">
        <v>8219</v>
      </c>
      <c r="C363" s="2" t="s">
        <v>8219</v>
      </c>
      <c r="E363" s="2">
        <v>354</v>
      </c>
    </row>
    <row r="364" spans="2:5">
      <c r="B364" s="2" t="s">
        <v>8219</v>
      </c>
      <c r="C364" s="2" t="s">
        <v>8219</v>
      </c>
      <c r="E364" s="2">
        <v>86</v>
      </c>
    </row>
    <row r="365" spans="2:5">
      <c r="B365" s="2" t="s">
        <v>8219</v>
      </c>
      <c r="C365" s="2" t="s">
        <v>8219</v>
      </c>
      <c r="E365" s="2">
        <v>26</v>
      </c>
    </row>
    <row r="366" spans="2:5">
      <c r="B366" s="2" t="s">
        <v>8219</v>
      </c>
      <c r="C366" s="2" t="s">
        <v>8219</v>
      </c>
      <c r="E366" s="2">
        <v>113</v>
      </c>
    </row>
    <row r="367" spans="2:5">
      <c r="B367" s="2" t="s">
        <v>8219</v>
      </c>
      <c r="C367" s="2" t="s">
        <v>8219</v>
      </c>
      <c r="E367" s="2">
        <v>65</v>
      </c>
    </row>
    <row r="368" spans="2:5">
      <c r="B368" s="2" t="s">
        <v>8219</v>
      </c>
      <c r="C368" s="2" t="s">
        <v>8219</v>
      </c>
      <c r="E368" s="2">
        <v>134</v>
      </c>
    </row>
    <row r="369" spans="2:5">
      <c r="B369" s="2" t="s">
        <v>8219</v>
      </c>
      <c r="C369" s="2" t="s">
        <v>8219</v>
      </c>
      <c r="E369" s="2">
        <v>119</v>
      </c>
    </row>
    <row r="370" spans="2:5">
      <c r="B370" s="2" t="s">
        <v>8219</v>
      </c>
      <c r="C370" s="2" t="s">
        <v>8219</v>
      </c>
      <c r="E370" s="2">
        <v>159</v>
      </c>
    </row>
    <row r="371" spans="2:5">
      <c r="B371" s="2" t="s">
        <v>8219</v>
      </c>
      <c r="C371" s="2" t="s">
        <v>8219</v>
      </c>
      <c r="E371" s="2">
        <v>167</v>
      </c>
    </row>
    <row r="372" spans="2:5">
      <c r="B372" s="2" t="s">
        <v>8219</v>
      </c>
      <c r="C372" s="2" t="s">
        <v>8219</v>
      </c>
      <c r="E372" s="2">
        <v>43</v>
      </c>
    </row>
    <row r="373" spans="2:5">
      <c r="B373" s="2" t="s">
        <v>8219</v>
      </c>
      <c r="C373" s="2" t="s">
        <v>8219</v>
      </c>
      <c r="E373" s="2">
        <v>1062</v>
      </c>
    </row>
    <row r="374" spans="2:5">
      <c r="B374" s="2" t="s">
        <v>8219</v>
      </c>
      <c r="C374" s="2" t="s">
        <v>8219</v>
      </c>
      <c r="E374" s="2">
        <v>9</v>
      </c>
    </row>
    <row r="375" spans="2:5">
      <c r="B375" s="2" t="s">
        <v>8219</v>
      </c>
      <c r="C375" s="2" t="s">
        <v>8219</v>
      </c>
      <c r="E375" s="2">
        <v>89</v>
      </c>
    </row>
    <row r="376" spans="2:5">
      <c r="B376" s="2" t="s">
        <v>8219</v>
      </c>
      <c r="C376" s="2" t="s">
        <v>8219</v>
      </c>
      <c r="E376" s="2">
        <v>174</v>
      </c>
    </row>
    <row r="377" spans="2:5">
      <c r="B377" s="2" t="s">
        <v>8219</v>
      </c>
      <c r="C377" s="2" t="s">
        <v>8219</v>
      </c>
      <c r="E377" s="2">
        <v>14</v>
      </c>
    </row>
    <row r="378" spans="2:5">
      <c r="B378" s="2" t="s">
        <v>8219</v>
      </c>
      <c r="C378" s="2" t="s">
        <v>8219</v>
      </c>
      <c r="E378" s="2">
        <v>48</v>
      </c>
    </row>
    <row r="379" spans="2:5">
      <c r="B379" s="2" t="s">
        <v>8219</v>
      </c>
      <c r="C379" s="2" t="s">
        <v>8219</v>
      </c>
      <c r="E379" s="2">
        <v>133</v>
      </c>
    </row>
    <row r="380" spans="2:5">
      <c r="B380" s="2" t="s">
        <v>8219</v>
      </c>
      <c r="C380" s="2" t="s">
        <v>8219</v>
      </c>
      <c r="E380" s="2">
        <v>83</v>
      </c>
    </row>
    <row r="381" spans="2:5">
      <c r="B381" s="2" t="s">
        <v>8219</v>
      </c>
      <c r="C381" s="2" t="s">
        <v>8219</v>
      </c>
      <c r="E381" s="2">
        <v>149</v>
      </c>
    </row>
    <row r="382" spans="2:5">
      <c r="B382" s="2" t="s">
        <v>8219</v>
      </c>
      <c r="C382" s="2" t="s">
        <v>8219</v>
      </c>
      <c r="E382" s="2">
        <v>49</v>
      </c>
    </row>
    <row r="383" spans="2:5">
      <c r="B383" s="2" t="s">
        <v>8219</v>
      </c>
      <c r="C383" s="2" t="s">
        <v>8219</v>
      </c>
      <c r="E383" s="2">
        <v>251</v>
      </c>
    </row>
    <row r="384" spans="2:5">
      <c r="B384" s="2" t="s">
        <v>8219</v>
      </c>
      <c r="C384" s="2" t="s">
        <v>8219</v>
      </c>
      <c r="E384" s="2">
        <v>22</v>
      </c>
    </row>
    <row r="385" spans="2:5">
      <c r="B385" s="2" t="s">
        <v>8219</v>
      </c>
      <c r="C385" s="2" t="s">
        <v>8219</v>
      </c>
      <c r="E385" s="2">
        <v>48</v>
      </c>
    </row>
    <row r="386" spans="2:5">
      <c r="B386" s="2" t="s">
        <v>8219</v>
      </c>
      <c r="C386" s="2" t="s">
        <v>8219</v>
      </c>
      <c r="E386" s="2">
        <v>383</v>
      </c>
    </row>
    <row r="387" spans="2:5">
      <c r="B387" s="2" t="s">
        <v>8219</v>
      </c>
      <c r="C387" s="2" t="s">
        <v>8219</v>
      </c>
      <c r="E387" s="2">
        <v>237</v>
      </c>
    </row>
    <row r="388" spans="2:5">
      <c r="B388" s="2" t="s">
        <v>8219</v>
      </c>
      <c r="C388" s="2" t="s">
        <v>8219</v>
      </c>
      <c r="E388" s="2">
        <v>13</v>
      </c>
    </row>
    <row r="389" spans="2:5">
      <c r="B389" s="2" t="s">
        <v>8219</v>
      </c>
      <c r="C389" s="2" t="s">
        <v>8219</v>
      </c>
      <c r="E389" s="2">
        <v>562</v>
      </c>
    </row>
    <row r="390" spans="2:5">
      <c r="B390" s="2" t="s">
        <v>8219</v>
      </c>
      <c r="C390" s="2" t="s">
        <v>8219</v>
      </c>
      <c r="E390" s="2">
        <v>71</v>
      </c>
    </row>
    <row r="391" spans="2:5">
      <c r="B391" s="2" t="s">
        <v>8219</v>
      </c>
      <c r="C391" s="2" t="s">
        <v>8219</v>
      </c>
      <c r="E391" s="2">
        <v>1510</v>
      </c>
    </row>
    <row r="392" spans="2:5">
      <c r="B392" s="2" t="s">
        <v>8219</v>
      </c>
      <c r="C392" s="2" t="s">
        <v>8219</v>
      </c>
      <c r="E392" s="2">
        <v>14</v>
      </c>
    </row>
    <row r="393" spans="2:5">
      <c r="B393" s="2" t="s">
        <v>8219</v>
      </c>
      <c r="C393" s="2" t="s">
        <v>8219</v>
      </c>
      <c r="E393" s="2">
        <v>193</v>
      </c>
    </row>
    <row r="394" spans="2:5">
      <c r="B394" s="2" t="s">
        <v>8219</v>
      </c>
      <c r="C394" s="2" t="s">
        <v>8219</v>
      </c>
      <c r="E394" s="2">
        <v>206</v>
      </c>
    </row>
    <row r="395" spans="2:5">
      <c r="B395" s="2" t="s">
        <v>8219</v>
      </c>
      <c r="C395" s="2" t="s">
        <v>8219</v>
      </c>
      <c r="E395" s="2">
        <v>351</v>
      </c>
    </row>
    <row r="396" spans="2:5">
      <c r="B396" s="2" t="s">
        <v>8219</v>
      </c>
      <c r="C396" s="2" t="s">
        <v>8219</v>
      </c>
      <c r="E396" s="2">
        <v>50</v>
      </c>
    </row>
    <row r="397" spans="2:5">
      <c r="B397" s="2" t="s">
        <v>8219</v>
      </c>
      <c r="C397" s="2" t="s">
        <v>8219</v>
      </c>
      <c r="E397" s="2">
        <v>184</v>
      </c>
    </row>
    <row r="398" spans="2:5">
      <c r="B398" s="2" t="s">
        <v>8219</v>
      </c>
      <c r="C398" s="2" t="s">
        <v>8219</v>
      </c>
      <c r="E398" s="2">
        <v>196</v>
      </c>
    </row>
    <row r="399" spans="2:5">
      <c r="B399" s="2" t="s">
        <v>8219</v>
      </c>
      <c r="C399" s="2" t="s">
        <v>8219</v>
      </c>
      <c r="E399" s="2">
        <v>229</v>
      </c>
    </row>
    <row r="400" spans="2:5">
      <c r="B400" s="2" t="s">
        <v>8219</v>
      </c>
      <c r="C400" s="2" t="s">
        <v>8219</v>
      </c>
      <c r="E400" s="2">
        <v>67</v>
      </c>
    </row>
    <row r="401" spans="2:5">
      <c r="B401" s="2" t="s">
        <v>8219</v>
      </c>
      <c r="C401" s="2" t="s">
        <v>8219</v>
      </c>
      <c r="E401" s="2">
        <v>95</v>
      </c>
    </row>
    <row r="402" spans="2:5">
      <c r="B402" s="2" t="s">
        <v>8219</v>
      </c>
      <c r="C402" s="2" t="s">
        <v>8219</v>
      </c>
      <c r="E402" s="2">
        <v>62</v>
      </c>
    </row>
    <row r="403" spans="2:5">
      <c r="B403" s="2" t="s">
        <v>8219</v>
      </c>
      <c r="C403" s="2" t="s">
        <v>8219</v>
      </c>
      <c r="E403" s="2">
        <v>73</v>
      </c>
    </row>
    <row r="404" spans="2:5">
      <c r="B404" s="2" t="s">
        <v>8219</v>
      </c>
      <c r="C404" s="2" t="s">
        <v>8219</v>
      </c>
      <c r="E404" s="2">
        <v>43</v>
      </c>
    </row>
    <row r="405" spans="2:5">
      <c r="B405" s="2" t="s">
        <v>8219</v>
      </c>
      <c r="C405" s="2" t="s">
        <v>8219</v>
      </c>
      <c r="E405" s="2">
        <v>70</v>
      </c>
    </row>
    <row r="406" spans="2:5">
      <c r="B406" s="2" t="s">
        <v>8219</v>
      </c>
      <c r="C406" s="2" t="s">
        <v>8219</v>
      </c>
      <c r="E406" s="2">
        <v>271</v>
      </c>
    </row>
    <row r="407" spans="2:5">
      <c r="B407" s="2" t="s">
        <v>8219</v>
      </c>
      <c r="C407" s="2" t="s">
        <v>8219</v>
      </c>
      <c r="E407" s="2">
        <v>55</v>
      </c>
    </row>
    <row r="408" spans="2:5">
      <c r="B408" s="2" t="s">
        <v>8219</v>
      </c>
      <c r="C408" s="2" t="s">
        <v>8219</v>
      </c>
      <c r="E408" s="2">
        <v>35</v>
      </c>
    </row>
    <row r="409" spans="2:5">
      <c r="B409" s="2" t="s">
        <v>8219</v>
      </c>
      <c r="C409" s="2" t="s">
        <v>8219</v>
      </c>
      <c r="E409" s="2">
        <v>22</v>
      </c>
    </row>
    <row r="410" spans="2:5">
      <c r="B410" s="2" t="s">
        <v>8219</v>
      </c>
      <c r="C410" s="2" t="s">
        <v>8219</v>
      </c>
      <c r="E410" s="2">
        <v>38</v>
      </c>
    </row>
    <row r="411" spans="2:5">
      <c r="B411" s="2" t="s">
        <v>8219</v>
      </c>
      <c r="C411" s="2" t="s">
        <v>8219</v>
      </c>
      <c r="E411" s="2">
        <v>15</v>
      </c>
    </row>
    <row r="412" spans="2:5">
      <c r="B412" s="2" t="s">
        <v>8219</v>
      </c>
      <c r="C412" s="2" t="s">
        <v>8219</v>
      </c>
      <c r="E412" s="2">
        <v>7</v>
      </c>
    </row>
    <row r="413" spans="2:5">
      <c r="B413" s="2" t="s">
        <v>8219</v>
      </c>
      <c r="C413" s="2" t="s">
        <v>8219</v>
      </c>
      <c r="E413" s="2">
        <v>241</v>
      </c>
    </row>
    <row r="414" spans="2:5">
      <c r="B414" s="2" t="s">
        <v>8219</v>
      </c>
      <c r="C414" s="2" t="s">
        <v>8219</v>
      </c>
      <c r="E414" s="2">
        <v>55</v>
      </c>
    </row>
    <row r="415" spans="2:5">
      <c r="B415" s="2" t="s">
        <v>8219</v>
      </c>
      <c r="C415" s="2" t="s">
        <v>8219</v>
      </c>
      <c r="E415" s="2">
        <v>171</v>
      </c>
    </row>
    <row r="416" spans="2:5">
      <c r="B416" s="2" t="s">
        <v>8219</v>
      </c>
      <c r="C416" s="2" t="s">
        <v>8219</v>
      </c>
      <c r="E416" s="2">
        <v>208</v>
      </c>
    </row>
    <row r="417" spans="1:13">
      <c r="B417" s="2" t="s">
        <v>8219</v>
      </c>
      <c r="C417" s="2" t="s">
        <v>8219</v>
      </c>
      <c r="E417" s="2">
        <v>21</v>
      </c>
    </row>
    <row r="418" spans="1:13">
      <c r="B418" s="2" t="s">
        <v>8219</v>
      </c>
      <c r="C418" s="2" t="s">
        <v>8219</v>
      </c>
      <c r="E418" s="2">
        <v>25</v>
      </c>
    </row>
    <row r="419" spans="1:13">
      <c r="B419" s="2" t="s">
        <v>8219</v>
      </c>
      <c r="C419" s="2" t="s">
        <v>8219</v>
      </c>
      <c r="E419" s="2">
        <v>52</v>
      </c>
    </row>
    <row r="420" spans="1:13">
      <c r="B420" s="2" t="s">
        <v>8219</v>
      </c>
      <c r="C420" s="2" t="s">
        <v>8219</v>
      </c>
      <c r="E420" s="2">
        <v>104</v>
      </c>
    </row>
    <row r="421" spans="1:13">
      <c r="B421" s="2" t="s">
        <v>8219</v>
      </c>
      <c r="C421" s="2" t="s">
        <v>8219</v>
      </c>
      <c r="E421" s="2">
        <v>73</v>
      </c>
    </row>
    <row r="422" spans="1:13">
      <c r="A422" s="2" t="s">
        <v>8221</v>
      </c>
      <c r="B422" s="2" t="s">
        <v>8221</v>
      </c>
      <c r="C422" s="2" t="s">
        <v>8221</v>
      </c>
      <c r="E422" s="2">
        <v>3</v>
      </c>
      <c r="M422" t="s">
        <v>8219</v>
      </c>
    </row>
    <row r="423" spans="1:13">
      <c r="A423" s="2" t="s">
        <v>8221</v>
      </c>
      <c r="B423" s="2" t="s">
        <v>8221</v>
      </c>
      <c r="C423" s="2" t="s">
        <v>8221</v>
      </c>
      <c r="E423" s="2">
        <v>6</v>
      </c>
      <c r="M423" t="s">
        <v>8219</v>
      </c>
    </row>
    <row r="424" spans="1:13">
      <c r="A424" s="2" t="s">
        <v>8221</v>
      </c>
      <c r="B424" s="2" t="s">
        <v>8221</v>
      </c>
      <c r="C424" s="2" t="s">
        <v>8221</v>
      </c>
      <c r="E424" s="2">
        <v>12</v>
      </c>
      <c r="M424" t="s">
        <v>8219</v>
      </c>
    </row>
    <row r="425" spans="1:13">
      <c r="A425" s="2" t="s">
        <v>8221</v>
      </c>
      <c r="B425" s="2" t="s">
        <v>8221</v>
      </c>
      <c r="C425" s="2" t="s">
        <v>8221</v>
      </c>
      <c r="E425" s="2">
        <v>13</v>
      </c>
      <c r="M425" t="s">
        <v>8219</v>
      </c>
    </row>
    <row r="426" spans="1:13">
      <c r="A426" s="2" t="s">
        <v>8221</v>
      </c>
      <c r="B426" s="2" t="s">
        <v>8221</v>
      </c>
      <c r="C426" s="2" t="s">
        <v>8221</v>
      </c>
      <c r="E426" s="2">
        <v>5</v>
      </c>
      <c r="M426" t="s">
        <v>8219</v>
      </c>
    </row>
    <row r="427" spans="1:13">
      <c r="A427" s="2" t="s">
        <v>8221</v>
      </c>
      <c r="B427" s="2" t="s">
        <v>8221</v>
      </c>
      <c r="C427" s="2" t="s">
        <v>8221</v>
      </c>
      <c r="E427" s="2">
        <v>2</v>
      </c>
      <c r="M427" t="s">
        <v>8219</v>
      </c>
    </row>
    <row r="428" spans="1:13">
      <c r="A428" s="2" t="s">
        <v>8221</v>
      </c>
      <c r="B428" s="2" t="s">
        <v>8221</v>
      </c>
      <c r="C428" s="2" t="s">
        <v>8221</v>
      </c>
      <c r="E428" s="2">
        <v>8</v>
      </c>
      <c r="M428" t="s">
        <v>8219</v>
      </c>
    </row>
    <row r="429" spans="1:13">
      <c r="A429" s="2" t="s">
        <v>8221</v>
      </c>
      <c r="B429" s="2" t="s">
        <v>8221</v>
      </c>
      <c r="C429" s="2" t="s">
        <v>8221</v>
      </c>
      <c r="E429" s="2">
        <v>0</v>
      </c>
      <c r="M429" t="s">
        <v>8219</v>
      </c>
    </row>
    <row r="430" spans="1:13">
      <c r="A430" s="2" t="s">
        <v>8221</v>
      </c>
      <c r="B430" s="2" t="s">
        <v>8221</v>
      </c>
      <c r="C430" s="2" t="s">
        <v>8221</v>
      </c>
      <c r="E430" s="2">
        <v>13</v>
      </c>
      <c r="M430" t="s">
        <v>8219</v>
      </c>
    </row>
    <row r="431" spans="1:13">
      <c r="A431" s="2" t="s">
        <v>8221</v>
      </c>
      <c r="B431" s="2" t="s">
        <v>8221</v>
      </c>
      <c r="C431" s="2" t="s">
        <v>8221</v>
      </c>
      <c r="E431" s="2">
        <v>0</v>
      </c>
      <c r="M431" t="s">
        <v>8219</v>
      </c>
    </row>
    <row r="432" spans="1:13">
      <c r="A432" s="2" t="s">
        <v>8221</v>
      </c>
      <c r="B432" s="2" t="s">
        <v>8221</v>
      </c>
      <c r="C432" s="2" t="s">
        <v>8221</v>
      </c>
      <c r="E432" s="2">
        <v>5</v>
      </c>
      <c r="M432" t="s">
        <v>8219</v>
      </c>
    </row>
    <row r="433" spans="1:13">
      <c r="A433" s="2" t="s">
        <v>8221</v>
      </c>
      <c r="B433" s="2" t="s">
        <v>8221</v>
      </c>
      <c r="C433" s="2" t="s">
        <v>8221</v>
      </c>
      <c r="E433" s="2">
        <v>8</v>
      </c>
      <c r="M433" t="s">
        <v>8219</v>
      </c>
    </row>
    <row r="434" spans="1:13">
      <c r="A434" s="2" t="s">
        <v>8221</v>
      </c>
      <c r="B434" s="2" t="s">
        <v>8221</v>
      </c>
      <c r="C434" s="2" t="s">
        <v>8221</v>
      </c>
      <c r="E434" s="2">
        <v>8</v>
      </c>
      <c r="M434" t="s">
        <v>8219</v>
      </c>
    </row>
    <row r="435" spans="1:13">
      <c r="A435" s="2" t="s">
        <v>8221</v>
      </c>
      <c r="B435" s="2" t="s">
        <v>8221</v>
      </c>
      <c r="C435" s="2" t="s">
        <v>8221</v>
      </c>
      <c r="E435" s="2">
        <v>0</v>
      </c>
      <c r="M435" t="s">
        <v>8219</v>
      </c>
    </row>
    <row r="436" spans="1:13">
      <c r="A436" s="2" t="s">
        <v>8221</v>
      </c>
      <c r="B436" s="2" t="s">
        <v>8221</v>
      </c>
      <c r="C436" s="2" t="s">
        <v>8221</v>
      </c>
      <c r="E436" s="2">
        <v>2</v>
      </c>
      <c r="M436" t="s">
        <v>8219</v>
      </c>
    </row>
    <row r="437" spans="1:13">
      <c r="A437" s="2" t="s">
        <v>8221</v>
      </c>
      <c r="B437" s="2" t="s">
        <v>8221</v>
      </c>
      <c r="C437" s="2" t="s">
        <v>8221</v>
      </c>
      <c r="E437" s="2">
        <v>3</v>
      </c>
      <c r="M437" t="s">
        <v>8219</v>
      </c>
    </row>
    <row r="438" spans="1:13">
      <c r="A438" s="2" t="s">
        <v>8221</v>
      </c>
      <c r="B438" s="2" t="s">
        <v>8221</v>
      </c>
      <c r="C438" s="2" t="s">
        <v>8221</v>
      </c>
      <c r="E438" s="2">
        <v>0</v>
      </c>
      <c r="M438" t="s">
        <v>8219</v>
      </c>
    </row>
    <row r="439" spans="1:13">
      <c r="A439" s="2" t="s">
        <v>8221</v>
      </c>
      <c r="B439" s="2" t="s">
        <v>8221</v>
      </c>
      <c r="C439" s="2" t="s">
        <v>8221</v>
      </c>
      <c r="E439" s="2">
        <v>0</v>
      </c>
      <c r="M439" t="s">
        <v>8219</v>
      </c>
    </row>
    <row r="440" spans="1:13">
      <c r="A440" s="2" t="s">
        <v>8221</v>
      </c>
      <c r="B440" s="2" t="s">
        <v>8221</v>
      </c>
      <c r="C440" s="2" t="s">
        <v>8221</v>
      </c>
      <c r="E440" s="2">
        <v>11</v>
      </c>
      <c r="M440" t="s">
        <v>8219</v>
      </c>
    </row>
    <row r="441" spans="1:13">
      <c r="A441" s="2" t="s">
        <v>8221</v>
      </c>
      <c r="B441" s="2" t="s">
        <v>8221</v>
      </c>
      <c r="C441" s="2" t="s">
        <v>8221</v>
      </c>
      <c r="E441" s="2">
        <v>0</v>
      </c>
      <c r="M441" t="s">
        <v>8219</v>
      </c>
    </row>
    <row r="442" spans="1:13">
      <c r="A442" s="2" t="s">
        <v>8221</v>
      </c>
      <c r="B442" s="2" t="s">
        <v>8221</v>
      </c>
      <c r="C442" s="2" t="s">
        <v>8221</v>
      </c>
      <c r="E442" s="2">
        <v>1</v>
      </c>
      <c r="M442" t="s">
        <v>8219</v>
      </c>
    </row>
    <row r="443" spans="1:13">
      <c r="A443" s="2" t="s">
        <v>8221</v>
      </c>
      <c r="B443" s="2" t="s">
        <v>8221</v>
      </c>
      <c r="C443" s="2" t="s">
        <v>8221</v>
      </c>
      <c r="E443" s="2">
        <v>0</v>
      </c>
      <c r="M443" t="s">
        <v>8219</v>
      </c>
    </row>
    <row r="444" spans="1:13">
      <c r="A444" s="2" t="s">
        <v>8221</v>
      </c>
      <c r="B444" s="2" t="s">
        <v>8221</v>
      </c>
      <c r="C444" s="2" t="s">
        <v>8221</v>
      </c>
      <c r="E444" s="2">
        <v>17</v>
      </c>
      <c r="M444" t="s">
        <v>8219</v>
      </c>
    </row>
    <row r="445" spans="1:13">
      <c r="A445" s="2" t="s">
        <v>8221</v>
      </c>
      <c r="B445" s="2" t="s">
        <v>8221</v>
      </c>
      <c r="C445" s="2" t="s">
        <v>8221</v>
      </c>
      <c r="E445" s="2">
        <v>2</v>
      </c>
      <c r="M445" t="s">
        <v>8219</v>
      </c>
    </row>
    <row r="446" spans="1:13">
      <c r="A446" s="2" t="s">
        <v>8221</v>
      </c>
      <c r="B446" s="2" t="s">
        <v>8221</v>
      </c>
      <c r="C446" s="2" t="s">
        <v>8221</v>
      </c>
      <c r="E446" s="2">
        <v>1</v>
      </c>
      <c r="M446" t="s">
        <v>8219</v>
      </c>
    </row>
    <row r="447" spans="1:13">
      <c r="A447" s="2" t="s">
        <v>8221</v>
      </c>
      <c r="B447" s="2" t="s">
        <v>8221</v>
      </c>
      <c r="C447" s="2" t="s">
        <v>8221</v>
      </c>
      <c r="E447" s="2">
        <v>2</v>
      </c>
      <c r="M447" t="s">
        <v>8219</v>
      </c>
    </row>
    <row r="448" spans="1:13">
      <c r="A448" s="2" t="s">
        <v>8221</v>
      </c>
      <c r="B448" s="2" t="s">
        <v>8221</v>
      </c>
      <c r="C448" s="2" t="s">
        <v>8221</v>
      </c>
      <c r="E448" s="2">
        <v>16</v>
      </c>
      <c r="M448" t="s">
        <v>8219</v>
      </c>
    </row>
    <row r="449" spans="1:13">
      <c r="A449" s="2" t="s">
        <v>8221</v>
      </c>
      <c r="B449" s="2" t="s">
        <v>8221</v>
      </c>
      <c r="C449" s="2" t="s">
        <v>8221</v>
      </c>
      <c r="E449" s="2">
        <v>1</v>
      </c>
      <c r="M449" t="s">
        <v>8219</v>
      </c>
    </row>
    <row r="450" spans="1:13">
      <c r="A450" s="2" t="s">
        <v>8221</v>
      </c>
      <c r="B450" s="2" t="s">
        <v>8221</v>
      </c>
      <c r="C450" s="2" t="s">
        <v>8221</v>
      </c>
      <c r="E450" s="2">
        <v>4</v>
      </c>
      <c r="M450" t="s">
        <v>8219</v>
      </c>
    </row>
    <row r="451" spans="1:13">
      <c r="A451" s="2" t="s">
        <v>8221</v>
      </c>
      <c r="B451" s="2" t="s">
        <v>8221</v>
      </c>
      <c r="C451" s="2" t="s">
        <v>8221</v>
      </c>
      <c r="E451" s="2">
        <v>5</v>
      </c>
      <c r="M451" t="s">
        <v>8219</v>
      </c>
    </row>
    <row r="452" spans="1:13">
      <c r="A452" s="2" t="s">
        <v>8221</v>
      </c>
      <c r="B452" s="2" t="s">
        <v>8221</v>
      </c>
      <c r="C452" s="2" t="s">
        <v>8221</v>
      </c>
      <c r="E452" s="2">
        <v>7</v>
      </c>
      <c r="M452" t="s">
        <v>8219</v>
      </c>
    </row>
    <row r="453" spans="1:13">
      <c r="A453" s="2" t="s">
        <v>8221</v>
      </c>
      <c r="B453" s="2" t="s">
        <v>8221</v>
      </c>
      <c r="C453" s="2" t="s">
        <v>8221</v>
      </c>
      <c r="E453" s="2">
        <v>0</v>
      </c>
      <c r="M453" t="s">
        <v>8219</v>
      </c>
    </row>
    <row r="454" spans="1:13">
      <c r="A454" s="2" t="s">
        <v>8221</v>
      </c>
      <c r="B454" s="2" t="s">
        <v>8221</v>
      </c>
      <c r="C454" s="2" t="s">
        <v>8221</v>
      </c>
      <c r="E454" s="2">
        <v>12</v>
      </c>
      <c r="M454" t="s">
        <v>8219</v>
      </c>
    </row>
    <row r="455" spans="1:13">
      <c r="A455" s="2" t="s">
        <v>8221</v>
      </c>
      <c r="B455" s="2" t="s">
        <v>8221</v>
      </c>
      <c r="C455" s="2" t="s">
        <v>8221</v>
      </c>
      <c r="E455" s="2">
        <v>2</v>
      </c>
      <c r="M455" t="s">
        <v>8219</v>
      </c>
    </row>
    <row r="456" spans="1:13">
      <c r="A456" s="2" t="s">
        <v>8221</v>
      </c>
      <c r="B456" s="2" t="s">
        <v>8221</v>
      </c>
      <c r="C456" s="2" t="s">
        <v>8221</v>
      </c>
      <c r="E456" s="2">
        <v>5</v>
      </c>
      <c r="M456" t="s">
        <v>8219</v>
      </c>
    </row>
    <row r="457" spans="1:13">
      <c r="A457" s="2" t="s">
        <v>8221</v>
      </c>
      <c r="B457" s="2" t="s">
        <v>8221</v>
      </c>
      <c r="C457" s="2" t="s">
        <v>8221</v>
      </c>
      <c r="E457" s="2">
        <v>2</v>
      </c>
      <c r="M457" t="s">
        <v>8219</v>
      </c>
    </row>
    <row r="458" spans="1:13">
      <c r="A458" s="2" t="s">
        <v>8221</v>
      </c>
      <c r="B458" s="2" t="s">
        <v>8221</v>
      </c>
      <c r="C458" s="2" t="s">
        <v>8221</v>
      </c>
      <c r="E458" s="2">
        <v>3</v>
      </c>
      <c r="M458" t="s">
        <v>8219</v>
      </c>
    </row>
    <row r="459" spans="1:13">
      <c r="A459" s="2" t="s">
        <v>8221</v>
      </c>
      <c r="B459" s="2" t="s">
        <v>8221</v>
      </c>
      <c r="C459" s="2" t="s">
        <v>8221</v>
      </c>
      <c r="E459" s="2">
        <v>0</v>
      </c>
      <c r="M459" t="s">
        <v>8219</v>
      </c>
    </row>
    <row r="460" spans="1:13">
      <c r="A460" s="2" t="s">
        <v>8221</v>
      </c>
      <c r="B460" s="2" t="s">
        <v>8221</v>
      </c>
      <c r="C460" s="2" t="s">
        <v>8221</v>
      </c>
      <c r="E460" s="2">
        <v>49</v>
      </c>
      <c r="M460" t="s">
        <v>8219</v>
      </c>
    </row>
    <row r="461" spans="1:13">
      <c r="A461" s="2" t="s">
        <v>8221</v>
      </c>
      <c r="B461" s="2" t="s">
        <v>8221</v>
      </c>
      <c r="C461" s="2" t="s">
        <v>8221</v>
      </c>
      <c r="E461" s="2">
        <v>1</v>
      </c>
      <c r="M461" t="s">
        <v>8219</v>
      </c>
    </row>
    <row r="462" spans="1:13">
      <c r="A462" s="2" t="s">
        <v>8221</v>
      </c>
      <c r="B462" s="2" t="s">
        <v>8221</v>
      </c>
      <c r="C462" s="2" t="s">
        <v>8221</v>
      </c>
      <c r="E462" s="2">
        <v>2</v>
      </c>
      <c r="M462" t="s">
        <v>8219</v>
      </c>
    </row>
    <row r="463" spans="1:13">
      <c r="A463" s="2" t="s">
        <v>8221</v>
      </c>
      <c r="B463" s="2" t="s">
        <v>8221</v>
      </c>
      <c r="C463" s="2" t="s">
        <v>8221</v>
      </c>
      <c r="E463" s="2">
        <v>0</v>
      </c>
      <c r="M463" t="s">
        <v>8219</v>
      </c>
    </row>
    <row r="464" spans="1:13">
      <c r="A464" s="2" t="s">
        <v>8221</v>
      </c>
      <c r="B464" s="2" t="s">
        <v>8221</v>
      </c>
      <c r="C464" s="2" t="s">
        <v>8221</v>
      </c>
      <c r="E464" s="2">
        <v>0</v>
      </c>
      <c r="M464" t="s">
        <v>8219</v>
      </c>
    </row>
    <row r="465" spans="1:13">
      <c r="A465" s="2" t="s">
        <v>8221</v>
      </c>
      <c r="B465" s="2" t="s">
        <v>8221</v>
      </c>
      <c r="C465" s="2" t="s">
        <v>8221</v>
      </c>
      <c r="E465" s="2">
        <v>11</v>
      </c>
      <c r="M465" t="s">
        <v>8219</v>
      </c>
    </row>
    <row r="466" spans="1:13">
      <c r="A466" s="2" t="s">
        <v>8221</v>
      </c>
      <c r="B466" s="2" t="s">
        <v>8221</v>
      </c>
      <c r="C466" s="2" t="s">
        <v>8221</v>
      </c>
      <c r="E466" s="2">
        <v>1</v>
      </c>
      <c r="M466" t="s">
        <v>8219</v>
      </c>
    </row>
    <row r="467" spans="1:13">
      <c r="A467" s="2" t="s">
        <v>8221</v>
      </c>
      <c r="B467" s="2" t="s">
        <v>8221</v>
      </c>
      <c r="C467" s="2" t="s">
        <v>8221</v>
      </c>
      <c r="E467" s="2">
        <v>8</v>
      </c>
      <c r="M467" t="s">
        <v>8219</v>
      </c>
    </row>
    <row r="468" spans="1:13">
      <c r="A468" s="2" t="s">
        <v>8221</v>
      </c>
      <c r="B468" s="2" t="s">
        <v>8221</v>
      </c>
      <c r="C468" s="2" t="s">
        <v>8221</v>
      </c>
      <c r="E468" s="2">
        <v>5</v>
      </c>
      <c r="M468" t="s">
        <v>8219</v>
      </c>
    </row>
    <row r="469" spans="1:13">
      <c r="A469" s="2" t="s">
        <v>8221</v>
      </c>
      <c r="B469" s="2" t="s">
        <v>8221</v>
      </c>
      <c r="C469" s="2" t="s">
        <v>8221</v>
      </c>
      <c r="E469" s="2">
        <v>39</v>
      </c>
      <c r="M469" t="s">
        <v>8219</v>
      </c>
    </row>
    <row r="470" spans="1:13">
      <c r="A470" s="2" t="s">
        <v>8221</v>
      </c>
      <c r="B470" s="2" t="s">
        <v>8221</v>
      </c>
      <c r="C470" s="2" t="s">
        <v>8221</v>
      </c>
      <c r="E470" s="2">
        <v>0</v>
      </c>
      <c r="M470" t="s">
        <v>8219</v>
      </c>
    </row>
    <row r="471" spans="1:13">
      <c r="A471" s="2" t="s">
        <v>8221</v>
      </c>
      <c r="B471" s="2" t="s">
        <v>8221</v>
      </c>
      <c r="C471" s="2" t="s">
        <v>8221</v>
      </c>
      <c r="E471" s="2">
        <v>0</v>
      </c>
      <c r="M471" t="s">
        <v>8219</v>
      </c>
    </row>
    <row r="472" spans="1:13">
      <c r="A472" s="2" t="s">
        <v>8221</v>
      </c>
      <c r="B472" s="2" t="s">
        <v>8221</v>
      </c>
      <c r="C472" s="2" t="s">
        <v>8221</v>
      </c>
      <c r="E472" s="2">
        <v>2</v>
      </c>
      <c r="M472" t="s">
        <v>8219</v>
      </c>
    </row>
    <row r="473" spans="1:13">
      <c r="A473" s="2" t="s">
        <v>8221</v>
      </c>
      <c r="B473" s="2" t="s">
        <v>8221</v>
      </c>
      <c r="C473" s="2" t="s">
        <v>8221</v>
      </c>
      <c r="E473" s="2">
        <v>170</v>
      </c>
      <c r="M473" t="s">
        <v>8219</v>
      </c>
    </row>
    <row r="474" spans="1:13">
      <c r="A474" s="2" t="s">
        <v>8221</v>
      </c>
      <c r="B474" s="2" t="s">
        <v>8221</v>
      </c>
      <c r="C474" s="2" t="s">
        <v>8221</v>
      </c>
      <c r="E474" s="2">
        <v>5</v>
      </c>
      <c r="M474" t="s">
        <v>8219</v>
      </c>
    </row>
    <row r="475" spans="1:13">
      <c r="A475" s="2" t="s">
        <v>8221</v>
      </c>
      <c r="B475" s="2" t="s">
        <v>8221</v>
      </c>
      <c r="C475" s="2" t="s">
        <v>8221</v>
      </c>
      <c r="E475" s="2">
        <v>14</v>
      </c>
      <c r="M475" t="s">
        <v>8219</v>
      </c>
    </row>
    <row r="476" spans="1:13">
      <c r="A476" s="2" t="s">
        <v>8221</v>
      </c>
      <c r="B476" s="2" t="s">
        <v>8221</v>
      </c>
      <c r="C476" s="2" t="s">
        <v>8221</v>
      </c>
      <c r="E476" s="2">
        <v>1</v>
      </c>
      <c r="M476" t="s">
        <v>8219</v>
      </c>
    </row>
    <row r="477" spans="1:13">
      <c r="A477" s="2" t="s">
        <v>8221</v>
      </c>
      <c r="B477" s="2" t="s">
        <v>8221</v>
      </c>
      <c r="C477" s="2" t="s">
        <v>8221</v>
      </c>
      <c r="E477" s="2">
        <v>0</v>
      </c>
      <c r="M477" t="s">
        <v>8219</v>
      </c>
    </row>
    <row r="478" spans="1:13">
      <c r="A478" s="2" t="s">
        <v>8221</v>
      </c>
      <c r="B478" s="2" t="s">
        <v>8221</v>
      </c>
      <c r="C478" s="2" t="s">
        <v>8221</v>
      </c>
      <c r="E478" s="2">
        <v>124</v>
      </c>
      <c r="M478" t="s">
        <v>8219</v>
      </c>
    </row>
    <row r="479" spans="1:13">
      <c r="A479" s="2" t="s">
        <v>8221</v>
      </c>
      <c r="B479" s="2" t="s">
        <v>8221</v>
      </c>
      <c r="C479" s="2" t="s">
        <v>8221</v>
      </c>
      <c r="E479" s="2">
        <v>0</v>
      </c>
      <c r="M479" t="s">
        <v>8219</v>
      </c>
    </row>
    <row r="480" spans="1:13">
      <c r="A480" s="2" t="s">
        <v>8221</v>
      </c>
      <c r="B480" s="2" t="s">
        <v>8221</v>
      </c>
      <c r="C480" s="2" t="s">
        <v>8221</v>
      </c>
      <c r="E480" s="2">
        <v>0</v>
      </c>
      <c r="M480" t="s">
        <v>8219</v>
      </c>
    </row>
    <row r="481" spans="1:13">
      <c r="A481" s="2" t="s">
        <v>8221</v>
      </c>
      <c r="B481" s="2" t="s">
        <v>8221</v>
      </c>
      <c r="C481" s="2" t="s">
        <v>8221</v>
      </c>
      <c r="E481" s="2">
        <v>55</v>
      </c>
      <c r="M481" t="s">
        <v>8219</v>
      </c>
    </row>
    <row r="482" spans="1:13">
      <c r="A482" s="2" t="s">
        <v>8221</v>
      </c>
      <c r="B482" s="2" t="s">
        <v>8221</v>
      </c>
      <c r="C482" s="2" t="s">
        <v>8221</v>
      </c>
      <c r="E482" s="2">
        <v>140</v>
      </c>
      <c r="M482" t="s">
        <v>8219</v>
      </c>
    </row>
    <row r="483" spans="1:13">
      <c r="A483" s="2" t="s">
        <v>8221</v>
      </c>
      <c r="B483" s="2" t="s">
        <v>8221</v>
      </c>
      <c r="C483" s="2" t="s">
        <v>8221</v>
      </c>
      <c r="E483" s="2">
        <v>21</v>
      </c>
      <c r="M483" t="s">
        <v>8219</v>
      </c>
    </row>
    <row r="484" spans="1:13">
      <c r="A484" s="2" t="s">
        <v>8221</v>
      </c>
      <c r="B484" s="2" t="s">
        <v>8221</v>
      </c>
      <c r="C484" s="2" t="s">
        <v>8221</v>
      </c>
      <c r="E484" s="2">
        <v>1</v>
      </c>
      <c r="M484" t="s">
        <v>8219</v>
      </c>
    </row>
    <row r="485" spans="1:13">
      <c r="A485" s="2" t="s">
        <v>8221</v>
      </c>
      <c r="B485" s="2" t="s">
        <v>8221</v>
      </c>
      <c r="C485" s="2" t="s">
        <v>8221</v>
      </c>
      <c r="E485" s="2">
        <v>147</v>
      </c>
      <c r="M485" t="s">
        <v>8219</v>
      </c>
    </row>
    <row r="486" spans="1:13">
      <c r="A486" s="2" t="s">
        <v>8221</v>
      </c>
      <c r="B486" s="2" t="s">
        <v>8221</v>
      </c>
      <c r="C486" s="2" t="s">
        <v>8221</v>
      </c>
      <c r="E486" s="2">
        <v>11</v>
      </c>
      <c r="M486" t="s">
        <v>8219</v>
      </c>
    </row>
    <row r="487" spans="1:13">
      <c r="A487" s="2" t="s">
        <v>8221</v>
      </c>
      <c r="B487" s="2" t="s">
        <v>8221</v>
      </c>
      <c r="C487" s="2" t="s">
        <v>8221</v>
      </c>
      <c r="E487" s="2">
        <v>125</v>
      </c>
      <c r="M487" t="s">
        <v>8219</v>
      </c>
    </row>
    <row r="488" spans="1:13">
      <c r="A488" s="2" t="s">
        <v>8221</v>
      </c>
      <c r="B488" s="2" t="s">
        <v>8221</v>
      </c>
      <c r="C488" s="2" t="s">
        <v>8221</v>
      </c>
      <c r="E488" s="2">
        <v>1</v>
      </c>
      <c r="M488" t="s">
        <v>8219</v>
      </c>
    </row>
    <row r="489" spans="1:13">
      <c r="A489" s="2" t="s">
        <v>8221</v>
      </c>
      <c r="B489" s="2" t="s">
        <v>8221</v>
      </c>
      <c r="C489" s="2" t="s">
        <v>8221</v>
      </c>
      <c r="E489" s="2">
        <v>0</v>
      </c>
      <c r="M489" t="s">
        <v>8219</v>
      </c>
    </row>
    <row r="490" spans="1:13">
      <c r="A490" s="2" t="s">
        <v>8221</v>
      </c>
      <c r="B490" s="2" t="s">
        <v>8221</v>
      </c>
      <c r="C490" s="2" t="s">
        <v>8221</v>
      </c>
      <c r="E490" s="2">
        <v>0</v>
      </c>
      <c r="M490" t="s">
        <v>8219</v>
      </c>
    </row>
    <row r="491" spans="1:13">
      <c r="A491" s="2" t="s">
        <v>8221</v>
      </c>
      <c r="B491" s="2" t="s">
        <v>8221</v>
      </c>
      <c r="C491" s="2" t="s">
        <v>8221</v>
      </c>
      <c r="E491" s="2">
        <v>3</v>
      </c>
      <c r="M491" t="s">
        <v>8219</v>
      </c>
    </row>
    <row r="492" spans="1:13">
      <c r="A492" s="2" t="s">
        <v>8221</v>
      </c>
      <c r="B492" s="2" t="s">
        <v>8221</v>
      </c>
      <c r="C492" s="2" t="s">
        <v>8221</v>
      </c>
      <c r="E492" s="2">
        <v>0</v>
      </c>
      <c r="M492" t="s">
        <v>8219</v>
      </c>
    </row>
    <row r="493" spans="1:13">
      <c r="A493" s="2" t="s">
        <v>8221</v>
      </c>
      <c r="B493" s="2" t="s">
        <v>8221</v>
      </c>
      <c r="C493" s="2" t="s">
        <v>8221</v>
      </c>
      <c r="E493" s="2">
        <v>0</v>
      </c>
      <c r="M493" t="s">
        <v>8219</v>
      </c>
    </row>
    <row r="494" spans="1:13">
      <c r="A494" s="2" t="s">
        <v>8221</v>
      </c>
      <c r="B494" s="2" t="s">
        <v>8221</v>
      </c>
      <c r="C494" s="2" t="s">
        <v>8221</v>
      </c>
      <c r="E494" s="2">
        <v>0</v>
      </c>
      <c r="M494" t="s">
        <v>8219</v>
      </c>
    </row>
    <row r="495" spans="1:13">
      <c r="A495" s="2" t="s">
        <v>8221</v>
      </c>
      <c r="B495" s="2" t="s">
        <v>8221</v>
      </c>
      <c r="C495" s="2" t="s">
        <v>8221</v>
      </c>
      <c r="E495" s="2">
        <v>0</v>
      </c>
      <c r="M495" t="s">
        <v>8219</v>
      </c>
    </row>
    <row r="496" spans="1:13">
      <c r="A496" s="2" t="s">
        <v>8221</v>
      </c>
      <c r="B496" s="2" t="s">
        <v>8221</v>
      </c>
      <c r="C496" s="2" t="s">
        <v>8221</v>
      </c>
      <c r="E496" s="2">
        <v>3</v>
      </c>
      <c r="M496" t="s">
        <v>8219</v>
      </c>
    </row>
    <row r="497" spans="1:13">
      <c r="A497" s="2" t="s">
        <v>8221</v>
      </c>
      <c r="B497" s="2" t="s">
        <v>8221</v>
      </c>
      <c r="C497" s="2" t="s">
        <v>8221</v>
      </c>
      <c r="E497" s="2">
        <v>0</v>
      </c>
      <c r="M497" t="s">
        <v>8219</v>
      </c>
    </row>
    <row r="498" spans="1:13">
      <c r="A498" s="2" t="s">
        <v>8221</v>
      </c>
      <c r="B498" s="2" t="s">
        <v>8221</v>
      </c>
      <c r="C498" s="2" t="s">
        <v>8221</v>
      </c>
      <c r="E498" s="2">
        <v>1</v>
      </c>
      <c r="M498" t="s">
        <v>8219</v>
      </c>
    </row>
    <row r="499" spans="1:13">
      <c r="A499" s="2" t="s">
        <v>8221</v>
      </c>
      <c r="B499" s="2" t="s">
        <v>8221</v>
      </c>
      <c r="C499" s="2" t="s">
        <v>8221</v>
      </c>
      <c r="E499" s="2">
        <v>3</v>
      </c>
      <c r="M499" t="s">
        <v>8219</v>
      </c>
    </row>
    <row r="500" spans="1:13">
      <c r="A500" s="2" t="s">
        <v>8221</v>
      </c>
      <c r="B500" s="2" t="s">
        <v>8221</v>
      </c>
      <c r="C500" s="2" t="s">
        <v>8221</v>
      </c>
      <c r="E500" s="2">
        <v>22</v>
      </c>
      <c r="M500" t="s">
        <v>8219</v>
      </c>
    </row>
    <row r="501" spans="1:13">
      <c r="A501" s="2" t="s">
        <v>8221</v>
      </c>
      <c r="B501" s="2" t="s">
        <v>8221</v>
      </c>
      <c r="C501" s="2" t="s">
        <v>8221</v>
      </c>
      <c r="E501" s="2">
        <v>26</v>
      </c>
      <c r="M501" t="s">
        <v>8219</v>
      </c>
    </row>
    <row r="502" spans="1:13">
      <c r="A502" s="2" t="s">
        <v>8221</v>
      </c>
      <c r="B502" s="2" t="s">
        <v>8221</v>
      </c>
      <c r="C502" s="2" t="s">
        <v>8221</v>
      </c>
      <c r="E502" s="2">
        <v>4</v>
      </c>
      <c r="M502" t="s">
        <v>8219</v>
      </c>
    </row>
    <row r="503" spans="1:13">
      <c r="A503" s="2" t="s">
        <v>8221</v>
      </c>
      <c r="B503" s="2" t="s">
        <v>8221</v>
      </c>
      <c r="C503" s="2" t="s">
        <v>8221</v>
      </c>
      <c r="E503" s="2">
        <v>0</v>
      </c>
      <c r="M503" t="s">
        <v>8219</v>
      </c>
    </row>
    <row r="504" spans="1:13">
      <c r="A504" s="2" t="s">
        <v>8221</v>
      </c>
      <c r="B504" s="2" t="s">
        <v>8221</v>
      </c>
      <c r="C504" s="2" t="s">
        <v>8221</v>
      </c>
      <c r="E504" s="2">
        <v>4</v>
      </c>
      <c r="M504" t="s">
        <v>8219</v>
      </c>
    </row>
    <row r="505" spans="1:13">
      <c r="A505" s="2" t="s">
        <v>8221</v>
      </c>
      <c r="B505" s="2" t="s">
        <v>8221</v>
      </c>
      <c r="C505" s="2" t="s">
        <v>8221</v>
      </c>
      <c r="E505" s="2">
        <v>9</v>
      </c>
      <c r="M505" t="s">
        <v>8219</v>
      </c>
    </row>
    <row r="506" spans="1:13">
      <c r="A506" s="2" t="s">
        <v>8221</v>
      </c>
      <c r="B506" s="2" t="s">
        <v>8221</v>
      </c>
      <c r="C506" s="2" t="s">
        <v>8221</v>
      </c>
      <c r="E506" s="2">
        <v>5</v>
      </c>
      <c r="M506" t="s">
        <v>8219</v>
      </c>
    </row>
    <row r="507" spans="1:13">
      <c r="A507" s="2" t="s">
        <v>8221</v>
      </c>
      <c r="B507" s="2" t="s">
        <v>8221</v>
      </c>
      <c r="C507" s="2" t="s">
        <v>8221</v>
      </c>
      <c r="E507" s="2">
        <v>14</v>
      </c>
      <c r="M507" t="s">
        <v>8219</v>
      </c>
    </row>
    <row r="508" spans="1:13">
      <c r="A508" s="2" t="s">
        <v>8221</v>
      </c>
      <c r="B508" s="2" t="s">
        <v>8221</v>
      </c>
      <c r="C508" s="2" t="s">
        <v>8221</v>
      </c>
      <c r="E508" s="2">
        <v>1</v>
      </c>
      <c r="M508" t="s">
        <v>8219</v>
      </c>
    </row>
    <row r="509" spans="1:13">
      <c r="A509" s="2" t="s">
        <v>8221</v>
      </c>
      <c r="B509" s="2" t="s">
        <v>8221</v>
      </c>
      <c r="C509" s="2" t="s">
        <v>8221</v>
      </c>
      <c r="E509" s="2">
        <v>10</v>
      </c>
      <c r="M509" t="s">
        <v>8219</v>
      </c>
    </row>
    <row r="510" spans="1:13">
      <c r="A510" s="2" t="s">
        <v>8221</v>
      </c>
      <c r="B510" s="2" t="s">
        <v>8221</v>
      </c>
      <c r="C510" s="2" t="s">
        <v>8221</v>
      </c>
      <c r="E510" s="2">
        <v>3</v>
      </c>
      <c r="M510" t="s">
        <v>8219</v>
      </c>
    </row>
    <row r="511" spans="1:13">
      <c r="A511" s="2" t="s">
        <v>8221</v>
      </c>
      <c r="B511" s="2" t="s">
        <v>8221</v>
      </c>
      <c r="C511" s="2" t="s">
        <v>8221</v>
      </c>
      <c r="E511" s="2">
        <v>1</v>
      </c>
      <c r="M511" t="s">
        <v>8219</v>
      </c>
    </row>
    <row r="512" spans="1:13">
      <c r="A512" s="2" t="s">
        <v>8221</v>
      </c>
      <c r="B512" s="2" t="s">
        <v>8221</v>
      </c>
      <c r="C512" s="2" t="s">
        <v>8221</v>
      </c>
      <c r="E512" s="2">
        <v>0</v>
      </c>
      <c r="M512" t="s">
        <v>8219</v>
      </c>
    </row>
    <row r="513" spans="1:13">
      <c r="A513" s="2" t="s">
        <v>8221</v>
      </c>
      <c r="B513" s="2" t="s">
        <v>8221</v>
      </c>
      <c r="C513" s="2" t="s">
        <v>8221</v>
      </c>
      <c r="E513" s="2">
        <v>5</v>
      </c>
      <c r="M513" t="s">
        <v>8219</v>
      </c>
    </row>
    <row r="514" spans="1:13">
      <c r="A514" s="2" t="s">
        <v>8221</v>
      </c>
      <c r="B514" s="2" t="s">
        <v>8221</v>
      </c>
      <c r="C514" s="2" t="s">
        <v>8221</v>
      </c>
      <c r="E514" s="2">
        <v>2</v>
      </c>
      <c r="M514" t="s">
        <v>8219</v>
      </c>
    </row>
    <row r="515" spans="1:13">
      <c r="A515" s="2" t="s">
        <v>8221</v>
      </c>
      <c r="B515" s="2" t="s">
        <v>8221</v>
      </c>
      <c r="C515" s="2" t="s">
        <v>8221</v>
      </c>
      <c r="E515" s="2">
        <v>68</v>
      </c>
      <c r="M515" t="s">
        <v>8219</v>
      </c>
    </row>
    <row r="516" spans="1:13">
      <c r="A516" s="2" t="s">
        <v>8221</v>
      </c>
      <c r="B516" s="2" t="s">
        <v>8221</v>
      </c>
      <c r="C516" s="2" t="s">
        <v>8221</v>
      </c>
      <c r="E516" s="2">
        <v>3</v>
      </c>
      <c r="M516" t="s">
        <v>8219</v>
      </c>
    </row>
    <row r="517" spans="1:13">
      <c r="A517" s="2" t="s">
        <v>8221</v>
      </c>
      <c r="B517" s="2" t="s">
        <v>8221</v>
      </c>
      <c r="C517" s="2" t="s">
        <v>8221</v>
      </c>
      <c r="E517" s="2">
        <v>34</v>
      </c>
      <c r="M517" t="s">
        <v>8219</v>
      </c>
    </row>
    <row r="518" spans="1:13">
      <c r="A518" s="2" t="s">
        <v>8221</v>
      </c>
      <c r="B518" s="2" t="s">
        <v>8221</v>
      </c>
      <c r="C518" s="2" t="s">
        <v>8221</v>
      </c>
      <c r="E518" s="2">
        <v>0</v>
      </c>
      <c r="M518" t="s">
        <v>8219</v>
      </c>
    </row>
    <row r="519" spans="1:13">
      <c r="A519" s="2" t="s">
        <v>8221</v>
      </c>
      <c r="B519" s="2" t="s">
        <v>8221</v>
      </c>
      <c r="C519" s="2" t="s">
        <v>8221</v>
      </c>
      <c r="E519" s="2">
        <v>3</v>
      </c>
      <c r="M519" t="s">
        <v>8219</v>
      </c>
    </row>
    <row r="520" spans="1:13">
      <c r="A520" s="2" t="s">
        <v>8221</v>
      </c>
      <c r="B520" s="2" t="s">
        <v>8221</v>
      </c>
      <c r="C520" s="2" t="s">
        <v>8221</v>
      </c>
      <c r="E520" s="2">
        <v>0</v>
      </c>
      <c r="M520" t="s">
        <v>8219</v>
      </c>
    </row>
    <row r="521" spans="1:13">
      <c r="A521" s="2" t="s">
        <v>8221</v>
      </c>
      <c r="B521" s="2" t="s">
        <v>8221</v>
      </c>
      <c r="C521" s="2" t="s">
        <v>8221</v>
      </c>
      <c r="E521" s="2">
        <v>70</v>
      </c>
      <c r="M521" t="s">
        <v>8219</v>
      </c>
    </row>
    <row r="522" spans="1:13">
      <c r="B522" s="2" t="s">
        <v>8219</v>
      </c>
      <c r="C522" s="2" t="s">
        <v>8219</v>
      </c>
      <c r="E522" s="2">
        <v>34</v>
      </c>
    </row>
    <row r="523" spans="1:13">
      <c r="B523" s="2" t="s">
        <v>8219</v>
      </c>
      <c r="C523" s="2" t="s">
        <v>8219</v>
      </c>
      <c r="E523" s="2">
        <v>56</v>
      </c>
    </row>
    <row r="524" spans="1:13">
      <c r="B524" s="2" t="s">
        <v>8219</v>
      </c>
      <c r="C524" s="2" t="s">
        <v>8219</v>
      </c>
      <c r="E524" s="2">
        <v>31</v>
      </c>
    </row>
    <row r="525" spans="1:13">
      <c r="B525" s="2" t="s">
        <v>8219</v>
      </c>
      <c r="C525" s="2" t="s">
        <v>8219</v>
      </c>
      <c r="E525" s="2">
        <v>84</v>
      </c>
    </row>
    <row r="526" spans="1:13">
      <c r="B526" s="2" t="s">
        <v>8219</v>
      </c>
      <c r="C526" s="2" t="s">
        <v>8219</v>
      </c>
      <c r="E526" s="2">
        <v>130</v>
      </c>
    </row>
    <row r="527" spans="1:13">
      <c r="B527" s="2" t="s">
        <v>8219</v>
      </c>
      <c r="C527" s="2" t="s">
        <v>8219</v>
      </c>
      <c r="E527" s="2">
        <v>12</v>
      </c>
    </row>
    <row r="528" spans="1:13">
      <c r="B528" s="2" t="s">
        <v>8219</v>
      </c>
      <c r="C528" s="2" t="s">
        <v>8219</v>
      </c>
      <c r="E528" s="2">
        <v>23</v>
      </c>
    </row>
    <row r="529" spans="1:13">
      <c r="B529" s="2" t="s">
        <v>8219</v>
      </c>
      <c r="C529" s="2" t="s">
        <v>8219</v>
      </c>
      <c r="E529" s="2">
        <v>158</v>
      </c>
    </row>
    <row r="530" spans="1:13">
      <c r="B530" s="2" t="s">
        <v>8219</v>
      </c>
      <c r="C530" s="2" t="s">
        <v>8219</v>
      </c>
      <c r="E530" s="2">
        <v>30</v>
      </c>
    </row>
    <row r="531" spans="1:13">
      <c r="B531" s="2" t="s">
        <v>8219</v>
      </c>
      <c r="C531" s="2" t="s">
        <v>8219</v>
      </c>
      <c r="E531" s="2">
        <v>18</v>
      </c>
    </row>
    <row r="532" spans="1:13">
      <c r="B532" s="2" t="s">
        <v>8219</v>
      </c>
      <c r="C532" s="2" t="s">
        <v>8219</v>
      </c>
      <c r="E532" s="2">
        <v>29</v>
      </c>
    </row>
    <row r="533" spans="1:13">
      <c r="B533" s="2" t="s">
        <v>8219</v>
      </c>
      <c r="C533" s="2" t="s">
        <v>8219</v>
      </c>
      <c r="E533" s="2">
        <v>31</v>
      </c>
    </row>
    <row r="534" spans="1:13">
      <c r="B534" s="2" t="s">
        <v>8219</v>
      </c>
      <c r="C534" s="2" t="s">
        <v>8219</v>
      </c>
      <c r="E534" s="2">
        <v>173</v>
      </c>
    </row>
    <row r="535" spans="1:13">
      <c r="B535" s="2" t="s">
        <v>8219</v>
      </c>
      <c r="C535" s="2" t="s">
        <v>8219</v>
      </c>
      <c r="E535" s="2">
        <v>17</v>
      </c>
    </row>
    <row r="536" spans="1:13">
      <c r="B536" s="2" t="s">
        <v>8219</v>
      </c>
      <c r="C536" s="2" t="s">
        <v>8219</v>
      </c>
      <c r="E536" s="2">
        <v>48</v>
      </c>
    </row>
    <row r="537" spans="1:13">
      <c r="B537" s="2" t="s">
        <v>8219</v>
      </c>
      <c r="C537" s="2" t="s">
        <v>8219</v>
      </c>
      <c r="E537" s="2">
        <v>59</v>
      </c>
    </row>
    <row r="538" spans="1:13">
      <c r="B538" s="2" t="s">
        <v>8219</v>
      </c>
      <c r="C538" s="2" t="s">
        <v>8219</v>
      </c>
      <c r="E538" s="2">
        <v>39</v>
      </c>
    </row>
    <row r="539" spans="1:13">
      <c r="B539" s="2" t="s">
        <v>8219</v>
      </c>
      <c r="C539" s="2" t="s">
        <v>8219</v>
      </c>
      <c r="E539" s="2">
        <v>59</v>
      </c>
    </row>
    <row r="540" spans="1:13">
      <c r="B540" s="2" t="s">
        <v>8219</v>
      </c>
      <c r="C540" s="2" t="s">
        <v>8219</v>
      </c>
      <c r="E540" s="2">
        <v>60</v>
      </c>
    </row>
    <row r="541" spans="1:13">
      <c r="B541" s="2" t="s">
        <v>8219</v>
      </c>
      <c r="C541" s="2" t="s">
        <v>8219</v>
      </c>
      <c r="E541" s="2">
        <v>20</v>
      </c>
    </row>
    <row r="542" spans="1:13">
      <c r="A542" s="2" t="s">
        <v>8221</v>
      </c>
      <c r="B542" s="2" t="s">
        <v>8221</v>
      </c>
      <c r="C542" s="2" t="s">
        <v>8221</v>
      </c>
      <c r="E542" s="2">
        <v>1</v>
      </c>
      <c r="M542" t="s">
        <v>8219</v>
      </c>
    </row>
    <row r="543" spans="1:13">
      <c r="A543" s="2" t="s">
        <v>8221</v>
      </c>
      <c r="B543" s="2" t="s">
        <v>8221</v>
      </c>
      <c r="C543" s="2" t="s">
        <v>8221</v>
      </c>
      <c r="E543" s="2">
        <v>1</v>
      </c>
      <c r="M543" t="s">
        <v>8219</v>
      </c>
    </row>
    <row r="544" spans="1:13">
      <c r="A544" s="2" t="s">
        <v>8221</v>
      </c>
      <c r="B544" s="2" t="s">
        <v>8221</v>
      </c>
      <c r="C544" s="2" t="s">
        <v>8221</v>
      </c>
      <c r="E544" s="2">
        <v>1</v>
      </c>
      <c r="M544" t="s">
        <v>8219</v>
      </c>
    </row>
    <row r="545" spans="1:13">
      <c r="A545" s="2" t="s">
        <v>8221</v>
      </c>
      <c r="B545" s="2" t="s">
        <v>8221</v>
      </c>
      <c r="C545" s="2" t="s">
        <v>8221</v>
      </c>
      <c r="E545" s="2">
        <v>2</v>
      </c>
      <c r="M545" t="s">
        <v>8219</v>
      </c>
    </row>
    <row r="546" spans="1:13">
      <c r="A546" s="2" t="s">
        <v>8221</v>
      </c>
      <c r="B546" s="2" t="s">
        <v>8221</v>
      </c>
      <c r="C546" s="2" t="s">
        <v>8221</v>
      </c>
      <c r="E546" s="2">
        <v>2</v>
      </c>
      <c r="M546" t="s">
        <v>8219</v>
      </c>
    </row>
    <row r="547" spans="1:13">
      <c r="A547" s="2" t="s">
        <v>8221</v>
      </c>
      <c r="B547" s="2" t="s">
        <v>8221</v>
      </c>
      <c r="C547" s="2" t="s">
        <v>8221</v>
      </c>
      <c r="E547" s="2">
        <v>34</v>
      </c>
      <c r="M547" t="s">
        <v>8219</v>
      </c>
    </row>
    <row r="548" spans="1:13">
      <c r="A548" s="2" t="s">
        <v>8221</v>
      </c>
      <c r="B548" s="2" t="s">
        <v>8221</v>
      </c>
      <c r="C548" s="2" t="s">
        <v>8221</v>
      </c>
      <c r="E548" s="2">
        <v>2</v>
      </c>
      <c r="M548" t="s">
        <v>8219</v>
      </c>
    </row>
    <row r="549" spans="1:13">
      <c r="A549" s="2" t="s">
        <v>8221</v>
      </c>
      <c r="B549" s="2" t="s">
        <v>8221</v>
      </c>
      <c r="C549" s="2" t="s">
        <v>8221</v>
      </c>
      <c r="E549" s="2">
        <v>0</v>
      </c>
      <c r="M549" t="s">
        <v>8219</v>
      </c>
    </row>
    <row r="550" spans="1:13">
      <c r="A550" s="2" t="s">
        <v>8221</v>
      </c>
      <c r="B550" s="2" t="s">
        <v>8221</v>
      </c>
      <c r="C550" s="2" t="s">
        <v>8221</v>
      </c>
      <c r="E550" s="2">
        <v>1</v>
      </c>
      <c r="M550" t="s">
        <v>8219</v>
      </c>
    </row>
    <row r="551" spans="1:13">
      <c r="A551" s="2" t="s">
        <v>8221</v>
      </c>
      <c r="B551" s="2" t="s">
        <v>8221</v>
      </c>
      <c r="C551" s="2" t="s">
        <v>8221</v>
      </c>
      <c r="E551" s="2">
        <v>8</v>
      </c>
      <c r="M551" t="s">
        <v>8219</v>
      </c>
    </row>
    <row r="552" spans="1:13">
      <c r="A552" s="2" t="s">
        <v>8221</v>
      </c>
      <c r="B552" s="2" t="s">
        <v>8221</v>
      </c>
      <c r="C552" s="2" t="s">
        <v>8221</v>
      </c>
      <c r="E552" s="2">
        <v>4</v>
      </c>
      <c r="M552" t="s">
        <v>8219</v>
      </c>
    </row>
    <row r="553" spans="1:13">
      <c r="A553" s="2" t="s">
        <v>8221</v>
      </c>
      <c r="B553" s="2" t="s">
        <v>8221</v>
      </c>
      <c r="C553" s="2" t="s">
        <v>8221</v>
      </c>
      <c r="E553" s="2">
        <v>28</v>
      </c>
      <c r="M553" t="s">
        <v>8219</v>
      </c>
    </row>
    <row r="554" spans="1:13">
      <c r="A554" s="2" t="s">
        <v>8221</v>
      </c>
      <c r="B554" s="2" t="s">
        <v>8221</v>
      </c>
      <c r="C554" s="2" t="s">
        <v>8221</v>
      </c>
      <c r="E554" s="2">
        <v>0</v>
      </c>
      <c r="M554" t="s">
        <v>8219</v>
      </c>
    </row>
    <row r="555" spans="1:13">
      <c r="A555" s="2" t="s">
        <v>8221</v>
      </c>
      <c r="B555" s="2" t="s">
        <v>8221</v>
      </c>
      <c r="C555" s="2" t="s">
        <v>8221</v>
      </c>
      <c r="E555" s="2">
        <v>6</v>
      </c>
      <c r="M555" t="s">
        <v>8219</v>
      </c>
    </row>
    <row r="556" spans="1:13">
      <c r="A556" s="2" t="s">
        <v>8221</v>
      </c>
      <c r="B556" s="2" t="s">
        <v>8221</v>
      </c>
      <c r="C556" s="2" t="s">
        <v>8221</v>
      </c>
      <c r="E556" s="2">
        <v>22</v>
      </c>
      <c r="M556" t="s">
        <v>8219</v>
      </c>
    </row>
    <row r="557" spans="1:13">
      <c r="A557" s="2" t="s">
        <v>8221</v>
      </c>
      <c r="B557" s="2" t="s">
        <v>8221</v>
      </c>
      <c r="C557" s="2" t="s">
        <v>8221</v>
      </c>
      <c r="E557" s="2">
        <v>0</v>
      </c>
      <c r="M557" t="s">
        <v>8219</v>
      </c>
    </row>
    <row r="558" spans="1:13">
      <c r="A558" s="2" t="s">
        <v>8221</v>
      </c>
      <c r="B558" s="2" t="s">
        <v>8221</v>
      </c>
      <c r="C558" s="2" t="s">
        <v>8221</v>
      </c>
      <c r="E558" s="2">
        <v>1</v>
      </c>
      <c r="M558" t="s">
        <v>8219</v>
      </c>
    </row>
    <row r="559" spans="1:13">
      <c r="A559" s="2" t="s">
        <v>8221</v>
      </c>
      <c r="B559" s="2" t="s">
        <v>8221</v>
      </c>
      <c r="C559" s="2" t="s">
        <v>8221</v>
      </c>
      <c r="E559" s="2">
        <v>20</v>
      </c>
      <c r="M559" t="s">
        <v>8219</v>
      </c>
    </row>
    <row r="560" spans="1:13">
      <c r="A560" s="2" t="s">
        <v>8221</v>
      </c>
      <c r="B560" s="2" t="s">
        <v>8221</v>
      </c>
      <c r="C560" s="2" t="s">
        <v>8221</v>
      </c>
      <c r="E560" s="2">
        <v>0</v>
      </c>
      <c r="M560" t="s">
        <v>8219</v>
      </c>
    </row>
    <row r="561" spans="1:13">
      <c r="A561" s="2" t="s">
        <v>8221</v>
      </c>
      <c r="B561" s="2" t="s">
        <v>8221</v>
      </c>
      <c r="C561" s="2" t="s">
        <v>8221</v>
      </c>
      <c r="E561" s="2">
        <v>1</v>
      </c>
      <c r="M561" t="s">
        <v>8219</v>
      </c>
    </row>
    <row r="562" spans="1:13">
      <c r="A562" s="2" t="s">
        <v>8221</v>
      </c>
      <c r="B562" s="2" t="s">
        <v>8221</v>
      </c>
      <c r="C562" s="2" t="s">
        <v>8221</v>
      </c>
      <c r="E562" s="2">
        <v>3</v>
      </c>
      <c r="M562" t="s">
        <v>8219</v>
      </c>
    </row>
    <row r="563" spans="1:13">
      <c r="A563" s="2" t="s">
        <v>8221</v>
      </c>
      <c r="B563" s="2" t="s">
        <v>8221</v>
      </c>
      <c r="C563" s="2" t="s">
        <v>8221</v>
      </c>
      <c r="E563" s="2">
        <v>2</v>
      </c>
      <c r="M563" t="s">
        <v>8219</v>
      </c>
    </row>
    <row r="564" spans="1:13">
      <c r="A564" s="2" t="s">
        <v>8221</v>
      </c>
      <c r="B564" s="2" t="s">
        <v>8221</v>
      </c>
      <c r="C564" s="2" t="s">
        <v>8221</v>
      </c>
      <c r="E564" s="2">
        <v>0</v>
      </c>
      <c r="M564" t="s">
        <v>8219</v>
      </c>
    </row>
    <row r="565" spans="1:13">
      <c r="A565" s="2" t="s">
        <v>8221</v>
      </c>
      <c r="B565" s="2" t="s">
        <v>8221</v>
      </c>
      <c r="C565" s="2" t="s">
        <v>8221</v>
      </c>
      <c r="E565" s="2">
        <v>2</v>
      </c>
      <c r="M565" t="s">
        <v>8219</v>
      </c>
    </row>
    <row r="566" spans="1:13">
      <c r="A566" s="2" t="s">
        <v>8221</v>
      </c>
      <c r="B566" s="2" t="s">
        <v>8221</v>
      </c>
      <c r="C566" s="2" t="s">
        <v>8221</v>
      </c>
      <c r="E566" s="2">
        <v>1</v>
      </c>
      <c r="M566" t="s">
        <v>8219</v>
      </c>
    </row>
    <row r="567" spans="1:13">
      <c r="A567" s="2" t="s">
        <v>8221</v>
      </c>
      <c r="B567" s="2" t="s">
        <v>8221</v>
      </c>
      <c r="C567" s="2" t="s">
        <v>8221</v>
      </c>
      <c r="E567" s="2">
        <v>0</v>
      </c>
      <c r="M567" t="s">
        <v>8219</v>
      </c>
    </row>
    <row r="568" spans="1:13">
      <c r="A568" s="2" t="s">
        <v>8221</v>
      </c>
      <c r="B568" s="2" t="s">
        <v>8221</v>
      </c>
      <c r="C568" s="2" t="s">
        <v>8221</v>
      </c>
      <c r="E568" s="2">
        <v>1</v>
      </c>
      <c r="M568" t="s">
        <v>8219</v>
      </c>
    </row>
    <row r="569" spans="1:13">
      <c r="A569" s="2" t="s">
        <v>8221</v>
      </c>
      <c r="B569" s="2" t="s">
        <v>8221</v>
      </c>
      <c r="C569" s="2" t="s">
        <v>8221</v>
      </c>
      <c r="E569" s="2">
        <v>0</v>
      </c>
      <c r="M569" t="s">
        <v>8219</v>
      </c>
    </row>
    <row r="570" spans="1:13">
      <c r="A570" s="2" t="s">
        <v>8221</v>
      </c>
      <c r="B570" s="2" t="s">
        <v>8221</v>
      </c>
      <c r="C570" s="2" t="s">
        <v>8221</v>
      </c>
      <c r="E570" s="2">
        <v>5</v>
      </c>
      <c r="M570" t="s">
        <v>8219</v>
      </c>
    </row>
    <row r="571" spans="1:13">
      <c r="A571" s="2" t="s">
        <v>8221</v>
      </c>
      <c r="B571" s="2" t="s">
        <v>8221</v>
      </c>
      <c r="C571" s="2" t="s">
        <v>8221</v>
      </c>
      <c r="E571" s="2">
        <v>1</v>
      </c>
      <c r="M571" t="s">
        <v>8219</v>
      </c>
    </row>
    <row r="572" spans="1:13">
      <c r="A572" s="2" t="s">
        <v>8221</v>
      </c>
      <c r="B572" s="2" t="s">
        <v>8221</v>
      </c>
      <c r="C572" s="2" t="s">
        <v>8221</v>
      </c>
      <c r="E572" s="2">
        <v>1</v>
      </c>
      <c r="M572" t="s">
        <v>8219</v>
      </c>
    </row>
    <row r="573" spans="1:13">
      <c r="A573" s="2" t="s">
        <v>8221</v>
      </c>
      <c r="B573" s="2" t="s">
        <v>8221</v>
      </c>
      <c r="C573" s="2" t="s">
        <v>8221</v>
      </c>
      <c r="E573" s="2">
        <v>2</v>
      </c>
      <c r="M573" t="s">
        <v>8219</v>
      </c>
    </row>
    <row r="574" spans="1:13">
      <c r="A574" s="2" t="s">
        <v>8221</v>
      </c>
      <c r="B574" s="2" t="s">
        <v>8221</v>
      </c>
      <c r="C574" s="2" t="s">
        <v>8221</v>
      </c>
      <c r="E574" s="2">
        <v>0</v>
      </c>
      <c r="M574" t="s">
        <v>8219</v>
      </c>
    </row>
    <row r="575" spans="1:13">
      <c r="A575" s="2" t="s">
        <v>8221</v>
      </c>
      <c r="B575" s="2" t="s">
        <v>8221</v>
      </c>
      <c r="C575" s="2" t="s">
        <v>8221</v>
      </c>
      <c r="E575" s="2">
        <v>9</v>
      </c>
      <c r="M575" t="s">
        <v>8219</v>
      </c>
    </row>
    <row r="576" spans="1:13">
      <c r="A576" s="2" t="s">
        <v>8221</v>
      </c>
      <c r="B576" s="2" t="s">
        <v>8221</v>
      </c>
      <c r="C576" s="2" t="s">
        <v>8221</v>
      </c>
      <c r="E576" s="2">
        <v>4</v>
      </c>
      <c r="M576" t="s">
        <v>8219</v>
      </c>
    </row>
    <row r="577" spans="1:13">
      <c r="A577" s="2" t="s">
        <v>8221</v>
      </c>
      <c r="B577" s="2" t="s">
        <v>8221</v>
      </c>
      <c r="C577" s="2" t="s">
        <v>8221</v>
      </c>
      <c r="E577" s="2">
        <v>4</v>
      </c>
      <c r="M577" t="s">
        <v>8219</v>
      </c>
    </row>
    <row r="578" spans="1:13">
      <c r="A578" s="2" t="s">
        <v>8221</v>
      </c>
      <c r="B578" s="2" t="s">
        <v>8221</v>
      </c>
      <c r="C578" s="2" t="s">
        <v>8221</v>
      </c>
      <c r="E578" s="2">
        <v>1</v>
      </c>
      <c r="M578" t="s">
        <v>8219</v>
      </c>
    </row>
    <row r="579" spans="1:13">
      <c r="A579" s="2" t="s">
        <v>8221</v>
      </c>
      <c r="B579" s="2" t="s">
        <v>8221</v>
      </c>
      <c r="C579" s="2" t="s">
        <v>8221</v>
      </c>
      <c r="E579" s="2">
        <v>1</v>
      </c>
      <c r="M579" t="s">
        <v>8219</v>
      </c>
    </row>
    <row r="580" spans="1:13">
      <c r="A580" s="2" t="s">
        <v>8221</v>
      </c>
      <c r="B580" s="2" t="s">
        <v>8221</v>
      </c>
      <c r="C580" s="2" t="s">
        <v>8221</v>
      </c>
      <c r="E580" s="2">
        <v>7</v>
      </c>
      <c r="M580" t="s">
        <v>8219</v>
      </c>
    </row>
    <row r="581" spans="1:13">
      <c r="A581" s="2" t="s">
        <v>8221</v>
      </c>
      <c r="B581" s="2" t="s">
        <v>8221</v>
      </c>
      <c r="C581" s="2" t="s">
        <v>8221</v>
      </c>
      <c r="E581" s="2">
        <v>5</v>
      </c>
      <c r="M581" t="s">
        <v>8219</v>
      </c>
    </row>
    <row r="582" spans="1:13">
      <c r="A582" s="2" t="s">
        <v>8221</v>
      </c>
      <c r="B582" s="2" t="s">
        <v>8221</v>
      </c>
      <c r="C582" s="2" t="s">
        <v>8221</v>
      </c>
      <c r="E582" s="2">
        <v>1</v>
      </c>
      <c r="M582" t="s">
        <v>8219</v>
      </c>
    </row>
    <row r="583" spans="1:13">
      <c r="A583" s="2" t="s">
        <v>8221</v>
      </c>
      <c r="B583" s="2" t="s">
        <v>8221</v>
      </c>
      <c r="C583" s="2" t="s">
        <v>8221</v>
      </c>
      <c r="E583" s="2">
        <v>0</v>
      </c>
      <c r="M583" t="s">
        <v>8219</v>
      </c>
    </row>
    <row r="584" spans="1:13">
      <c r="A584" s="2" t="s">
        <v>8221</v>
      </c>
      <c r="B584" s="2" t="s">
        <v>8221</v>
      </c>
      <c r="C584" s="2" t="s">
        <v>8221</v>
      </c>
      <c r="E584" s="2">
        <v>0</v>
      </c>
      <c r="M584" t="s">
        <v>8219</v>
      </c>
    </row>
    <row r="585" spans="1:13">
      <c r="A585" s="2" t="s">
        <v>8221</v>
      </c>
      <c r="B585" s="2" t="s">
        <v>8221</v>
      </c>
      <c r="C585" s="2" t="s">
        <v>8221</v>
      </c>
      <c r="E585" s="2">
        <v>1</v>
      </c>
      <c r="M585" t="s">
        <v>8219</v>
      </c>
    </row>
    <row r="586" spans="1:13">
      <c r="A586" s="2" t="s">
        <v>8221</v>
      </c>
      <c r="B586" s="2" t="s">
        <v>8221</v>
      </c>
      <c r="C586" s="2" t="s">
        <v>8221</v>
      </c>
      <c r="E586" s="2">
        <v>2</v>
      </c>
      <c r="M586" t="s">
        <v>8219</v>
      </c>
    </row>
    <row r="587" spans="1:13">
      <c r="A587" s="2" t="s">
        <v>8221</v>
      </c>
      <c r="B587" s="2" t="s">
        <v>8221</v>
      </c>
      <c r="C587" s="2" t="s">
        <v>8221</v>
      </c>
      <c r="E587" s="2">
        <v>0</v>
      </c>
      <c r="M587" t="s">
        <v>8219</v>
      </c>
    </row>
    <row r="588" spans="1:13">
      <c r="A588" s="2" t="s">
        <v>8221</v>
      </c>
      <c r="B588" s="2" t="s">
        <v>8221</v>
      </c>
      <c r="C588" s="2" t="s">
        <v>8221</v>
      </c>
      <c r="E588" s="2">
        <v>4</v>
      </c>
      <c r="M588" t="s">
        <v>8219</v>
      </c>
    </row>
    <row r="589" spans="1:13">
      <c r="A589" s="2" t="s">
        <v>8221</v>
      </c>
      <c r="B589" s="2" t="s">
        <v>8221</v>
      </c>
      <c r="C589" s="2" t="s">
        <v>8221</v>
      </c>
      <c r="E589" s="2">
        <v>7</v>
      </c>
      <c r="M589" t="s">
        <v>8219</v>
      </c>
    </row>
    <row r="590" spans="1:13">
      <c r="A590" s="2" t="s">
        <v>8221</v>
      </c>
      <c r="B590" s="2" t="s">
        <v>8221</v>
      </c>
      <c r="C590" s="2" t="s">
        <v>8221</v>
      </c>
      <c r="E590" s="2">
        <v>2</v>
      </c>
      <c r="M590" t="s">
        <v>8219</v>
      </c>
    </row>
    <row r="591" spans="1:13">
      <c r="A591" s="2" t="s">
        <v>8221</v>
      </c>
      <c r="B591" s="2" t="s">
        <v>8221</v>
      </c>
      <c r="C591" s="2" t="s">
        <v>8221</v>
      </c>
      <c r="E591" s="2">
        <v>1</v>
      </c>
      <c r="M591" t="s">
        <v>8219</v>
      </c>
    </row>
    <row r="592" spans="1:13">
      <c r="A592" s="2" t="s">
        <v>8221</v>
      </c>
      <c r="B592" s="2" t="s">
        <v>8221</v>
      </c>
      <c r="C592" s="2" t="s">
        <v>8221</v>
      </c>
      <c r="E592" s="2">
        <v>9</v>
      </c>
      <c r="M592" t="s">
        <v>8219</v>
      </c>
    </row>
    <row r="593" spans="1:13">
      <c r="A593" s="2" t="s">
        <v>8221</v>
      </c>
      <c r="B593" s="2" t="s">
        <v>8221</v>
      </c>
      <c r="C593" s="2" t="s">
        <v>8221</v>
      </c>
      <c r="E593" s="2">
        <v>2</v>
      </c>
      <c r="M593" t="s">
        <v>8219</v>
      </c>
    </row>
    <row r="594" spans="1:13">
      <c r="A594" s="2" t="s">
        <v>8221</v>
      </c>
      <c r="B594" s="2" t="s">
        <v>8221</v>
      </c>
      <c r="C594" s="2" t="s">
        <v>8221</v>
      </c>
      <c r="E594" s="2">
        <v>1</v>
      </c>
      <c r="M594" t="s">
        <v>8219</v>
      </c>
    </row>
    <row r="595" spans="1:13">
      <c r="A595" s="2" t="s">
        <v>8221</v>
      </c>
      <c r="B595" s="2" t="s">
        <v>8221</v>
      </c>
      <c r="C595" s="2" t="s">
        <v>8221</v>
      </c>
      <c r="E595" s="2">
        <v>7</v>
      </c>
      <c r="M595" t="s">
        <v>8219</v>
      </c>
    </row>
    <row r="596" spans="1:13">
      <c r="A596" s="2" t="s">
        <v>8221</v>
      </c>
      <c r="B596" s="2" t="s">
        <v>8221</v>
      </c>
      <c r="C596" s="2" t="s">
        <v>8221</v>
      </c>
      <c r="E596" s="2">
        <v>2</v>
      </c>
      <c r="M596" t="s">
        <v>8219</v>
      </c>
    </row>
    <row r="597" spans="1:13">
      <c r="A597" s="2" t="s">
        <v>8221</v>
      </c>
      <c r="B597" s="2" t="s">
        <v>8221</v>
      </c>
      <c r="C597" s="2" t="s">
        <v>8221</v>
      </c>
      <c r="E597" s="2">
        <v>8</v>
      </c>
      <c r="M597" t="s">
        <v>8219</v>
      </c>
    </row>
    <row r="598" spans="1:13">
      <c r="A598" s="2" t="s">
        <v>8221</v>
      </c>
      <c r="B598" s="2" t="s">
        <v>8221</v>
      </c>
      <c r="C598" s="2" t="s">
        <v>8221</v>
      </c>
      <c r="E598" s="2">
        <v>2</v>
      </c>
      <c r="M598" t="s">
        <v>8219</v>
      </c>
    </row>
    <row r="599" spans="1:13">
      <c r="A599" s="2" t="s">
        <v>8221</v>
      </c>
      <c r="B599" s="2" t="s">
        <v>8221</v>
      </c>
      <c r="C599" s="2" t="s">
        <v>8221</v>
      </c>
      <c r="E599" s="2">
        <v>2</v>
      </c>
      <c r="M599" t="s">
        <v>8219</v>
      </c>
    </row>
    <row r="600" spans="1:13">
      <c r="A600" s="2" t="s">
        <v>8221</v>
      </c>
      <c r="B600" s="2" t="s">
        <v>8221</v>
      </c>
      <c r="C600" s="2" t="s">
        <v>8221</v>
      </c>
      <c r="E600" s="2">
        <v>7</v>
      </c>
      <c r="M600" t="s">
        <v>8219</v>
      </c>
    </row>
    <row r="601" spans="1:13">
      <c r="A601" s="2" t="s">
        <v>8221</v>
      </c>
      <c r="B601" s="2" t="s">
        <v>8221</v>
      </c>
      <c r="C601" s="2" t="s">
        <v>8221</v>
      </c>
      <c r="E601" s="2">
        <v>2</v>
      </c>
      <c r="M601" t="s">
        <v>8219</v>
      </c>
    </row>
    <row r="602" spans="1:13">
      <c r="A602" s="2" t="s">
        <v>8220</v>
      </c>
      <c r="B602" s="2" t="s">
        <v>8220</v>
      </c>
      <c r="C602" s="2" t="s">
        <v>8220</v>
      </c>
      <c r="E602" s="2">
        <v>1</v>
      </c>
      <c r="M602" t="s">
        <v>8219</v>
      </c>
    </row>
    <row r="603" spans="1:13">
      <c r="A603" s="2" t="s">
        <v>8220</v>
      </c>
      <c r="B603" s="2" t="s">
        <v>8220</v>
      </c>
      <c r="C603" s="2" t="s">
        <v>8220</v>
      </c>
      <c r="E603" s="2">
        <v>6</v>
      </c>
      <c r="M603" t="s">
        <v>8219</v>
      </c>
    </row>
    <row r="604" spans="1:13">
      <c r="A604" s="2" t="s">
        <v>8220</v>
      </c>
      <c r="B604" s="2" t="s">
        <v>8220</v>
      </c>
      <c r="C604" s="2" t="s">
        <v>8220</v>
      </c>
      <c r="E604" s="2">
        <v>0</v>
      </c>
      <c r="M604" t="s">
        <v>8219</v>
      </c>
    </row>
    <row r="605" spans="1:13">
      <c r="A605" s="2" t="s">
        <v>8220</v>
      </c>
      <c r="B605" s="2" t="s">
        <v>8220</v>
      </c>
      <c r="C605" s="2" t="s">
        <v>8220</v>
      </c>
      <c r="E605" s="2">
        <v>13</v>
      </c>
      <c r="M605" t="s">
        <v>8219</v>
      </c>
    </row>
    <row r="606" spans="1:13">
      <c r="A606" s="2" t="s">
        <v>8220</v>
      </c>
      <c r="B606" s="2" t="s">
        <v>8220</v>
      </c>
      <c r="C606" s="2" t="s">
        <v>8220</v>
      </c>
      <c r="E606" s="2">
        <v>0</v>
      </c>
      <c r="M606" t="s">
        <v>8219</v>
      </c>
    </row>
    <row r="607" spans="1:13">
      <c r="A607" s="2" t="s">
        <v>8220</v>
      </c>
      <c r="B607" s="2" t="s">
        <v>8220</v>
      </c>
      <c r="C607" s="2" t="s">
        <v>8220</v>
      </c>
      <c r="E607" s="2">
        <v>8</v>
      </c>
      <c r="M607" t="s">
        <v>8219</v>
      </c>
    </row>
    <row r="608" spans="1:13">
      <c r="A608" s="2" t="s">
        <v>8220</v>
      </c>
      <c r="B608" s="2" t="s">
        <v>8220</v>
      </c>
      <c r="C608" s="2" t="s">
        <v>8220</v>
      </c>
      <c r="E608" s="2">
        <v>1</v>
      </c>
      <c r="M608" t="s">
        <v>8219</v>
      </c>
    </row>
    <row r="609" spans="1:13">
      <c r="A609" s="2" t="s">
        <v>8220</v>
      </c>
      <c r="B609" s="2" t="s">
        <v>8220</v>
      </c>
      <c r="C609" s="2" t="s">
        <v>8220</v>
      </c>
      <c r="E609" s="2">
        <v>0</v>
      </c>
      <c r="M609" t="s">
        <v>8219</v>
      </c>
    </row>
    <row r="610" spans="1:13">
      <c r="A610" s="2" t="s">
        <v>8220</v>
      </c>
      <c r="B610" s="2" t="s">
        <v>8220</v>
      </c>
      <c r="C610" s="2" t="s">
        <v>8220</v>
      </c>
      <c r="E610" s="2">
        <v>5</v>
      </c>
      <c r="M610" t="s">
        <v>8219</v>
      </c>
    </row>
    <row r="611" spans="1:13">
      <c r="A611" s="2" t="s">
        <v>8220</v>
      </c>
      <c r="B611" s="2" t="s">
        <v>8220</v>
      </c>
      <c r="C611" s="2" t="s">
        <v>8220</v>
      </c>
      <c r="E611" s="2">
        <v>1</v>
      </c>
      <c r="M611" t="s">
        <v>8219</v>
      </c>
    </row>
    <row r="612" spans="1:13">
      <c r="A612" s="2" t="s">
        <v>8220</v>
      </c>
      <c r="B612" s="2" t="s">
        <v>8220</v>
      </c>
      <c r="C612" s="2" t="s">
        <v>8220</v>
      </c>
      <c r="E612" s="2">
        <v>0</v>
      </c>
      <c r="M612" t="s">
        <v>8219</v>
      </c>
    </row>
    <row r="613" spans="1:13">
      <c r="A613" s="2" t="s">
        <v>8220</v>
      </c>
      <c r="B613" s="2" t="s">
        <v>8220</v>
      </c>
      <c r="C613" s="2" t="s">
        <v>8220</v>
      </c>
      <c r="E613" s="2">
        <v>0</v>
      </c>
      <c r="M613" t="s">
        <v>8219</v>
      </c>
    </row>
    <row r="614" spans="1:13">
      <c r="A614" s="2" t="s">
        <v>8220</v>
      </c>
      <c r="B614" s="2" t="s">
        <v>8220</v>
      </c>
      <c r="C614" s="2" t="s">
        <v>8220</v>
      </c>
      <c r="E614" s="2">
        <v>0</v>
      </c>
      <c r="M614" t="s">
        <v>8219</v>
      </c>
    </row>
    <row r="615" spans="1:13">
      <c r="A615" s="2" t="s">
        <v>8220</v>
      </c>
      <c r="B615" s="2" t="s">
        <v>8220</v>
      </c>
      <c r="C615" s="2" t="s">
        <v>8220</v>
      </c>
      <c r="E615" s="2">
        <v>121</v>
      </c>
      <c r="M615" t="s">
        <v>8219</v>
      </c>
    </row>
    <row r="616" spans="1:13">
      <c r="A616" s="2" t="s">
        <v>8220</v>
      </c>
      <c r="B616" s="2" t="s">
        <v>8220</v>
      </c>
      <c r="C616" s="2" t="s">
        <v>8220</v>
      </c>
      <c r="E616" s="2">
        <v>0</v>
      </c>
      <c r="M616" t="s">
        <v>8219</v>
      </c>
    </row>
    <row r="617" spans="1:13">
      <c r="A617" s="2" t="s">
        <v>8220</v>
      </c>
      <c r="B617" s="2" t="s">
        <v>8220</v>
      </c>
      <c r="C617" s="2" t="s">
        <v>8220</v>
      </c>
      <c r="E617" s="2">
        <v>0</v>
      </c>
      <c r="M617" t="s">
        <v>8219</v>
      </c>
    </row>
    <row r="618" spans="1:13">
      <c r="A618" s="2" t="s">
        <v>8220</v>
      </c>
      <c r="B618" s="2" t="s">
        <v>8220</v>
      </c>
      <c r="C618" s="2" t="s">
        <v>8220</v>
      </c>
      <c r="E618" s="2">
        <v>0</v>
      </c>
      <c r="M618" t="s">
        <v>8219</v>
      </c>
    </row>
    <row r="619" spans="1:13">
      <c r="A619" s="2" t="s">
        <v>8220</v>
      </c>
      <c r="B619" s="2" t="s">
        <v>8220</v>
      </c>
      <c r="C619" s="2" t="s">
        <v>8220</v>
      </c>
      <c r="E619" s="2">
        <v>3</v>
      </c>
      <c r="M619" t="s">
        <v>8219</v>
      </c>
    </row>
    <row r="620" spans="1:13">
      <c r="A620" s="2" t="s">
        <v>8220</v>
      </c>
      <c r="B620" s="2" t="s">
        <v>8220</v>
      </c>
      <c r="C620" s="2" t="s">
        <v>8220</v>
      </c>
      <c r="E620" s="2">
        <v>0</v>
      </c>
      <c r="M620" t="s">
        <v>8219</v>
      </c>
    </row>
    <row r="621" spans="1:13">
      <c r="A621" s="2" t="s">
        <v>8220</v>
      </c>
      <c r="B621" s="2" t="s">
        <v>8220</v>
      </c>
      <c r="C621" s="2" t="s">
        <v>8220</v>
      </c>
      <c r="E621" s="2">
        <v>1</v>
      </c>
      <c r="M621" t="s">
        <v>8219</v>
      </c>
    </row>
    <row r="622" spans="1:13">
      <c r="A622" s="2" t="s">
        <v>8220</v>
      </c>
      <c r="B622" s="2" t="s">
        <v>8220</v>
      </c>
      <c r="C622" s="2" t="s">
        <v>8220</v>
      </c>
      <c r="E622" s="2">
        <v>1</v>
      </c>
      <c r="M622" t="s">
        <v>8219</v>
      </c>
    </row>
    <row r="623" spans="1:13">
      <c r="A623" s="2" t="s">
        <v>8220</v>
      </c>
      <c r="B623" s="2" t="s">
        <v>8220</v>
      </c>
      <c r="C623" s="2" t="s">
        <v>8220</v>
      </c>
      <c r="E623" s="2">
        <v>3</v>
      </c>
      <c r="M623" t="s">
        <v>8219</v>
      </c>
    </row>
    <row r="624" spans="1:13">
      <c r="A624" s="2" t="s">
        <v>8220</v>
      </c>
      <c r="B624" s="2" t="s">
        <v>8220</v>
      </c>
      <c r="C624" s="2" t="s">
        <v>8220</v>
      </c>
      <c r="E624" s="2">
        <v>9</v>
      </c>
      <c r="M624" t="s">
        <v>8219</v>
      </c>
    </row>
    <row r="625" spans="1:13">
      <c r="A625" s="2" t="s">
        <v>8220</v>
      </c>
      <c r="B625" s="2" t="s">
        <v>8220</v>
      </c>
      <c r="C625" s="2" t="s">
        <v>8220</v>
      </c>
      <c r="E625" s="2">
        <v>0</v>
      </c>
      <c r="M625" t="s">
        <v>8219</v>
      </c>
    </row>
    <row r="626" spans="1:13">
      <c r="A626" s="2" t="s">
        <v>8220</v>
      </c>
      <c r="B626" s="2" t="s">
        <v>8220</v>
      </c>
      <c r="C626" s="2" t="s">
        <v>8220</v>
      </c>
      <c r="E626" s="2">
        <v>0</v>
      </c>
      <c r="M626" t="s">
        <v>8219</v>
      </c>
    </row>
    <row r="627" spans="1:13">
      <c r="A627" s="2" t="s">
        <v>8220</v>
      </c>
      <c r="B627" s="2" t="s">
        <v>8220</v>
      </c>
      <c r="C627" s="2" t="s">
        <v>8220</v>
      </c>
      <c r="E627" s="2">
        <v>0</v>
      </c>
      <c r="M627" t="s">
        <v>8219</v>
      </c>
    </row>
    <row r="628" spans="1:13">
      <c r="A628" s="2" t="s">
        <v>8220</v>
      </c>
      <c r="B628" s="2" t="s">
        <v>8220</v>
      </c>
      <c r="C628" s="2" t="s">
        <v>8220</v>
      </c>
      <c r="E628" s="2">
        <v>39</v>
      </c>
      <c r="M628" t="s">
        <v>8219</v>
      </c>
    </row>
    <row r="629" spans="1:13">
      <c r="A629" s="2" t="s">
        <v>8220</v>
      </c>
      <c r="B629" s="2" t="s">
        <v>8220</v>
      </c>
      <c r="C629" s="2" t="s">
        <v>8220</v>
      </c>
      <c r="E629" s="2">
        <v>1</v>
      </c>
      <c r="M629" t="s">
        <v>8219</v>
      </c>
    </row>
    <row r="630" spans="1:13">
      <c r="A630" s="2" t="s">
        <v>8220</v>
      </c>
      <c r="B630" s="2" t="s">
        <v>8220</v>
      </c>
      <c r="C630" s="2" t="s">
        <v>8220</v>
      </c>
      <c r="E630" s="2">
        <v>0</v>
      </c>
      <c r="M630" t="s">
        <v>8219</v>
      </c>
    </row>
    <row r="631" spans="1:13">
      <c r="A631" s="2" t="s">
        <v>8220</v>
      </c>
      <c r="B631" s="2" t="s">
        <v>8220</v>
      </c>
      <c r="C631" s="2" t="s">
        <v>8220</v>
      </c>
      <c r="E631" s="2">
        <v>3</v>
      </c>
      <c r="M631" t="s">
        <v>8219</v>
      </c>
    </row>
    <row r="632" spans="1:13">
      <c r="A632" s="2" t="s">
        <v>8220</v>
      </c>
      <c r="B632" s="2" t="s">
        <v>8220</v>
      </c>
      <c r="C632" s="2" t="s">
        <v>8220</v>
      </c>
      <c r="E632" s="2">
        <v>1</v>
      </c>
      <c r="M632" t="s">
        <v>8219</v>
      </c>
    </row>
    <row r="633" spans="1:13">
      <c r="A633" s="2" t="s">
        <v>8220</v>
      </c>
      <c r="B633" s="2" t="s">
        <v>8220</v>
      </c>
      <c r="C633" s="2" t="s">
        <v>8220</v>
      </c>
      <c r="E633" s="2">
        <v>9</v>
      </c>
      <c r="M633" t="s">
        <v>8219</v>
      </c>
    </row>
    <row r="634" spans="1:13">
      <c r="A634" s="2" t="s">
        <v>8220</v>
      </c>
      <c r="B634" s="2" t="s">
        <v>8220</v>
      </c>
      <c r="C634" s="2" t="s">
        <v>8220</v>
      </c>
      <c r="E634" s="2">
        <v>0</v>
      </c>
      <c r="M634" t="s">
        <v>8219</v>
      </c>
    </row>
    <row r="635" spans="1:13">
      <c r="A635" s="2" t="s">
        <v>8220</v>
      </c>
      <c r="B635" s="2" t="s">
        <v>8220</v>
      </c>
      <c r="C635" s="2" t="s">
        <v>8220</v>
      </c>
      <c r="E635" s="2">
        <v>25</v>
      </c>
      <c r="M635" t="s">
        <v>8219</v>
      </c>
    </row>
    <row r="636" spans="1:13">
      <c r="A636" s="2" t="s">
        <v>8220</v>
      </c>
      <c r="B636" s="2" t="s">
        <v>8220</v>
      </c>
      <c r="C636" s="2" t="s">
        <v>8220</v>
      </c>
      <c r="E636" s="2">
        <v>1</v>
      </c>
      <c r="M636" t="s">
        <v>8219</v>
      </c>
    </row>
    <row r="637" spans="1:13">
      <c r="A637" s="2" t="s">
        <v>8220</v>
      </c>
      <c r="B637" s="2" t="s">
        <v>8220</v>
      </c>
      <c r="C637" s="2" t="s">
        <v>8220</v>
      </c>
      <c r="E637" s="2">
        <v>1</v>
      </c>
      <c r="M637" t="s">
        <v>8219</v>
      </c>
    </row>
    <row r="638" spans="1:13">
      <c r="A638" s="2" t="s">
        <v>8220</v>
      </c>
      <c r="B638" s="2" t="s">
        <v>8220</v>
      </c>
      <c r="C638" s="2" t="s">
        <v>8220</v>
      </c>
      <c r="E638" s="2">
        <v>1</v>
      </c>
      <c r="M638" t="s">
        <v>8219</v>
      </c>
    </row>
    <row r="639" spans="1:13">
      <c r="A639" s="2" t="s">
        <v>8220</v>
      </c>
      <c r="B639" s="2" t="s">
        <v>8220</v>
      </c>
      <c r="C639" s="2" t="s">
        <v>8220</v>
      </c>
      <c r="E639" s="2">
        <v>0</v>
      </c>
      <c r="M639" t="s">
        <v>8219</v>
      </c>
    </row>
    <row r="640" spans="1:13">
      <c r="A640" s="2" t="s">
        <v>8220</v>
      </c>
      <c r="B640" s="2" t="s">
        <v>8220</v>
      </c>
      <c r="C640" s="2" t="s">
        <v>8220</v>
      </c>
      <c r="E640" s="2">
        <v>6</v>
      </c>
      <c r="M640" t="s">
        <v>8219</v>
      </c>
    </row>
    <row r="641" spans="1:13">
      <c r="A641" s="2" t="s">
        <v>8220</v>
      </c>
      <c r="B641" s="2" t="s">
        <v>8220</v>
      </c>
      <c r="C641" s="2" t="s">
        <v>8220</v>
      </c>
      <c r="E641" s="2">
        <v>1</v>
      </c>
      <c r="M641" t="s">
        <v>8219</v>
      </c>
    </row>
    <row r="642" spans="1:13">
      <c r="B642" s="2" t="s">
        <v>8219</v>
      </c>
      <c r="C642" s="2" t="s">
        <v>8219</v>
      </c>
      <c r="E642" s="2">
        <v>2</v>
      </c>
    </row>
    <row r="643" spans="1:13">
      <c r="B643" s="2" t="s">
        <v>8219</v>
      </c>
      <c r="C643" s="2" t="s">
        <v>8219</v>
      </c>
      <c r="E643" s="2">
        <v>315</v>
      </c>
    </row>
    <row r="644" spans="1:13">
      <c r="B644" s="2" t="s">
        <v>8219</v>
      </c>
      <c r="C644" s="2" t="s">
        <v>8219</v>
      </c>
      <c r="E644" s="2">
        <v>2174</v>
      </c>
    </row>
    <row r="645" spans="1:13">
      <c r="B645" s="2" t="s">
        <v>8219</v>
      </c>
      <c r="C645" s="2" t="s">
        <v>8219</v>
      </c>
      <c r="E645" s="2">
        <v>152</v>
      </c>
    </row>
    <row r="646" spans="1:13">
      <c r="B646" s="2" t="s">
        <v>8219</v>
      </c>
      <c r="C646" s="2" t="s">
        <v>8219</v>
      </c>
      <c r="E646" s="2">
        <v>1021</v>
      </c>
    </row>
    <row r="647" spans="1:13">
      <c r="B647" s="2" t="s">
        <v>8219</v>
      </c>
      <c r="C647" s="2" t="s">
        <v>8219</v>
      </c>
      <c r="E647" s="2">
        <v>237</v>
      </c>
    </row>
    <row r="648" spans="1:13">
      <c r="B648" s="2" t="s">
        <v>8219</v>
      </c>
      <c r="C648" s="2" t="s">
        <v>8219</v>
      </c>
      <c r="E648" s="2">
        <v>27</v>
      </c>
    </row>
    <row r="649" spans="1:13">
      <c r="B649" s="2" t="s">
        <v>8219</v>
      </c>
      <c r="C649" s="2" t="s">
        <v>8219</v>
      </c>
      <c r="E649" s="2">
        <v>17</v>
      </c>
    </row>
    <row r="650" spans="1:13">
      <c r="B650" s="2" t="s">
        <v>8219</v>
      </c>
      <c r="C650" s="2" t="s">
        <v>8219</v>
      </c>
      <c r="E650" s="2">
        <v>27</v>
      </c>
    </row>
    <row r="651" spans="1:13">
      <c r="B651" s="2" t="s">
        <v>8219</v>
      </c>
      <c r="C651" s="2" t="s">
        <v>8219</v>
      </c>
      <c r="E651" s="2">
        <v>82</v>
      </c>
    </row>
    <row r="652" spans="1:13">
      <c r="B652" s="2" t="s">
        <v>8219</v>
      </c>
      <c r="C652" s="2" t="s">
        <v>8219</v>
      </c>
      <c r="E652" s="2">
        <v>48</v>
      </c>
    </row>
    <row r="653" spans="1:13">
      <c r="B653" s="2" t="s">
        <v>8219</v>
      </c>
      <c r="C653" s="2" t="s">
        <v>8219</v>
      </c>
      <c r="E653" s="2">
        <v>105</v>
      </c>
    </row>
    <row r="654" spans="1:13">
      <c r="B654" s="2" t="s">
        <v>8219</v>
      </c>
      <c r="C654" s="2" t="s">
        <v>8219</v>
      </c>
      <c r="E654" s="2">
        <v>28</v>
      </c>
    </row>
    <row r="655" spans="1:13">
      <c r="B655" s="2" t="s">
        <v>8219</v>
      </c>
      <c r="C655" s="2" t="s">
        <v>8219</v>
      </c>
      <c r="E655" s="2">
        <v>1107</v>
      </c>
    </row>
    <row r="656" spans="1:13">
      <c r="B656" s="2" t="s">
        <v>8219</v>
      </c>
      <c r="C656" s="2" t="s">
        <v>8219</v>
      </c>
      <c r="E656" s="2">
        <v>1013</v>
      </c>
    </row>
    <row r="657" spans="1:13">
      <c r="B657" s="2" t="s">
        <v>8219</v>
      </c>
      <c r="C657" s="2" t="s">
        <v>8219</v>
      </c>
      <c r="E657" s="2">
        <v>274</v>
      </c>
    </row>
    <row r="658" spans="1:13">
      <c r="B658" s="2" t="s">
        <v>8219</v>
      </c>
      <c r="C658" s="2" t="s">
        <v>8219</v>
      </c>
      <c r="E658" s="2">
        <v>87</v>
      </c>
    </row>
    <row r="659" spans="1:13">
      <c r="B659" s="2" t="s">
        <v>8219</v>
      </c>
      <c r="C659" s="2" t="s">
        <v>8219</v>
      </c>
      <c r="E659" s="2">
        <v>99</v>
      </c>
    </row>
    <row r="660" spans="1:13">
      <c r="B660" s="2" t="s">
        <v>8219</v>
      </c>
      <c r="C660" s="2" t="s">
        <v>8219</v>
      </c>
      <c r="E660" s="2">
        <v>276</v>
      </c>
    </row>
    <row r="661" spans="1:13">
      <c r="B661" s="2" t="s">
        <v>8219</v>
      </c>
      <c r="C661" s="2" t="s">
        <v>8219</v>
      </c>
      <c r="E661" s="2">
        <v>21</v>
      </c>
    </row>
    <row r="662" spans="1:13">
      <c r="A662" s="2" t="s">
        <v>8221</v>
      </c>
      <c r="B662" s="2" t="s">
        <v>8221</v>
      </c>
      <c r="C662" s="2" t="s">
        <v>8221</v>
      </c>
      <c r="E662" s="2">
        <v>18</v>
      </c>
      <c r="M662" t="s">
        <v>8219</v>
      </c>
    </row>
    <row r="663" spans="1:13">
      <c r="A663" s="2" t="s">
        <v>8221</v>
      </c>
      <c r="B663" s="2" t="s">
        <v>8221</v>
      </c>
      <c r="C663" s="2" t="s">
        <v>8221</v>
      </c>
      <c r="E663" s="2">
        <v>9</v>
      </c>
      <c r="M663" t="s">
        <v>8219</v>
      </c>
    </row>
    <row r="664" spans="1:13">
      <c r="A664" s="2" t="s">
        <v>8221</v>
      </c>
      <c r="B664" s="2" t="s">
        <v>8221</v>
      </c>
      <c r="C664" s="2" t="s">
        <v>8221</v>
      </c>
      <c r="E664" s="2">
        <v>4</v>
      </c>
      <c r="M664" t="s">
        <v>8219</v>
      </c>
    </row>
    <row r="665" spans="1:13">
      <c r="A665" s="2" t="s">
        <v>8221</v>
      </c>
      <c r="B665" s="2" t="s">
        <v>8221</v>
      </c>
      <c r="C665" s="2" t="s">
        <v>8221</v>
      </c>
      <c r="E665" s="2">
        <v>7</v>
      </c>
      <c r="M665" t="s">
        <v>8219</v>
      </c>
    </row>
    <row r="666" spans="1:13">
      <c r="A666" s="2" t="s">
        <v>8221</v>
      </c>
      <c r="B666" s="2" t="s">
        <v>8221</v>
      </c>
      <c r="C666" s="2" t="s">
        <v>8221</v>
      </c>
      <c r="E666" s="2">
        <v>29</v>
      </c>
      <c r="M666" t="s">
        <v>8219</v>
      </c>
    </row>
    <row r="667" spans="1:13">
      <c r="A667" s="2" t="s">
        <v>8221</v>
      </c>
      <c r="B667" s="2" t="s">
        <v>8221</v>
      </c>
      <c r="C667" s="2" t="s">
        <v>8221</v>
      </c>
      <c r="E667" s="2">
        <v>12</v>
      </c>
      <c r="M667" t="s">
        <v>8219</v>
      </c>
    </row>
    <row r="668" spans="1:13">
      <c r="A668" s="2" t="s">
        <v>8221</v>
      </c>
      <c r="B668" s="2" t="s">
        <v>8221</v>
      </c>
      <c r="C668" s="2" t="s">
        <v>8221</v>
      </c>
      <c r="E668" s="2">
        <v>4</v>
      </c>
      <c r="M668" t="s">
        <v>8219</v>
      </c>
    </row>
    <row r="669" spans="1:13">
      <c r="A669" s="2" t="s">
        <v>8221</v>
      </c>
      <c r="B669" s="2" t="s">
        <v>8221</v>
      </c>
      <c r="C669" s="2" t="s">
        <v>8221</v>
      </c>
      <c r="E669" s="2">
        <v>28</v>
      </c>
      <c r="M669" t="s">
        <v>8219</v>
      </c>
    </row>
    <row r="670" spans="1:13">
      <c r="A670" s="2" t="s">
        <v>8221</v>
      </c>
      <c r="B670" s="2" t="s">
        <v>8221</v>
      </c>
      <c r="C670" s="2" t="s">
        <v>8221</v>
      </c>
      <c r="E670" s="2">
        <v>25</v>
      </c>
      <c r="M670" t="s">
        <v>8219</v>
      </c>
    </row>
    <row r="671" spans="1:13">
      <c r="A671" s="2" t="s">
        <v>8221</v>
      </c>
      <c r="B671" s="2" t="s">
        <v>8221</v>
      </c>
      <c r="C671" s="2" t="s">
        <v>8221</v>
      </c>
      <c r="E671" s="2">
        <v>28</v>
      </c>
      <c r="M671" t="s">
        <v>8219</v>
      </c>
    </row>
    <row r="672" spans="1:13">
      <c r="A672" s="2" t="s">
        <v>8221</v>
      </c>
      <c r="B672" s="2" t="s">
        <v>8221</v>
      </c>
      <c r="C672" s="2" t="s">
        <v>8221</v>
      </c>
      <c r="E672" s="2">
        <v>310</v>
      </c>
      <c r="M672" t="s">
        <v>8219</v>
      </c>
    </row>
    <row r="673" spans="1:13">
      <c r="A673" s="2" t="s">
        <v>8221</v>
      </c>
      <c r="B673" s="2" t="s">
        <v>8221</v>
      </c>
      <c r="C673" s="2" t="s">
        <v>8221</v>
      </c>
      <c r="E673" s="2">
        <v>15</v>
      </c>
      <c r="M673" t="s">
        <v>8219</v>
      </c>
    </row>
    <row r="674" spans="1:13">
      <c r="A674" s="2" t="s">
        <v>8221</v>
      </c>
      <c r="B674" s="2" t="s">
        <v>8221</v>
      </c>
      <c r="C674" s="2" t="s">
        <v>8221</v>
      </c>
      <c r="E674" s="2">
        <v>215</v>
      </c>
      <c r="M674" t="s">
        <v>8219</v>
      </c>
    </row>
    <row r="675" spans="1:13">
      <c r="A675" s="2" t="s">
        <v>8221</v>
      </c>
      <c r="B675" s="2" t="s">
        <v>8221</v>
      </c>
      <c r="C675" s="2" t="s">
        <v>8221</v>
      </c>
      <c r="E675" s="2">
        <v>3</v>
      </c>
      <c r="M675" t="s">
        <v>8219</v>
      </c>
    </row>
    <row r="676" spans="1:13">
      <c r="A676" s="2" t="s">
        <v>8221</v>
      </c>
      <c r="B676" s="2" t="s">
        <v>8221</v>
      </c>
      <c r="C676" s="2" t="s">
        <v>8221</v>
      </c>
      <c r="E676" s="2">
        <v>2</v>
      </c>
      <c r="M676" t="s">
        <v>8219</v>
      </c>
    </row>
    <row r="677" spans="1:13">
      <c r="A677" s="2" t="s">
        <v>8221</v>
      </c>
      <c r="B677" s="2" t="s">
        <v>8221</v>
      </c>
      <c r="C677" s="2" t="s">
        <v>8221</v>
      </c>
      <c r="E677" s="2">
        <v>26</v>
      </c>
      <c r="M677" t="s">
        <v>8219</v>
      </c>
    </row>
    <row r="678" spans="1:13">
      <c r="A678" s="2" t="s">
        <v>8221</v>
      </c>
      <c r="B678" s="2" t="s">
        <v>8221</v>
      </c>
      <c r="C678" s="2" t="s">
        <v>8221</v>
      </c>
      <c r="E678" s="2">
        <v>24</v>
      </c>
      <c r="M678" t="s">
        <v>8219</v>
      </c>
    </row>
    <row r="679" spans="1:13">
      <c r="A679" s="2" t="s">
        <v>8221</v>
      </c>
      <c r="B679" s="2" t="s">
        <v>8221</v>
      </c>
      <c r="C679" s="2" t="s">
        <v>8221</v>
      </c>
      <c r="E679" s="2">
        <v>96</v>
      </c>
      <c r="M679" t="s">
        <v>8219</v>
      </c>
    </row>
    <row r="680" spans="1:13">
      <c r="A680" s="2" t="s">
        <v>8221</v>
      </c>
      <c r="B680" s="2" t="s">
        <v>8221</v>
      </c>
      <c r="C680" s="2" t="s">
        <v>8221</v>
      </c>
      <c r="E680" s="2">
        <v>17</v>
      </c>
      <c r="M680" t="s">
        <v>8219</v>
      </c>
    </row>
    <row r="681" spans="1:13">
      <c r="A681" s="2" t="s">
        <v>8221</v>
      </c>
      <c r="B681" s="2" t="s">
        <v>8221</v>
      </c>
      <c r="C681" s="2" t="s">
        <v>8221</v>
      </c>
      <c r="E681" s="2">
        <v>94</v>
      </c>
      <c r="M681" t="s">
        <v>8219</v>
      </c>
    </row>
    <row r="682" spans="1:13">
      <c r="A682" s="2" t="s">
        <v>8221</v>
      </c>
      <c r="B682" s="2" t="s">
        <v>8221</v>
      </c>
      <c r="C682" s="2" t="s">
        <v>8221</v>
      </c>
      <c r="E682" s="2">
        <v>129</v>
      </c>
      <c r="M682" t="s">
        <v>8219</v>
      </c>
    </row>
    <row r="683" spans="1:13">
      <c r="A683" s="2" t="s">
        <v>8221</v>
      </c>
      <c r="B683" s="2" t="s">
        <v>8221</v>
      </c>
      <c r="C683" s="2" t="s">
        <v>8221</v>
      </c>
      <c r="E683" s="2">
        <v>1</v>
      </c>
      <c r="M683" t="s">
        <v>8219</v>
      </c>
    </row>
    <row r="684" spans="1:13">
      <c r="A684" s="2" t="s">
        <v>8221</v>
      </c>
      <c r="B684" s="2" t="s">
        <v>8221</v>
      </c>
      <c r="C684" s="2" t="s">
        <v>8221</v>
      </c>
      <c r="E684" s="2">
        <v>4</v>
      </c>
      <c r="M684" t="s">
        <v>8219</v>
      </c>
    </row>
    <row r="685" spans="1:13">
      <c r="A685" s="2" t="s">
        <v>8221</v>
      </c>
      <c r="B685" s="2" t="s">
        <v>8221</v>
      </c>
      <c r="C685" s="2" t="s">
        <v>8221</v>
      </c>
      <c r="E685" s="2">
        <v>3</v>
      </c>
      <c r="M685" t="s">
        <v>8219</v>
      </c>
    </row>
    <row r="686" spans="1:13">
      <c r="A686" s="2" t="s">
        <v>8221</v>
      </c>
      <c r="B686" s="2" t="s">
        <v>8221</v>
      </c>
      <c r="C686" s="2" t="s">
        <v>8221</v>
      </c>
      <c r="E686" s="2">
        <v>135</v>
      </c>
      <c r="M686" t="s">
        <v>8219</v>
      </c>
    </row>
    <row r="687" spans="1:13">
      <c r="A687" s="2" t="s">
        <v>8221</v>
      </c>
      <c r="B687" s="2" t="s">
        <v>8221</v>
      </c>
      <c r="C687" s="2" t="s">
        <v>8221</v>
      </c>
      <c r="E687" s="2">
        <v>10</v>
      </c>
      <c r="M687" t="s">
        <v>8219</v>
      </c>
    </row>
    <row r="688" spans="1:13">
      <c r="A688" s="2" t="s">
        <v>8221</v>
      </c>
      <c r="B688" s="2" t="s">
        <v>8221</v>
      </c>
      <c r="C688" s="2" t="s">
        <v>8221</v>
      </c>
      <c r="E688" s="2">
        <v>0</v>
      </c>
      <c r="M688" t="s">
        <v>8219</v>
      </c>
    </row>
    <row r="689" spans="1:13">
      <c r="A689" s="2" t="s">
        <v>8221</v>
      </c>
      <c r="B689" s="2" t="s">
        <v>8221</v>
      </c>
      <c r="C689" s="2" t="s">
        <v>8221</v>
      </c>
      <c r="E689" s="2">
        <v>6</v>
      </c>
      <c r="M689" t="s">
        <v>8219</v>
      </c>
    </row>
    <row r="690" spans="1:13">
      <c r="A690" s="2" t="s">
        <v>8221</v>
      </c>
      <c r="B690" s="2" t="s">
        <v>8221</v>
      </c>
      <c r="C690" s="2" t="s">
        <v>8221</v>
      </c>
      <c r="E690" s="2">
        <v>36</v>
      </c>
      <c r="M690" t="s">
        <v>8219</v>
      </c>
    </row>
    <row r="691" spans="1:13">
      <c r="A691" s="2" t="s">
        <v>8221</v>
      </c>
      <c r="B691" s="2" t="s">
        <v>8221</v>
      </c>
      <c r="C691" s="2" t="s">
        <v>8221</v>
      </c>
      <c r="E691" s="2">
        <v>336</v>
      </c>
      <c r="M691" t="s">
        <v>8219</v>
      </c>
    </row>
    <row r="692" spans="1:13">
      <c r="A692" s="2" t="s">
        <v>8221</v>
      </c>
      <c r="B692" s="2" t="s">
        <v>8221</v>
      </c>
      <c r="C692" s="2" t="s">
        <v>8221</v>
      </c>
      <c r="E692" s="2">
        <v>34</v>
      </c>
      <c r="M692" t="s">
        <v>8219</v>
      </c>
    </row>
    <row r="693" spans="1:13">
      <c r="A693" s="2" t="s">
        <v>8221</v>
      </c>
      <c r="B693" s="2" t="s">
        <v>8221</v>
      </c>
      <c r="C693" s="2" t="s">
        <v>8221</v>
      </c>
      <c r="E693" s="2">
        <v>10</v>
      </c>
      <c r="M693" t="s">
        <v>8219</v>
      </c>
    </row>
    <row r="694" spans="1:13">
      <c r="A694" s="2" t="s">
        <v>8221</v>
      </c>
      <c r="B694" s="2" t="s">
        <v>8221</v>
      </c>
      <c r="C694" s="2" t="s">
        <v>8221</v>
      </c>
      <c r="E694" s="2">
        <v>201</v>
      </c>
      <c r="M694" t="s">
        <v>8219</v>
      </c>
    </row>
    <row r="695" spans="1:13">
      <c r="A695" s="2" t="s">
        <v>8221</v>
      </c>
      <c r="B695" s="2" t="s">
        <v>8221</v>
      </c>
      <c r="C695" s="2" t="s">
        <v>8221</v>
      </c>
      <c r="E695" s="2">
        <v>296</v>
      </c>
      <c r="M695" t="s">
        <v>8219</v>
      </c>
    </row>
    <row r="696" spans="1:13">
      <c r="A696" s="2" t="s">
        <v>8221</v>
      </c>
      <c r="B696" s="2" t="s">
        <v>8221</v>
      </c>
      <c r="C696" s="2" t="s">
        <v>8221</v>
      </c>
      <c r="E696" s="2">
        <v>7</v>
      </c>
      <c r="M696" t="s">
        <v>8219</v>
      </c>
    </row>
    <row r="697" spans="1:13">
      <c r="A697" s="2" t="s">
        <v>8221</v>
      </c>
      <c r="B697" s="2" t="s">
        <v>8221</v>
      </c>
      <c r="C697" s="2" t="s">
        <v>8221</v>
      </c>
      <c r="E697" s="2">
        <v>7</v>
      </c>
      <c r="M697" t="s">
        <v>8219</v>
      </c>
    </row>
    <row r="698" spans="1:13">
      <c r="A698" s="2" t="s">
        <v>8221</v>
      </c>
      <c r="B698" s="2" t="s">
        <v>8221</v>
      </c>
      <c r="C698" s="2" t="s">
        <v>8221</v>
      </c>
      <c r="E698" s="2">
        <v>1</v>
      </c>
      <c r="M698" t="s">
        <v>8219</v>
      </c>
    </row>
    <row r="699" spans="1:13">
      <c r="A699" s="2" t="s">
        <v>8221</v>
      </c>
      <c r="B699" s="2" t="s">
        <v>8221</v>
      </c>
      <c r="C699" s="2" t="s">
        <v>8221</v>
      </c>
      <c r="E699" s="2">
        <v>114</v>
      </c>
      <c r="M699" t="s">
        <v>8219</v>
      </c>
    </row>
    <row r="700" spans="1:13">
      <c r="A700" s="2" t="s">
        <v>8221</v>
      </c>
      <c r="B700" s="2" t="s">
        <v>8221</v>
      </c>
      <c r="C700" s="2" t="s">
        <v>8221</v>
      </c>
      <c r="E700" s="2">
        <v>29</v>
      </c>
      <c r="M700" t="s">
        <v>8219</v>
      </c>
    </row>
    <row r="701" spans="1:13">
      <c r="A701" s="2" t="s">
        <v>8221</v>
      </c>
      <c r="B701" s="2" t="s">
        <v>8221</v>
      </c>
      <c r="C701" s="2" t="s">
        <v>8221</v>
      </c>
      <c r="E701" s="2">
        <v>890</v>
      </c>
      <c r="M701" t="s">
        <v>8219</v>
      </c>
    </row>
    <row r="702" spans="1:13">
      <c r="A702" s="2" t="s">
        <v>8221</v>
      </c>
      <c r="B702" s="2" t="s">
        <v>8221</v>
      </c>
      <c r="C702" s="2" t="s">
        <v>8221</v>
      </c>
      <c r="E702" s="2">
        <v>31</v>
      </c>
      <c r="M702" t="s">
        <v>8219</v>
      </c>
    </row>
    <row r="703" spans="1:13">
      <c r="A703" s="2" t="s">
        <v>8221</v>
      </c>
      <c r="B703" s="2" t="s">
        <v>8221</v>
      </c>
      <c r="C703" s="2" t="s">
        <v>8221</v>
      </c>
      <c r="E703" s="2">
        <v>21</v>
      </c>
      <c r="M703" t="s">
        <v>8219</v>
      </c>
    </row>
    <row r="704" spans="1:13">
      <c r="A704" s="2" t="s">
        <v>8221</v>
      </c>
      <c r="B704" s="2" t="s">
        <v>8221</v>
      </c>
      <c r="C704" s="2" t="s">
        <v>8221</v>
      </c>
      <c r="E704" s="2">
        <v>37</v>
      </c>
      <c r="M704" t="s">
        <v>8219</v>
      </c>
    </row>
    <row r="705" spans="1:13">
      <c r="A705" s="2" t="s">
        <v>8221</v>
      </c>
      <c r="B705" s="2" t="s">
        <v>8221</v>
      </c>
      <c r="C705" s="2" t="s">
        <v>8221</v>
      </c>
      <c r="E705" s="2">
        <v>7</v>
      </c>
      <c r="M705" t="s">
        <v>8219</v>
      </c>
    </row>
    <row r="706" spans="1:13">
      <c r="A706" s="2" t="s">
        <v>8221</v>
      </c>
      <c r="B706" s="2" t="s">
        <v>8221</v>
      </c>
      <c r="C706" s="2" t="s">
        <v>8221</v>
      </c>
      <c r="E706" s="2">
        <v>4</v>
      </c>
      <c r="M706" t="s">
        <v>8219</v>
      </c>
    </row>
    <row r="707" spans="1:13">
      <c r="A707" s="2" t="s">
        <v>8221</v>
      </c>
      <c r="B707" s="2" t="s">
        <v>8221</v>
      </c>
      <c r="C707" s="2" t="s">
        <v>8221</v>
      </c>
      <c r="E707" s="2">
        <v>5</v>
      </c>
      <c r="M707" t="s">
        <v>8219</v>
      </c>
    </row>
    <row r="708" spans="1:13">
      <c r="A708" s="2" t="s">
        <v>8221</v>
      </c>
      <c r="B708" s="2" t="s">
        <v>8221</v>
      </c>
      <c r="C708" s="2" t="s">
        <v>8221</v>
      </c>
      <c r="E708" s="2">
        <v>0</v>
      </c>
      <c r="M708" t="s">
        <v>8219</v>
      </c>
    </row>
    <row r="709" spans="1:13">
      <c r="A709" s="2" t="s">
        <v>8221</v>
      </c>
      <c r="B709" s="2" t="s">
        <v>8221</v>
      </c>
      <c r="C709" s="2" t="s">
        <v>8221</v>
      </c>
      <c r="E709" s="2">
        <v>456</v>
      </c>
      <c r="M709" t="s">
        <v>8219</v>
      </c>
    </row>
    <row r="710" spans="1:13">
      <c r="A710" s="2" t="s">
        <v>8221</v>
      </c>
      <c r="B710" s="2" t="s">
        <v>8221</v>
      </c>
      <c r="C710" s="2" t="s">
        <v>8221</v>
      </c>
      <c r="E710" s="2">
        <v>369</v>
      </c>
      <c r="M710" t="s">
        <v>8219</v>
      </c>
    </row>
    <row r="711" spans="1:13">
      <c r="A711" s="2" t="s">
        <v>8221</v>
      </c>
      <c r="B711" s="2" t="s">
        <v>8221</v>
      </c>
      <c r="C711" s="2" t="s">
        <v>8221</v>
      </c>
      <c r="E711" s="2">
        <v>2</v>
      </c>
      <c r="M711" t="s">
        <v>8219</v>
      </c>
    </row>
    <row r="712" spans="1:13">
      <c r="A712" s="2" t="s">
        <v>8221</v>
      </c>
      <c r="B712" s="2" t="s">
        <v>8221</v>
      </c>
      <c r="C712" s="2" t="s">
        <v>8221</v>
      </c>
      <c r="E712" s="2">
        <v>0</v>
      </c>
      <c r="M712" t="s">
        <v>8219</v>
      </c>
    </row>
    <row r="713" spans="1:13">
      <c r="A713" s="2" t="s">
        <v>8221</v>
      </c>
      <c r="B713" s="2" t="s">
        <v>8221</v>
      </c>
      <c r="C713" s="2" t="s">
        <v>8221</v>
      </c>
      <c r="E713" s="2">
        <v>338</v>
      </c>
      <c r="M713" t="s">
        <v>8219</v>
      </c>
    </row>
    <row r="714" spans="1:13">
      <c r="A714" s="2" t="s">
        <v>8221</v>
      </c>
      <c r="B714" s="2" t="s">
        <v>8221</v>
      </c>
      <c r="C714" s="2" t="s">
        <v>8221</v>
      </c>
      <c r="E714" s="2">
        <v>4</v>
      </c>
      <c r="M714" t="s">
        <v>8219</v>
      </c>
    </row>
    <row r="715" spans="1:13">
      <c r="A715" s="2" t="s">
        <v>8221</v>
      </c>
      <c r="B715" s="2" t="s">
        <v>8221</v>
      </c>
      <c r="C715" s="2" t="s">
        <v>8221</v>
      </c>
      <c r="E715" s="2">
        <v>1</v>
      </c>
      <c r="M715" t="s">
        <v>8219</v>
      </c>
    </row>
    <row r="716" spans="1:13">
      <c r="A716" s="2" t="s">
        <v>8221</v>
      </c>
      <c r="B716" s="2" t="s">
        <v>8221</v>
      </c>
      <c r="C716" s="2" t="s">
        <v>8221</v>
      </c>
      <c r="E716" s="2">
        <v>28</v>
      </c>
      <c r="M716" t="s">
        <v>8219</v>
      </c>
    </row>
    <row r="717" spans="1:13">
      <c r="A717" s="2" t="s">
        <v>8221</v>
      </c>
      <c r="B717" s="2" t="s">
        <v>8221</v>
      </c>
      <c r="C717" s="2" t="s">
        <v>8221</v>
      </c>
      <c r="E717" s="2">
        <v>12</v>
      </c>
      <c r="M717" t="s">
        <v>8219</v>
      </c>
    </row>
    <row r="718" spans="1:13">
      <c r="A718" s="2" t="s">
        <v>8221</v>
      </c>
      <c r="B718" s="2" t="s">
        <v>8221</v>
      </c>
      <c r="C718" s="2" t="s">
        <v>8221</v>
      </c>
      <c r="E718" s="2">
        <v>16</v>
      </c>
      <c r="M718" t="s">
        <v>8219</v>
      </c>
    </row>
    <row r="719" spans="1:13">
      <c r="A719" s="2" t="s">
        <v>8221</v>
      </c>
      <c r="B719" s="2" t="s">
        <v>8221</v>
      </c>
      <c r="C719" s="2" t="s">
        <v>8221</v>
      </c>
      <c r="E719" s="2">
        <v>4</v>
      </c>
      <c r="M719" t="s">
        <v>8219</v>
      </c>
    </row>
    <row r="720" spans="1:13">
      <c r="A720" s="2" t="s">
        <v>8221</v>
      </c>
      <c r="B720" s="2" t="s">
        <v>8221</v>
      </c>
      <c r="C720" s="2" t="s">
        <v>8221</v>
      </c>
      <c r="E720" s="2">
        <v>4</v>
      </c>
      <c r="M720" t="s">
        <v>8219</v>
      </c>
    </row>
    <row r="721" spans="1:13">
      <c r="A721" s="2" t="s">
        <v>8221</v>
      </c>
      <c r="B721" s="2" t="s">
        <v>8221</v>
      </c>
      <c r="C721" s="2" t="s">
        <v>8221</v>
      </c>
      <c r="E721" s="2">
        <v>10</v>
      </c>
      <c r="M721" t="s">
        <v>8219</v>
      </c>
    </row>
    <row r="722" spans="1:13">
      <c r="B722" s="2" t="s">
        <v>8219</v>
      </c>
      <c r="C722" s="2" t="s">
        <v>8219</v>
      </c>
      <c r="E722" s="2">
        <v>41</v>
      </c>
    </row>
    <row r="723" spans="1:13">
      <c r="B723" s="2" t="s">
        <v>8219</v>
      </c>
      <c r="C723" s="2" t="s">
        <v>8219</v>
      </c>
      <c r="E723" s="2">
        <v>119</v>
      </c>
    </row>
    <row r="724" spans="1:13">
      <c r="B724" s="2" t="s">
        <v>8219</v>
      </c>
      <c r="C724" s="2" t="s">
        <v>8219</v>
      </c>
      <c r="E724" s="2">
        <v>153</v>
      </c>
    </row>
    <row r="725" spans="1:13">
      <c r="B725" s="2" t="s">
        <v>8219</v>
      </c>
      <c r="C725" s="2" t="s">
        <v>8219</v>
      </c>
      <c r="E725" s="2">
        <v>100</v>
      </c>
    </row>
    <row r="726" spans="1:13">
      <c r="B726" s="2" t="s">
        <v>8219</v>
      </c>
      <c r="C726" s="2" t="s">
        <v>8219</v>
      </c>
      <c r="E726" s="2">
        <v>143</v>
      </c>
    </row>
    <row r="727" spans="1:13">
      <c r="B727" s="2" t="s">
        <v>8219</v>
      </c>
      <c r="C727" s="2" t="s">
        <v>8219</v>
      </c>
      <c r="E727" s="2">
        <v>140</v>
      </c>
    </row>
    <row r="728" spans="1:13">
      <c r="B728" s="2" t="s">
        <v>8219</v>
      </c>
      <c r="C728" s="2" t="s">
        <v>8219</v>
      </c>
      <c r="E728" s="2">
        <v>35</v>
      </c>
    </row>
    <row r="729" spans="1:13">
      <c r="B729" s="2" t="s">
        <v>8219</v>
      </c>
      <c r="C729" s="2" t="s">
        <v>8219</v>
      </c>
      <c r="E729" s="2">
        <v>149</v>
      </c>
    </row>
    <row r="730" spans="1:13">
      <c r="B730" s="2" t="s">
        <v>8219</v>
      </c>
      <c r="C730" s="2" t="s">
        <v>8219</v>
      </c>
      <c r="E730" s="2">
        <v>130</v>
      </c>
    </row>
    <row r="731" spans="1:13">
      <c r="B731" s="2" t="s">
        <v>8219</v>
      </c>
      <c r="C731" s="2" t="s">
        <v>8219</v>
      </c>
      <c r="E731" s="2">
        <v>120</v>
      </c>
    </row>
    <row r="732" spans="1:13">
      <c r="B732" s="2" t="s">
        <v>8219</v>
      </c>
      <c r="C732" s="2" t="s">
        <v>8219</v>
      </c>
      <c r="E732" s="2">
        <v>265</v>
      </c>
    </row>
    <row r="733" spans="1:13">
      <c r="B733" s="2" t="s">
        <v>8219</v>
      </c>
      <c r="C733" s="2" t="s">
        <v>8219</v>
      </c>
      <c r="E733" s="2">
        <v>71</v>
      </c>
    </row>
    <row r="734" spans="1:13">
      <c r="B734" s="2" t="s">
        <v>8219</v>
      </c>
      <c r="C734" s="2" t="s">
        <v>8219</v>
      </c>
      <c r="E734" s="2">
        <v>13</v>
      </c>
    </row>
    <row r="735" spans="1:13">
      <c r="B735" s="2" t="s">
        <v>8219</v>
      </c>
      <c r="C735" s="2" t="s">
        <v>8219</v>
      </c>
      <c r="E735" s="2">
        <v>169</v>
      </c>
    </row>
    <row r="736" spans="1:13">
      <c r="B736" s="2" t="s">
        <v>8219</v>
      </c>
      <c r="C736" s="2" t="s">
        <v>8219</v>
      </c>
      <c r="E736" s="2">
        <v>57</v>
      </c>
    </row>
    <row r="737" spans="2:5">
      <c r="B737" s="2" t="s">
        <v>8219</v>
      </c>
      <c r="C737" s="2" t="s">
        <v>8219</v>
      </c>
      <c r="E737" s="2">
        <v>229</v>
      </c>
    </row>
    <row r="738" spans="2:5">
      <c r="B738" s="2" t="s">
        <v>8219</v>
      </c>
      <c r="C738" s="2" t="s">
        <v>8219</v>
      </c>
      <c r="E738" s="2">
        <v>108</v>
      </c>
    </row>
    <row r="739" spans="2:5">
      <c r="B739" s="2" t="s">
        <v>8219</v>
      </c>
      <c r="C739" s="2" t="s">
        <v>8219</v>
      </c>
      <c r="E739" s="2">
        <v>108</v>
      </c>
    </row>
    <row r="740" spans="2:5">
      <c r="B740" s="2" t="s">
        <v>8219</v>
      </c>
      <c r="C740" s="2" t="s">
        <v>8219</v>
      </c>
      <c r="E740" s="2">
        <v>41</v>
      </c>
    </row>
    <row r="741" spans="2:5">
      <c r="B741" s="2" t="s">
        <v>8219</v>
      </c>
      <c r="C741" s="2" t="s">
        <v>8219</v>
      </c>
      <c r="E741" s="2">
        <v>139</v>
      </c>
    </row>
    <row r="742" spans="2:5">
      <c r="B742" s="2" t="s">
        <v>8219</v>
      </c>
      <c r="C742" s="2" t="s">
        <v>8219</v>
      </c>
      <c r="E742" s="2">
        <v>19</v>
      </c>
    </row>
    <row r="743" spans="2:5">
      <c r="B743" s="2" t="s">
        <v>8219</v>
      </c>
      <c r="C743" s="2" t="s">
        <v>8219</v>
      </c>
      <c r="E743" s="2">
        <v>94</v>
      </c>
    </row>
    <row r="744" spans="2:5">
      <c r="B744" s="2" t="s">
        <v>8219</v>
      </c>
      <c r="C744" s="2" t="s">
        <v>8219</v>
      </c>
      <c r="E744" s="2">
        <v>23</v>
      </c>
    </row>
    <row r="745" spans="2:5">
      <c r="B745" s="2" t="s">
        <v>8219</v>
      </c>
      <c r="C745" s="2" t="s">
        <v>8219</v>
      </c>
      <c r="E745" s="2">
        <v>15</v>
      </c>
    </row>
    <row r="746" spans="2:5">
      <c r="B746" s="2" t="s">
        <v>8219</v>
      </c>
      <c r="C746" s="2" t="s">
        <v>8219</v>
      </c>
      <c r="E746" s="2">
        <v>62</v>
      </c>
    </row>
    <row r="747" spans="2:5">
      <c r="B747" s="2" t="s">
        <v>8219</v>
      </c>
      <c r="C747" s="2" t="s">
        <v>8219</v>
      </c>
      <c r="E747" s="2">
        <v>74</v>
      </c>
    </row>
    <row r="748" spans="2:5">
      <c r="B748" s="2" t="s">
        <v>8219</v>
      </c>
      <c r="C748" s="2" t="s">
        <v>8219</v>
      </c>
      <c r="E748" s="2">
        <v>97</v>
      </c>
    </row>
    <row r="749" spans="2:5">
      <c r="B749" s="2" t="s">
        <v>8219</v>
      </c>
      <c r="C749" s="2" t="s">
        <v>8219</v>
      </c>
      <c r="E749" s="2">
        <v>55</v>
      </c>
    </row>
    <row r="750" spans="2:5">
      <c r="B750" s="2" t="s">
        <v>8219</v>
      </c>
      <c r="C750" s="2" t="s">
        <v>8219</v>
      </c>
      <c r="E750" s="2">
        <v>44</v>
      </c>
    </row>
    <row r="751" spans="2:5">
      <c r="B751" s="2" t="s">
        <v>8219</v>
      </c>
      <c r="C751" s="2" t="s">
        <v>8219</v>
      </c>
      <c r="E751" s="2">
        <v>110</v>
      </c>
    </row>
    <row r="752" spans="2:5">
      <c r="B752" s="2" t="s">
        <v>8219</v>
      </c>
      <c r="C752" s="2" t="s">
        <v>8219</v>
      </c>
      <c r="E752" s="2">
        <v>59</v>
      </c>
    </row>
    <row r="753" spans="1:13">
      <c r="B753" s="2" t="s">
        <v>8219</v>
      </c>
      <c r="C753" s="2" t="s">
        <v>8219</v>
      </c>
      <c r="E753" s="2">
        <v>62</v>
      </c>
    </row>
    <row r="754" spans="1:13">
      <c r="B754" s="2" t="s">
        <v>8219</v>
      </c>
      <c r="C754" s="2" t="s">
        <v>8219</v>
      </c>
      <c r="E754" s="2">
        <v>105</v>
      </c>
    </row>
    <row r="755" spans="1:13">
      <c r="B755" s="2" t="s">
        <v>8219</v>
      </c>
      <c r="C755" s="2" t="s">
        <v>8219</v>
      </c>
      <c r="E755" s="2">
        <v>26</v>
      </c>
    </row>
    <row r="756" spans="1:13">
      <c r="B756" s="2" t="s">
        <v>8219</v>
      </c>
      <c r="C756" s="2" t="s">
        <v>8219</v>
      </c>
      <c r="E756" s="2">
        <v>49</v>
      </c>
    </row>
    <row r="757" spans="1:13">
      <c r="B757" s="2" t="s">
        <v>8219</v>
      </c>
      <c r="C757" s="2" t="s">
        <v>8219</v>
      </c>
      <c r="E757" s="2">
        <v>68</v>
      </c>
    </row>
    <row r="758" spans="1:13">
      <c r="B758" s="2" t="s">
        <v>8219</v>
      </c>
      <c r="C758" s="2" t="s">
        <v>8219</v>
      </c>
      <c r="E758" s="2">
        <v>22</v>
      </c>
    </row>
    <row r="759" spans="1:13">
      <c r="B759" s="2" t="s">
        <v>8219</v>
      </c>
      <c r="C759" s="2" t="s">
        <v>8219</v>
      </c>
      <c r="E759" s="2">
        <v>18</v>
      </c>
    </row>
    <row r="760" spans="1:13">
      <c r="B760" s="2" t="s">
        <v>8219</v>
      </c>
      <c r="C760" s="2" t="s">
        <v>8219</v>
      </c>
      <c r="E760" s="2">
        <v>19</v>
      </c>
    </row>
    <row r="761" spans="1:13">
      <c r="B761" s="2" t="s">
        <v>8219</v>
      </c>
      <c r="C761" s="2" t="s">
        <v>8219</v>
      </c>
      <c r="E761" s="2">
        <v>99</v>
      </c>
    </row>
    <row r="762" spans="1:13">
      <c r="A762" s="2" t="s">
        <v>8221</v>
      </c>
      <c r="B762" s="2" t="s">
        <v>8221</v>
      </c>
      <c r="C762" s="2" t="s">
        <v>8221</v>
      </c>
      <c r="E762" s="2">
        <v>0</v>
      </c>
      <c r="M762" t="s">
        <v>8219</v>
      </c>
    </row>
    <row r="763" spans="1:13">
      <c r="A763" s="2" t="s">
        <v>8221</v>
      </c>
      <c r="B763" s="2" t="s">
        <v>8221</v>
      </c>
      <c r="C763" s="2" t="s">
        <v>8221</v>
      </c>
      <c r="E763" s="2">
        <v>6</v>
      </c>
      <c r="M763" t="s">
        <v>8219</v>
      </c>
    </row>
    <row r="764" spans="1:13">
      <c r="A764" s="2" t="s">
        <v>8221</v>
      </c>
      <c r="B764" s="2" t="s">
        <v>8221</v>
      </c>
      <c r="C764" s="2" t="s">
        <v>8221</v>
      </c>
      <c r="E764" s="2">
        <v>0</v>
      </c>
      <c r="M764" t="s">
        <v>8219</v>
      </c>
    </row>
    <row r="765" spans="1:13">
      <c r="A765" s="2" t="s">
        <v>8221</v>
      </c>
      <c r="B765" s="2" t="s">
        <v>8221</v>
      </c>
      <c r="C765" s="2" t="s">
        <v>8221</v>
      </c>
      <c r="E765" s="2">
        <v>1</v>
      </c>
      <c r="M765" t="s">
        <v>8219</v>
      </c>
    </row>
    <row r="766" spans="1:13">
      <c r="A766" s="2" t="s">
        <v>8221</v>
      </c>
      <c r="B766" s="2" t="s">
        <v>8221</v>
      </c>
      <c r="C766" s="2" t="s">
        <v>8221</v>
      </c>
      <c r="E766" s="2">
        <v>0</v>
      </c>
      <c r="M766" t="s">
        <v>8219</v>
      </c>
    </row>
    <row r="767" spans="1:13">
      <c r="A767" s="2" t="s">
        <v>8221</v>
      </c>
      <c r="B767" s="2" t="s">
        <v>8221</v>
      </c>
      <c r="C767" s="2" t="s">
        <v>8221</v>
      </c>
      <c r="E767" s="2">
        <v>44</v>
      </c>
      <c r="M767" t="s">
        <v>8219</v>
      </c>
    </row>
    <row r="768" spans="1:13">
      <c r="A768" s="2" t="s">
        <v>8221</v>
      </c>
      <c r="B768" s="2" t="s">
        <v>8221</v>
      </c>
      <c r="C768" s="2" t="s">
        <v>8221</v>
      </c>
      <c r="E768" s="2">
        <v>0</v>
      </c>
      <c r="M768" t="s">
        <v>8219</v>
      </c>
    </row>
    <row r="769" spans="1:13">
      <c r="A769" s="2" t="s">
        <v>8221</v>
      </c>
      <c r="B769" s="2" t="s">
        <v>8221</v>
      </c>
      <c r="C769" s="2" t="s">
        <v>8221</v>
      </c>
      <c r="E769" s="2">
        <v>3</v>
      </c>
      <c r="M769" t="s">
        <v>8219</v>
      </c>
    </row>
    <row r="770" spans="1:13">
      <c r="A770" s="2" t="s">
        <v>8221</v>
      </c>
      <c r="B770" s="2" t="s">
        <v>8221</v>
      </c>
      <c r="C770" s="2" t="s">
        <v>8221</v>
      </c>
      <c r="E770" s="2">
        <v>0</v>
      </c>
      <c r="M770" t="s">
        <v>8219</v>
      </c>
    </row>
    <row r="771" spans="1:13">
      <c r="A771" s="2" t="s">
        <v>8221</v>
      </c>
      <c r="B771" s="2" t="s">
        <v>8221</v>
      </c>
      <c r="C771" s="2" t="s">
        <v>8221</v>
      </c>
      <c r="E771" s="2">
        <v>52</v>
      </c>
      <c r="M771" t="s">
        <v>8219</v>
      </c>
    </row>
    <row r="772" spans="1:13">
      <c r="A772" s="2" t="s">
        <v>8221</v>
      </c>
      <c r="B772" s="2" t="s">
        <v>8221</v>
      </c>
      <c r="C772" s="2" t="s">
        <v>8221</v>
      </c>
      <c r="E772" s="2">
        <v>0</v>
      </c>
      <c r="M772" t="s">
        <v>8219</v>
      </c>
    </row>
    <row r="773" spans="1:13">
      <c r="A773" s="2" t="s">
        <v>8221</v>
      </c>
      <c r="B773" s="2" t="s">
        <v>8221</v>
      </c>
      <c r="C773" s="2" t="s">
        <v>8221</v>
      </c>
      <c r="E773" s="2">
        <v>1</v>
      </c>
      <c r="M773" t="s">
        <v>8219</v>
      </c>
    </row>
    <row r="774" spans="1:13">
      <c r="A774" s="2" t="s">
        <v>8221</v>
      </c>
      <c r="B774" s="2" t="s">
        <v>8221</v>
      </c>
      <c r="C774" s="2" t="s">
        <v>8221</v>
      </c>
      <c r="E774" s="2">
        <v>1</v>
      </c>
      <c r="M774" t="s">
        <v>8219</v>
      </c>
    </row>
    <row r="775" spans="1:13">
      <c r="A775" s="2" t="s">
        <v>8221</v>
      </c>
      <c r="B775" s="2" t="s">
        <v>8221</v>
      </c>
      <c r="C775" s="2" t="s">
        <v>8221</v>
      </c>
      <c r="E775" s="2">
        <v>2</v>
      </c>
      <c r="M775" t="s">
        <v>8219</v>
      </c>
    </row>
    <row r="776" spans="1:13">
      <c r="A776" s="2" t="s">
        <v>8221</v>
      </c>
      <c r="B776" s="2" t="s">
        <v>8221</v>
      </c>
      <c r="C776" s="2" t="s">
        <v>8221</v>
      </c>
      <c r="E776" s="2">
        <v>9</v>
      </c>
      <c r="M776" t="s">
        <v>8219</v>
      </c>
    </row>
    <row r="777" spans="1:13">
      <c r="A777" s="2" t="s">
        <v>8221</v>
      </c>
      <c r="B777" s="2" t="s">
        <v>8221</v>
      </c>
      <c r="C777" s="2" t="s">
        <v>8221</v>
      </c>
      <c r="E777" s="2">
        <v>5</v>
      </c>
      <c r="M777" t="s">
        <v>8219</v>
      </c>
    </row>
    <row r="778" spans="1:13">
      <c r="A778" s="2" t="s">
        <v>8221</v>
      </c>
      <c r="B778" s="2" t="s">
        <v>8221</v>
      </c>
      <c r="C778" s="2" t="s">
        <v>8221</v>
      </c>
      <c r="E778" s="2">
        <v>57</v>
      </c>
      <c r="M778" t="s">
        <v>8219</v>
      </c>
    </row>
    <row r="779" spans="1:13">
      <c r="A779" s="2" t="s">
        <v>8221</v>
      </c>
      <c r="B779" s="2" t="s">
        <v>8221</v>
      </c>
      <c r="C779" s="2" t="s">
        <v>8221</v>
      </c>
      <c r="E779" s="2">
        <v>3</v>
      </c>
      <c r="M779" t="s">
        <v>8219</v>
      </c>
    </row>
    <row r="780" spans="1:13">
      <c r="A780" s="2" t="s">
        <v>8221</v>
      </c>
      <c r="B780" s="2" t="s">
        <v>8221</v>
      </c>
      <c r="C780" s="2" t="s">
        <v>8221</v>
      </c>
      <c r="E780" s="2">
        <v>1</v>
      </c>
      <c r="M780" t="s">
        <v>8219</v>
      </c>
    </row>
    <row r="781" spans="1:13">
      <c r="A781" s="2" t="s">
        <v>8221</v>
      </c>
      <c r="B781" s="2" t="s">
        <v>8221</v>
      </c>
      <c r="C781" s="2" t="s">
        <v>8221</v>
      </c>
      <c r="E781" s="2">
        <v>6</v>
      </c>
      <c r="M781" t="s">
        <v>8219</v>
      </c>
    </row>
    <row r="782" spans="1:13">
      <c r="B782" s="2" t="s">
        <v>8219</v>
      </c>
      <c r="C782" s="2" t="s">
        <v>8219</v>
      </c>
      <c r="E782" s="2">
        <v>27</v>
      </c>
    </row>
    <row r="783" spans="1:13">
      <c r="B783" s="2" t="s">
        <v>8219</v>
      </c>
      <c r="C783" s="2" t="s">
        <v>8219</v>
      </c>
      <c r="E783" s="2">
        <v>25</v>
      </c>
    </row>
    <row r="784" spans="1:13">
      <c r="B784" s="2" t="s">
        <v>8219</v>
      </c>
      <c r="C784" s="2" t="s">
        <v>8219</v>
      </c>
      <c r="E784" s="2">
        <v>14</v>
      </c>
    </row>
    <row r="785" spans="2:5">
      <c r="B785" s="2" t="s">
        <v>8219</v>
      </c>
      <c r="C785" s="2" t="s">
        <v>8219</v>
      </c>
      <c r="E785" s="2">
        <v>35</v>
      </c>
    </row>
    <row r="786" spans="2:5">
      <c r="B786" s="2" t="s">
        <v>8219</v>
      </c>
      <c r="C786" s="2" t="s">
        <v>8219</v>
      </c>
      <c r="E786" s="2">
        <v>10</v>
      </c>
    </row>
    <row r="787" spans="2:5">
      <c r="B787" s="2" t="s">
        <v>8219</v>
      </c>
      <c r="C787" s="2" t="s">
        <v>8219</v>
      </c>
      <c r="E787" s="2">
        <v>29</v>
      </c>
    </row>
    <row r="788" spans="2:5">
      <c r="B788" s="2" t="s">
        <v>8219</v>
      </c>
      <c r="C788" s="2" t="s">
        <v>8219</v>
      </c>
      <c r="E788" s="2">
        <v>44</v>
      </c>
    </row>
    <row r="789" spans="2:5">
      <c r="B789" s="2" t="s">
        <v>8219</v>
      </c>
      <c r="C789" s="2" t="s">
        <v>8219</v>
      </c>
      <c r="E789" s="2">
        <v>17</v>
      </c>
    </row>
    <row r="790" spans="2:5">
      <c r="B790" s="2" t="s">
        <v>8219</v>
      </c>
      <c r="C790" s="2" t="s">
        <v>8219</v>
      </c>
      <c r="E790" s="2">
        <v>34</v>
      </c>
    </row>
    <row r="791" spans="2:5">
      <c r="B791" s="2" t="s">
        <v>8219</v>
      </c>
      <c r="C791" s="2" t="s">
        <v>8219</v>
      </c>
      <c r="E791" s="2">
        <v>14</v>
      </c>
    </row>
    <row r="792" spans="2:5">
      <c r="B792" s="2" t="s">
        <v>8219</v>
      </c>
      <c r="C792" s="2" t="s">
        <v>8219</v>
      </c>
      <c r="E792" s="2">
        <v>156</v>
      </c>
    </row>
    <row r="793" spans="2:5">
      <c r="B793" s="2" t="s">
        <v>8219</v>
      </c>
      <c r="C793" s="2" t="s">
        <v>8219</v>
      </c>
      <c r="E793" s="2">
        <v>128</v>
      </c>
    </row>
    <row r="794" spans="2:5">
      <c r="B794" s="2" t="s">
        <v>8219</v>
      </c>
      <c r="C794" s="2" t="s">
        <v>8219</v>
      </c>
      <c r="E794" s="2">
        <v>60</v>
      </c>
    </row>
    <row r="795" spans="2:5">
      <c r="B795" s="2" t="s">
        <v>8219</v>
      </c>
      <c r="C795" s="2" t="s">
        <v>8219</v>
      </c>
      <c r="E795" s="2">
        <v>32</v>
      </c>
    </row>
    <row r="796" spans="2:5">
      <c r="B796" s="2" t="s">
        <v>8219</v>
      </c>
      <c r="C796" s="2" t="s">
        <v>8219</v>
      </c>
      <c r="E796" s="2">
        <v>53</v>
      </c>
    </row>
    <row r="797" spans="2:5">
      <c r="B797" s="2" t="s">
        <v>8219</v>
      </c>
      <c r="C797" s="2" t="s">
        <v>8219</v>
      </c>
      <c r="E797" s="2">
        <v>184</v>
      </c>
    </row>
    <row r="798" spans="2:5">
      <c r="B798" s="2" t="s">
        <v>8219</v>
      </c>
      <c r="C798" s="2" t="s">
        <v>8219</v>
      </c>
      <c r="E798" s="2">
        <v>90</v>
      </c>
    </row>
    <row r="799" spans="2:5">
      <c r="B799" s="2" t="s">
        <v>8219</v>
      </c>
      <c r="C799" s="2" t="s">
        <v>8219</v>
      </c>
      <c r="E799" s="2">
        <v>71</v>
      </c>
    </row>
    <row r="800" spans="2:5">
      <c r="B800" s="2" t="s">
        <v>8219</v>
      </c>
      <c r="C800" s="2" t="s">
        <v>8219</v>
      </c>
      <c r="E800" s="2">
        <v>87</v>
      </c>
    </row>
    <row r="801" spans="2:5">
      <c r="B801" s="2" t="s">
        <v>8219</v>
      </c>
      <c r="C801" s="2" t="s">
        <v>8219</v>
      </c>
      <c r="E801" s="2">
        <v>28</v>
      </c>
    </row>
    <row r="802" spans="2:5">
      <c r="B802" s="2" t="s">
        <v>8219</v>
      </c>
      <c r="C802" s="2" t="s">
        <v>8219</v>
      </c>
      <c r="E802" s="2">
        <v>56</v>
      </c>
    </row>
    <row r="803" spans="2:5">
      <c r="B803" s="2" t="s">
        <v>8219</v>
      </c>
      <c r="C803" s="2" t="s">
        <v>8219</v>
      </c>
      <c r="E803" s="2">
        <v>51</v>
      </c>
    </row>
    <row r="804" spans="2:5">
      <c r="B804" s="2" t="s">
        <v>8219</v>
      </c>
      <c r="C804" s="2" t="s">
        <v>8219</v>
      </c>
      <c r="E804" s="2">
        <v>75</v>
      </c>
    </row>
    <row r="805" spans="2:5">
      <c r="B805" s="2" t="s">
        <v>8219</v>
      </c>
      <c r="C805" s="2" t="s">
        <v>8219</v>
      </c>
      <c r="E805" s="2">
        <v>38</v>
      </c>
    </row>
    <row r="806" spans="2:5">
      <c r="B806" s="2" t="s">
        <v>8219</v>
      </c>
      <c r="C806" s="2" t="s">
        <v>8219</v>
      </c>
      <c r="E806" s="2">
        <v>18</v>
      </c>
    </row>
    <row r="807" spans="2:5">
      <c r="B807" s="2" t="s">
        <v>8219</v>
      </c>
      <c r="C807" s="2" t="s">
        <v>8219</v>
      </c>
      <c r="E807" s="2">
        <v>54</v>
      </c>
    </row>
    <row r="808" spans="2:5">
      <c r="B808" s="2" t="s">
        <v>8219</v>
      </c>
      <c r="C808" s="2" t="s">
        <v>8219</v>
      </c>
      <c r="E808" s="2">
        <v>71</v>
      </c>
    </row>
    <row r="809" spans="2:5">
      <c r="B809" s="2" t="s">
        <v>8219</v>
      </c>
      <c r="C809" s="2" t="s">
        <v>8219</v>
      </c>
      <c r="E809" s="2">
        <v>57</v>
      </c>
    </row>
    <row r="810" spans="2:5">
      <c r="B810" s="2" t="s">
        <v>8219</v>
      </c>
      <c r="C810" s="2" t="s">
        <v>8219</v>
      </c>
      <c r="E810" s="2">
        <v>43</v>
      </c>
    </row>
    <row r="811" spans="2:5">
      <c r="B811" s="2" t="s">
        <v>8219</v>
      </c>
      <c r="C811" s="2" t="s">
        <v>8219</v>
      </c>
      <c r="E811" s="2">
        <v>52</v>
      </c>
    </row>
    <row r="812" spans="2:5">
      <c r="B812" s="2" t="s">
        <v>8219</v>
      </c>
      <c r="C812" s="2" t="s">
        <v>8219</v>
      </c>
      <c r="E812" s="2">
        <v>27</v>
      </c>
    </row>
    <row r="813" spans="2:5">
      <c r="B813" s="2" t="s">
        <v>8219</v>
      </c>
      <c r="C813" s="2" t="s">
        <v>8219</v>
      </c>
      <c r="E813" s="2">
        <v>12</v>
      </c>
    </row>
    <row r="814" spans="2:5">
      <c r="B814" s="2" t="s">
        <v>8219</v>
      </c>
      <c r="C814" s="2" t="s">
        <v>8219</v>
      </c>
      <c r="E814" s="2">
        <v>33</v>
      </c>
    </row>
    <row r="815" spans="2:5">
      <c r="B815" s="2" t="s">
        <v>8219</v>
      </c>
      <c r="C815" s="2" t="s">
        <v>8219</v>
      </c>
      <c r="E815" s="2">
        <v>96</v>
      </c>
    </row>
    <row r="816" spans="2:5">
      <c r="B816" s="2" t="s">
        <v>8219</v>
      </c>
      <c r="C816" s="2" t="s">
        <v>8219</v>
      </c>
      <c r="E816" s="2">
        <v>28</v>
      </c>
    </row>
    <row r="817" spans="2:5">
      <c r="B817" s="2" t="s">
        <v>8219</v>
      </c>
      <c r="C817" s="2" t="s">
        <v>8219</v>
      </c>
      <c r="E817" s="2">
        <v>43</v>
      </c>
    </row>
    <row r="818" spans="2:5">
      <c r="B818" s="2" t="s">
        <v>8219</v>
      </c>
      <c r="C818" s="2" t="s">
        <v>8219</v>
      </c>
      <c r="E818" s="2">
        <v>205</v>
      </c>
    </row>
    <row r="819" spans="2:5">
      <c r="B819" s="2" t="s">
        <v>8219</v>
      </c>
      <c r="C819" s="2" t="s">
        <v>8219</v>
      </c>
      <c r="E819" s="2">
        <v>23</v>
      </c>
    </row>
    <row r="820" spans="2:5">
      <c r="B820" s="2" t="s">
        <v>8219</v>
      </c>
      <c r="C820" s="2" t="s">
        <v>8219</v>
      </c>
      <c r="E820" s="2">
        <v>19</v>
      </c>
    </row>
    <row r="821" spans="2:5">
      <c r="B821" s="2" t="s">
        <v>8219</v>
      </c>
      <c r="C821" s="2" t="s">
        <v>8219</v>
      </c>
      <c r="E821" s="2">
        <v>14</v>
      </c>
    </row>
    <row r="822" spans="2:5">
      <c r="B822" s="2" t="s">
        <v>8219</v>
      </c>
      <c r="C822" s="2" t="s">
        <v>8219</v>
      </c>
      <c r="E822" s="2">
        <v>38</v>
      </c>
    </row>
    <row r="823" spans="2:5">
      <c r="B823" s="2" t="s">
        <v>8219</v>
      </c>
      <c r="C823" s="2" t="s">
        <v>8219</v>
      </c>
      <c r="E823" s="2">
        <v>78</v>
      </c>
    </row>
    <row r="824" spans="2:5">
      <c r="B824" s="2" t="s">
        <v>8219</v>
      </c>
      <c r="C824" s="2" t="s">
        <v>8219</v>
      </c>
      <c r="E824" s="2">
        <v>69</v>
      </c>
    </row>
    <row r="825" spans="2:5">
      <c r="B825" s="2" t="s">
        <v>8219</v>
      </c>
      <c r="C825" s="2" t="s">
        <v>8219</v>
      </c>
      <c r="E825" s="2">
        <v>33</v>
      </c>
    </row>
    <row r="826" spans="2:5">
      <c r="B826" s="2" t="s">
        <v>8219</v>
      </c>
      <c r="C826" s="2" t="s">
        <v>8219</v>
      </c>
      <c r="E826" s="2">
        <v>54</v>
      </c>
    </row>
    <row r="827" spans="2:5">
      <c r="B827" s="2" t="s">
        <v>8219</v>
      </c>
      <c r="C827" s="2" t="s">
        <v>8219</v>
      </c>
      <c r="E827" s="2">
        <v>99</v>
      </c>
    </row>
    <row r="828" spans="2:5">
      <c r="B828" s="2" t="s">
        <v>8219</v>
      </c>
      <c r="C828" s="2" t="s">
        <v>8219</v>
      </c>
      <c r="E828" s="2">
        <v>49</v>
      </c>
    </row>
    <row r="829" spans="2:5">
      <c r="B829" s="2" t="s">
        <v>8219</v>
      </c>
      <c r="C829" s="2" t="s">
        <v>8219</v>
      </c>
      <c r="E829" s="2">
        <v>11</v>
      </c>
    </row>
    <row r="830" spans="2:5">
      <c r="B830" s="2" t="s">
        <v>8219</v>
      </c>
      <c r="C830" s="2" t="s">
        <v>8219</v>
      </c>
      <c r="E830" s="2">
        <v>38</v>
      </c>
    </row>
    <row r="831" spans="2:5">
      <c r="B831" s="2" t="s">
        <v>8219</v>
      </c>
      <c r="C831" s="2" t="s">
        <v>8219</v>
      </c>
      <c r="E831" s="2">
        <v>16</v>
      </c>
    </row>
    <row r="832" spans="2:5">
      <c r="B832" s="2" t="s">
        <v>8219</v>
      </c>
      <c r="C832" s="2" t="s">
        <v>8219</v>
      </c>
      <c r="E832" s="2">
        <v>32</v>
      </c>
    </row>
    <row r="833" spans="2:5">
      <c r="B833" s="2" t="s">
        <v>8219</v>
      </c>
      <c r="C833" s="2" t="s">
        <v>8219</v>
      </c>
      <c r="E833" s="2">
        <v>20</v>
      </c>
    </row>
    <row r="834" spans="2:5">
      <c r="B834" s="2" t="s">
        <v>8219</v>
      </c>
      <c r="C834" s="2" t="s">
        <v>8219</v>
      </c>
      <c r="E834" s="2">
        <v>154</v>
      </c>
    </row>
    <row r="835" spans="2:5">
      <c r="B835" s="2" t="s">
        <v>8219</v>
      </c>
      <c r="C835" s="2" t="s">
        <v>8219</v>
      </c>
      <c r="E835" s="2">
        <v>41</v>
      </c>
    </row>
    <row r="836" spans="2:5">
      <c r="B836" s="2" t="s">
        <v>8219</v>
      </c>
      <c r="C836" s="2" t="s">
        <v>8219</v>
      </c>
      <c r="E836" s="2">
        <v>75</v>
      </c>
    </row>
    <row r="837" spans="2:5">
      <c r="B837" s="2" t="s">
        <v>8219</v>
      </c>
      <c r="C837" s="2" t="s">
        <v>8219</v>
      </c>
      <c r="E837" s="2">
        <v>40</v>
      </c>
    </row>
    <row r="838" spans="2:5">
      <c r="B838" s="2" t="s">
        <v>8219</v>
      </c>
      <c r="C838" s="2" t="s">
        <v>8219</v>
      </c>
      <c r="E838" s="2">
        <v>46</v>
      </c>
    </row>
    <row r="839" spans="2:5">
      <c r="B839" s="2" t="s">
        <v>8219</v>
      </c>
      <c r="C839" s="2" t="s">
        <v>8219</v>
      </c>
      <c r="E839" s="2">
        <v>62</v>
      </c>
    </row>
    <row r="840" spans="2:5">
      <c r="B840" s="2" t="s">
        <v>8219</v>
      </c>
      <c r="C840" s="2" t="s">
        <v>8219</v>
      </c>
      <c r="E840" s="2">
        <v>61</v>
      </c>
    </row>
    <row r="841" spans="2:5">
      <c r="B841" s="2" t="s">
        <v>8219</v>
      </c>
      <c r="C841" s="2" t="s">
        <v>8219</v>
      </c>
      <c r="E841" s="2">
        <v>96</v>
      </c>
    </row>
    <row r="842" spans="2:5">
      <c r="B842" s="2" t="s">
        <v>8219</v>
      </c>
      <c r="C842" s="2" t="s">
        <v>8219</v>
      </c>
      <c r="E842" s="2">
        <v>190</v>
      </c>
    </row>
    <row r="843" spans="2:5">
      <c r="B843" s="2" t="s">
        <v>8219</v>
      </c>
      <c r="C843" s="2" t="s">
        <v>8219</v>
      </c>
      <c r="E843" s="2">
        <v>94</v>
      </c>
    </row>
    <row r="844" spans="2:5">
      <c r="B844" s="2" t="s">
        <v>8219</v>
      </c>
      <c r="C844" s="2" t="s">
        <v>8219</v>
      </c>
      <c r="E844" s="2">
        <v>39</v>
      </c>
    </row>
    <row r="845" spans="2:5">
      <c r="B845" s="2" t="s">
        <v>8219</v>
      </c>
      <c r="C845" s="2" t="s">
        <v>8219</v>
      </c>
      <c r="E845" s="2">
        <v>127</v>
      </c>
    </row>
    <row r="846" spans="2:5">
      <c r="B846" s="2" t="s">
        <v>8219</v>
      </c>
      <c r="C846" s="2" t="s">
        <v>8219</v>
      </c>
      <c r="E846" s="2">
        <v>159</v>
      </c>
    </row>
    <row r="847" spans="2:5">
      <c r="B847" s="2" t="s">
        <v>8219</v>
      </c>
      <c r="C847" s="2" t="s">
        <v>8219</v>
      </c>
      <c r="E847" s="2">
        <v>177</v>
      </c>
    </row>
    <row r="848" spans="2:5">
      <c r="B848" s="2" t="s">
        <v>8219</v>
      </c>
      <c r="C848" s="2" t="s">
        <v>8219</v>
      </c>
      <c r="E848" s="2">
        <v>47</v>
      </c>
    </row>
    <row r="849" spans="1:13">
      <c r="B849" s="2" t="s">
        <v>8219</v>
      </c>
      <c r="C849" s="2" t="s">
        <v>8219</v>
      </c>
      <c r="E849" s="2">
        <v>1</v>
      </c>
    </row>
    <row r="850" spans="1:13">
      <c r="B850" s="2" t="s">
        <v>8219</v>
      </c>
      <c r="C850" s="2" t="s">
        <v>8219</v>
      </c>
      <c r="E850" s="2">
        <v>16</v>
      </c>
    </row>
    <row r="851" spans="1:13">
      <c r="B851" s="2" t="s">
        <v>8219</v>
      </c>
      <c r="C851" s="2" t="s">
        <v>8219</v>
      </c>
      <c r="E851" s="2">
        <v>115</v>
      </c>
    </row>
    <row r="852" spans="1:13">
      <c r="B852" s="2" t="s">
        <v>8219</v>
      </c>
      <c r="C852" s="2" t="s">
        <v>8219</v>
      </c>
      <c r="E852" s="2">
        <v>133</v>
      </c>
    </row>
    <row r="853" spans="1:13">
      <c r="B853" s="2" t="s">
        <v>8219</v>
      </c>
      <c r="C853" s="2" t="s">
        <v>8219</v>
      </c>
      <c r="E853" s="2">
        <v>70</v>
      </c>
    </row>
    <row r="854" spans="1:13">
      <c r="B854" s="2" t="s">
        <v>8219</v>
      </c>
      <c r="C854" s="2" t="s">
        <v>8219</v>
      </c>
      <c r="E854" s="2">
        <v>62</v>
      </c>
    </row>
    <row r="855" spans="1:13">
      <c r="B855" s="2" t="s">
        <v>8219</v>
      </c>
      <c r="C855" s="2" t="s">
        <v>8219</v>
      </c>
      <c r="E855" s="2">
        <v>10</v>
      </c>
    </row>
    <row r="856" spans="1:13">
      <c r="B856" s="2" t="s">
        <v>8219</v>
      </c>
      <c r="C856" s="2" t="s">
        <v>8219</v>
      </c>
      <c r="E856" s="2">
        <v>499</v>
      </c>
    </row>
    <row r="857" spans="1:13">
      <c r="B857" s="2" t="s">
        <v>8219</v>
      </c>
      <c r="C857" s="2" t="s">
        <v>8219</v>
      </c>
      <c r="E857" s="2">
        <v>47</v>
      </c>
    </row>
    <row r="858" spans="1:13">
      <c r="B858" s="2" t="s">
        <v>8219</v>
      </c>
      <c r="C858" s="2" t="s">
        <v>8219</v>
      </c>
      <c r="E858" s="2">
        <v>28</v>
      </c>
    </row>
    <row r="859" spans="1:13">
      <c r="B859" s="2" t="s">
        <v>8219</v>
      </c>
      <c r="C859" s="2" t="s">
        <v>8219</v>
      </c>
      <c r="E859" s="2">
        <v>24</v>
      </c>
    </row>
    <row r="860" spans="1:13">
      <c r="B860" s="2" t="s">
        <v>8219</v>
      </c>
      <c r="C860" s="2" t="s">
        <v>8219</v>
      </c>
      <c r="E860" s="2">
        <v>76</v>
      </c>
    </row>
    <row r="861" spans="1:13">
      <c r="B861" s="2" t="s">
        <v>8219</v>
      </c>
      <c r="C861" s="2" t="s">
        <v>8219</v>
      </c>
      <c r="E861" s="2">
        <v>98</v>
      </c>
    </row>
    <row r="862" spans="1:13">
      <c r="A862" s="2" t="s">
        <v>8221</v>
      </c>
      <c r="B862" s="2" t="s">
        <v>8221</v>
      </c>
      <c r="C862" s="2" t="s">
        <v>8221</v>
      </c>
      <c r="E862" s="2">
        <v>48</v>
      </c>
      <c r="M862" t="s">
        <v>8219</v>
      </c>
    </row>
    <row r="863" spans="1:13">
      <c r="A863" s="2" t="s">
        <v>8221</v>
      </c>
      <c r="B863" s="2" t="s">
        <v>8221</v>
      </c>
      <c r="C863" s="2" t="s">
        <v>8221</v>
      </c>
      <c r="E863" s="2">
        <v>2</v>
      </c>
      <c r="M863" t="s">
        <v>8219</v>
      </c>
    </row>
    <row r="864" spans="1:13">
      <c r="A864" s="2" t="s">
        <v>8221</v>
      </c>
      <c r="B864" s="2" t="s">
        <v>8221</v>
      </c>
      <c r="C864" s="2" t="s">
        <v>8221</v>
      </c>
      <c r="E864" s="2">
        <v>4</v>
      </c>
      <c r="M864" t="s">
        <v>8219</v>
      </c>
    </row>
    <row r="865" spans="1:13">
      <c r="A865" s="2" t="s">
        <v>8221</v>
      </c>
      <c r="B865" s="2" t="s">
        <v>8221</v>
      </c>
      <c r="C865" s="2" t="s">
        <v>8221</v>
      </c>
      <c r="E865" s="2">
        <v>5</v>
      </c>
      <c r="M865" t="s">
        <v>8219</v>
      </c>
    </row>
    <row r="866" spans="1:13">
      <c r="A866" s="2" t="s">
        <v>8221</v>
      </c>
      <c r="B866" s="2" t="s">
        <v>8221</v>
      </c>
      <c r="C866" s="2" t="s">
        <v>8221</v>
      </c>
      <c r="E866" s="2">
        <v>79</v>
      </c>
      <c r="M866" t="s">
        <v>8219</v>
      </c>
    </row>
    <row r="867" spans="1:13">
      <c r="A867" s="2" t="s">
        <v>8221</v>
      </c>
      <c r="B867" s="2" t="s">
        <v>8221</v>
      </c>
      <c r="C867" s="2" t="s">
        <v>8221</v>
      </c>
      <c r="E867" s="2">
        <v>2</v>
      </c>
      <c r="M867" t="s">
        <v>8219</v>
      </c>
    </row>
    <row r="868" spans="1:13">
      <c r="A868" s="2" t="s">
        <v>8221</v>
      </c>
      <c r="B868" s="2" t="s">
        <v>8221</v>
      </c>
      <c r="C868" s="2" t="s">
        <v>8221</v>
      </c>
      <c r="E868" s="2">
        <v>11</v>
      </c>
      <c r="M868" t="s">
        <v>8219</v>
      </c>
    </row>
    <row r="869" spans="1:13">
      <c r="A869" s="2" t="s">
        <v>8221</v>
      </c>
      <c r="B869" s="2" t="s">
        <v>8221</v>
      </c>
      <c r="C869" s="2" t="s">
        <v>8221</v>
      </c>
      <c r="E869" s="2">
        <v>11</v>
      </c>
      <c r="M869" t="s">
        <v>8219</v>
      </c>
    </row>
    <row r="870" spans="1:13">
      <c r="A870" s="2" t="s">
        <v>8221</v>
      </c>
      <c r="B870" s="2" t="s">
        <v>8221</v>
      </c>
      <c r="C870" s="2" t="s">
        <v>8221</v>
      </c>
      <c r="E870" s="2">
        <v>1</v>
      </c>
      <c r="M870" t="s">
        <v>8219</v>
      </c>
    </row>
    <row r="871" spans="1:13">
      <c r="A871" s="2" t="s">
        <v>8221</v>
      </c>
      <c r="B871" s="2" t="s">
        <v>8221</v>
      </c>
      <c r="C871" s="2" t="s">
        <v>8221</v>
      </c>
      <c r="E871" s="2">
        <v>3</v>
      </c>
      <c r="M871" t="s">
        <v>8219</v>
      </c>
    </row>
    <row r="872" spans="1:13">
      <c r="A872" s="2" t="s">
        <v>8221</v>
      </c>
      <c r="B872" s="2" t="s">
        <v>8221</v>
      </c>
      <c r="C872" s="2" t="s">
        <v>8221</v>
      </c>
      <c r="E872" s="2">
        <v>5</v>
      </c>
      <c r="M872" t="s">
        <v>8219</v>
      </c>
    </row>
    <row r="873" spans="1:13">
      <c r="A873" s="2" t="s">
        <v>8221</v>
      </c>
      <c r="B873" s="2" t="s">
        <v>8221</v>
      </c>
      <c r="C873" s="2" t="s">
        <v>8221</v>
      </c>
      <c r="E873" s="2">
        <v>12</v>
      </c>
      <c r="M873" t="s">
        <v>8219</v>
      </c>
    </row>
    <row r="874" spans="1:13">
      <c r="A874" s="2" t="s">
        <v>8221</v>
      </c>
      <c r="B874" s="2" t="s">
        <v>8221</v>
      </c>
      <c r="C874" s="2" t="s">
        <v>8221</v>
      </c>
      <c r="E874" s="2">
        <v>2</v>
      </c>
      <c r="M874" t="s">
        <v>8219</v>
      </c>
    </row>
    <row r="875" spans="1:13">
      <c r="A875" s="2" t="s">
        <v>8221</v>
      </c>
      <c r="B875" s="2" t="s">
        <v>8221</v>
      </c>
      <c r="C875" s="2" t="s">
        <v>8221</v>
      </c>
      <c r="E875" s="2">
        <v>5</v>
      </c>
      <c r="M875" t="s">
        <v>8219</v>
      </c>
    </row>
    <row r="876" spans="1:13">
      <c r="A876" s="2" t="s">
        <v>8221</v>
      </c>
      <c r="B876" s="2" t="s">
        <v>8221</v>
      </c>
      <c r="C876" s="2" t="s">
        <v>8221</v>
      </c>
      <c r="E876" s="2">
        <v>21</v>
      </c>
      <c r="M876" t="s">
        <v>8219</v>
      </c>
    </row>
    <row r="877" spans="1:13">
      <c r="A877" s="2" t="s">
        <v>8221</v>
      </c>
      <c r="B877" s="2" t="s">
        <v>8221</v>
      </c>
      <c r="C877" s="2" t="s">
        <v>8221</v>
      </c>
      <c r="E877" s="2">
        <v>0</v>
      </c>
      <c r="M877" t="s">
        <v>8219</v>
      </c>
    </row>
    <row r="878" spans="1:13">
      <c r="A878" s="2" t="s">
        <v>8221</v>
      </c>
      <c r="B878" s="2" t="s">
        <v>8221</v>
      </c>
      <c r="C878" s="2" t="s">
        <v>8221</v>
      </c>
      <c r="E878" s="2">
        <v>45</v>
      </c>
      <c r="M878" t="s">
        <v>8219</v>
      </c>
    </row>
    <row r="879" spans="1:13">
      <c r="A879" s="2" t="s">
        <v>8221</v>
      </c>
      <c r="B879" s="2" t="s">
        <v>8221</v>
      </c>
      <c r="C879" s="2" t="s">
        <v>8221</v>
      </c>
      <c r="E879" s="2">
        <v>29</v>
      </c>
      <c r="M879" t="s">
        <v>8219</v>
      </c>
    </row>
    <row r="880" spans="1:13">
      <c r="A880" s="2" t="s">
        <v>8221</v>
      </c>
      <c r="B880" s="2" t="s">
        <v>8221</v>
      </c>
      <c r="C880" s="2" t="s">
        <v>8221</v>
      </c>
      <c r="E880" s="2">
        <v>2</v>
      </c>
      <c r="M880" t="s">
        <v>8219</v>
      </c>
    </row>
    <row r="881" spans="1:13">
      <c r="A881" s="2" t="s">
        <v>8221</v>
      </c>
      <c r="B881" s="2" t="s">
        <v>8221</v>
      </c>
      <c r="C881" s="2" t="s">
        <v>8221</v>
      </c>
      <c r="E881" s="2">
        <v>30</v>
      </c>
      <c r="M881" t="s">
        <v>8219</v>
      </c>
    </row>
    <row r="882" spans="1:13">
      <c r="A882" s="2" t="s">
        <v>8221</v>
      </c>
      <c r="B882" s="2" t="s">
        <v>8221</v>
      </c>
      <c r="C882" s="2" t="s">
        <v>8221</v>
      </c>
      <c r="E882" s="2">
        <v>8</v>
      </c>
      <c r="M882" t="s">
        <v>8219</v>
      </c>
    </row>
    <row r="883" spans="1:13">
      <c r="A883" s="2" t="s">
        <v>8221</v>
      </c>
      <c r="B883" s="2" t="s">
        <v>8221</v>
      </c>
      <c r="C883" s="2" t="s">
        <v>8221</v>
      </c>
      <c r="E883" s="2">
        <v>1</v>
      </c>
      <c r="M883" t="s">
        <v>8219</v>
      </c>
    </row>
    <row r="884" spans="1:13">
      <c r="A884" s="2" t="s">
        <v>8221</v>
      </c>
      <c r="B884" s="2" t="s">
        <v>8221</v>
      </c>
      <c r="C884" s="2" t="s">
        <v>8221</v>
      </c>
      <c r="E884" s="2">
        <v>14</v>
      </c>
      <c r="M884" t="s">
        <v>8219</v>
      </c>
    </row>
    <row r="885" spans="1:13">
      <c r="A885" s="2" t="s">
        <v>8221</v>
      </c>
      <c r="B885" s="2" t="s">
        <v>8221</v>
      </c>
      <c r="C885" s="2" t="s">
        <v>8221</v>
      </c>
      <c r="E885" s="2">
        <v>24</v>
      </c>
      <c r="M885" t="s">
        <v>8219</v>
      </c>
    </row>
    <row r="886" spans="1:13">
      <c r="A886" s="2" t="s">
        <v>8221</v>
      </c>
      <c r="B886" s="2" t="s">
        <v>8221</v>
      </c>
      <c r="C886" s="2" t="s">
        <v>8221</v>
      </c>
      <c r="E886" s="2">
        <v>2</v>
      </c>
      <c r="M886" t="s">
        <v>8219</v>
      </c>
    </row>
    <row r="887" spans="1:13">
      <c r="A887" s="2" t="s">
        <v>8221</v>
      </c>
      <c r="B887" s="2" t="s">
        <v>8221</v>
      </c>
      <c r="C887" s="2" t="s">
        <v>8221</v>
      </c>
      <c r="E887" s="2">
        <v>21</v>
      </c>
      <c r="M887" t="s">
        <v>8219</v>
      </c>
    </row>
    <row r="888" spans="1:13">
      <c r="A888" s="2" t="s">
        <v>8221</v>
      </c>
      <c r="B888" s="2" t="s">
        <v>8221</v>
      </c>
      <c r="C888" s="2" t="s">
        <v>8221</v>
      </c>
      <c r="E888" s="2">
        <v>7</v>
      </c>
      <c r="M888" t="s">
        <v>8219</v>
      </c>
    </row>
    <row r="889" spans="1:13">
      <c r="A889" s="2" t="s">
        <v>8221</v>
      </c>
      <c r="B889" s="2" t="s">
        <v>8221</v>
      </c>
      <c r="C889" s="2" t="s">
        <v>8221</v>
      </c>
      <c r="E889" s="2">
        <v>0</v>
      </c>
      <c r="M889" t="s">
        <v>8219</v>
      </c>
    </row>
    <row r="890" spans="1:13">
      <c r="A890" s="2" t="s">
        <v>8221</v>
      </c>
      <c r="B890" s="2" t="s">
        <v>8221</v>
      </c>
      <c r="C890" s="2" t="s">
        <v>8221</v>
      </c>
      <c r="E890" s="2">
        <v>4</v>
      </c>
      <c r="M890" t="s">
        <v>8219</v>
      </c>
    </row>
    <row r="891" spans="1:13">
      <c r="A891" s="2" t="s">
        <v>8221</v>
      </c>
      <c r="B891" s="2" t="s">
        <v>8221</v>
      </c>
      <c r="C891" s="2" t="s">
        <v>8221</v>
      </c>
      <c r="E891" s="2">
        <v>32</v>
      </c>
      <c r="M891" t="s">
        <v>8219</v>
      </c>
    </row>
    <row r="892" spans="1:13">
      <c r="A892" s="2" t="s">
        <v>8221</v>
      </c>
      <c r="B892" s="2" t="s">
        <v>8221</v>
      </c>
      <c r="C892" s="2" t="s">
        <v>8221</v>
      </c>
      <c r="E892" s="2">
        <v>4</v>
      </c>
      <c r="M892" t="s">
        <v>8219</v>
      </c>
    </row>
    <row r="893" spans="1:13">
      <c r="A893" s="2" t="s">
        <v>8221</v>
      </c>
      <c r="B893" s="2" t="s">
        <v>8221</v>
      </c>
      <c r="C893" s="2" t="s">
        <v>8221</v>
      </c>
      <c r="E893" s="2">
        <v>9</v>
      </c>
      <c r="M893" t="s">
        <v>8219</v>
      </c>
    </row>
    <row r="894" spans="1:13">
      <c r="A894" s="2" t="s">
        <v>8221</v>
      </c>
      <c r="B894" s="2" t="s">
        <v>8221</v>
      </c>
      <c r="C894" s="2" t="s">
        <v>8221</v>
      </c>
      <c r="E894" s="2">
        <v>17</v>
      </c>
      <c r="M894" t="s">
        <v>8219</v>
      </c>
    </row>
    <row r="895" spans="1:13">
      <c r="A895" s="2" t="s">
        <v>8221</v>
      </c>
      <c r="B895" s="2" t="s">
        <v>8221</v>
      </c>
      <c r="C895" s="2" t="s">
        <v>8221</v>
      </c>
      <c r="E895" s="2">
        <v>5</v>
      </c>
      <c r="M895" t="s">
        <v>8219</v>
      </c>
    </row>
    <row r="896" spans="1:13">
      <c r="A896" s="2" t="s">
        <v>8221</v>
      </c>
      <c r="B896" s="2" t="s">
        <v>8221</v>
      </c>
      <c r="C896" s="2" t="s">
        <v>8221</v>
      </c>
      <c r="E896" s="2">
        <v>53</v>
      </c>
      <c r="M896" t="s">
        <v>8219</v>
      </c>
    </row>
    <row r="897" spans="1:13">
      <c r="A897" s="2" t="s">
        <v>8221</v>
      </c>
      <c r="B897" s="2" t="s">
        <v>8221</v>
      </c>
      <c r="C897" s="2" t="s">
        <v>8221</v>
      </c>
      <c r="E897" s="2">
        <v>7</v>
      </c>
      <c r="M897" t="s">
        <v>8219</v>
      </c>
    </row>
    <row r="898" spans="1:13">
      <c r="A898" s="2" t="s">
        <v>8221</v>
      </c>
      <c r="B898" s="2" t="s">
        <v>8221</v>
      </c>
      <c r="C898" s="2" t="s">
        <v>8221</v>
      </c>
      <c r="E898" s="2">
        <v>72</v>
      </c>
      <c r="M898" t="s">
        <v>8219</v>
      </c>
    </row>
    <row r="899" spans="1:13">
      <c r="A899" s="2" t="s">
        <v>8221</v>
      </c>
      <c r="B899" s="2" t="s">
        <v>8221</v>
      </c>
      <c r="C899" s="2" t="s">
        <v>8221</v>
      </c>
      <c r="E899" s="2">
        <v>0</v>
      </c>
      <c r="M899" t="s">
        <v>8219</v>
      </c>
    </row>
    <row r="900" spans="1:13">
      <c r="A900" s="2" t="s">
        <v>8221</v>
      </c>
      <c r="B900" s="2" t="s">
        <v>8221</v>
      </c>
      <c r="C900" s="2" t="s">
        <v>8221</v>
      </c>
      <c r="E900" s="2">
        <v>2</v>
      </c>
      <c r="M900" t="s">
        <v>8219</v>
      </c>
    </row>
    <row r="901" spans="1:13">
      <c r="A901" s="2" t="s">
        <v>8221</v>
      </c>
      <c r="B901" s="2" t="s">
        <v>8221</v>
      </c>
      <c r="C901" s="2" t="s">
        <v>8221</v>
      </c>
      <c r="E901" s="2">
        <v>8</v>
      </c>
      <c r="M901" t="s">
        <v>8219</v>
      </c>
    </row>
    <row r="902" spans="1:13">
      <c r="A902" s="2" t="s">
        <v>8221</v>
      </c>
      <c r="B902" s="2" t="s">
        <v>8221</v>
      </c>
      <c r="C902" s="2" t="s">
        <v>8221</v>
      </c>
      <c r="E902" s="2">
        <v>2</v>
      </c>
      <c r="M902" t="s">
        <v>8219</v>
      </c>
    </row>
    <row r="903" spans="1:13">
      <c r="A903" s="2" t="s">
        <v>8221</v>
      </c>
      <c r="B903" s="2" t="s">
        <v>8221</v>
      </c>
      <c r="C903" s="2" t="s">
        <v>8221</v>
      </c>
      <c r="E903" s="2">
        <v>0</v>
      </c>
      <c r="M903" t="s">
        <v>8219</v>
      </c>
    </row>
    <row r="904" spans="1:13">
      <c r="A904" s="2" t="s">
        <v>8221</v>
      </c>
      <c r="B904" s="2" t="s">
        <v>8221</v>
      </c>
      <c r="C904" s="2" t="s">
        <v>8221</v>
      </c>
      <c r="E904" s="2">
        <v>3</v>
      </c>
      <c r="M904" t="s">
        <v>8219</v>
      </c>
    </row>
    <row r="905" spans="1:13">
      <c r="A905" s="2" t="s">
        <v>8221</v>
      </c>
      <c r="B905" s="2" t="s">
        <v>8221</v>
      </c>
      <c r="C905" s="2" t="s">
        <v>8221</v>
      </c>
      <c r="E905" s="2">
        <v>4</v>
      </c>
      <c r="M905" t="s">
        <v>8219</v>
      </c>
    </row>
    <row r="906" spans="1:13">
      <c r="A906" s="2" t="s">
        <v>8221</v>
      </c>
      <c r="B906" s="2" t="s">
        <v>8221</v>
      </c>
      <c r="C906" s="2" t="s">
        <v>8221</v>
      </c>
      <c r="E906" s="2">
        <v>3</v>
      </c>
      <c r="M906" t="s">
        <v>8219</v>
      </c>
    </row>
    <row r="907" spans="1:13">
      <c r="A907" s="2" t="s">
        <v>8221</v>
      </c>
      <c r="B907" s="2" t="s">
        <v>8221</v>
      </c>
      <c r="C907" s="2" t="s">
        <v>8221</v>
      </c>
      <c r="E907" s="2">
        <v>6</v>
      </c>
      <c r="M907" t="s">
        <v>8219</v>
      </c>
    </row>
    <row r="908" spans="1:13">
      <c r="A908" s="2" t="s">
        <v>8221</v>
      </c>
      <c r="B908" s="2" t="s">
        <v>8221</v>
      </c>
      <c r="C908" s="2" t="s">
        <v>8221</v>
      </c>
      <c r="E908" s="2">
        <v>0</v>
      </c>
      <c r="M908" t="s">
        <v>8219</v>
      </c>
    </row>
    <row r="909" spans="1:13">
      <c r="A909" s="2" t="s">
        <v>8221</v>
      </c>
      <c r="B909" s="2" t="s">
        <v>8221</v>
      </c>
      <c r="C909" s="2" t="s">
        <v>8221</v>
      </c>
      <c r="E909" s="2">
        <v>0</v>
      </c>
      <c r="M909" t="s">
        <v>8219</v>
      </c>
    </row>
    <row r="910" spans="1:13">
      <c r="A910" s="2" t="s">
        <v>8221</v>
      </c>
      <c r="B910" s="2" t="s">
        <v>8221</v>
      </c>
      <c r="C910" s="2" t="s">
        <v>8221</v>
      </c>
      <c r="E910" s="2">
        <v>0</v>
      </c>
      <c r="M910" t="s">
        <v>8219</v>
      </c>
    </row>
    <row r="911" spans="1:13">
      <c r="A911" s="2" t="s">
        <v>8221</v>
      </c>
      <c r="B911" s="2" t="s">
        <v>8221</v>
      </c>
      <c r="C911" s="2" t="s">
        <v>8221</v>
      </c>
      <c r="E911" s="2">
        <v>8</v>
      </c>
      <c r="M911" t="s">
        <v>8219</v>
      </c>
    </row>
    <row r="912" spans="1:13">
      <c r="A912" s="2" t="s">
        <v>8221</v>
      </c>
      <c r="B912" s="2" t="s">
        <v>8221</v>
      </c>
      <c r="C912" s="2" t="s">
        <v>8221</v>
      </c>
      <c r="E912" s="2">
        <v>5</v>
      </c>
      <c r="M912" t="s">
        <v>8219</v>
      </c>
    </row>
    <row r="913" spans="1:13">
      <c r="A913" s="2" t="s">
        <v>8221</v>
      </c>
      <c r="B913" s="2" t="s">
        <v>8221</v>
      </c>
      <c r="C913" s="2" t="s">
        <v>8221</v>
      </c>
      <c r="E913" s="2">
        <v>0</v>
      </c>
      <c r="M913" t="s">
        <v>8219</v>
      </c>
    </row>
    <row r="914" spans="1:13">
      <c r="A914" s="2" t="s">
        <v>8221</v>
      </c>
      <c r="B914" s="2" t="s">
        <v>8221</v>
      </c>
      <c r="C914" s="2" t="s">
        <v>8221</v>
      </c>
      <c r="E914" s="2">
        <v>2</v>
      </c>
      <c r="M914" t="s">
        <v>8219</v>
      </c>
    </row>
    <row r="915" spans="1:13">
      <c r="A915" s="2" t="s">
        <v>8221</v>
      </c>
      <c r="B915" s="2" t="s">
        <v>8221</v>
      </c>
      <c r="C915" s="2" t="s">
        <v>8221</v>
      </c>
      <c r="E915" s="2">
        <v>24</v>
      </c>
      <c r="M915" t="s">
        <v>8219</v>
      </c>
    </row>
    <row r="916" spans="1:13">
      <c r="A916" s="2" t="s">
        <v>8221</v>
      </c>
      <c r="B916" s="2" t="s">
        <v>8221</v>
      </c>
      <c r="C916" s="2" t="s">
        <v>8221</v>
      </c>
      <c r="E916" s="2">
        <v>0</v>
      </c>
      <c r="M916" t="s">
        <v>8219</v>
      </c>
    </row>
    <row r="917" spans="1:13">
      <c r="A917" s="2" t="s">
        <v>8221</v>
      </c>
      <c r="B917" s="2" t="s">
        <v>8221</v>
      </c>
      <c r="C917" s="2" t="s">
        <v>8221</v>
      </c>
      <c r="E917" s="2">
        <v>9</v>
      </c>
      <c r="M917" t="s">
        <v>8219</v>
      </c>
    </row>
    <row r="918" spans="1:13">
      <c r="A918" s="2" t="s">
        <v>8221</v>
      </c>
      <c r="B918" s="2" t="s">
        <v>8221</v>
      </c>
      <c r="C918" s="2" t="s">
        <v>8221</v>
      </c>
      <c r="E918" s="2">
        <v>0</v>
      </c>
      <c r="M918" t="s">
        <v>8219</v>
      </c>
    </row>
    <row r="919" spans="1:13">
      <c r="A919" s="2" t="s">
        <v>8221</v>
      </c>
      <c r="B919" s="2" t="s">
        <v>8221</v>
      </c>
      <c r="C919" s="2" t="s">
        <v>8221</v>
      </c>
      <c r="E919" s="2">
        <v>1</v>
      </c>
      <c r="M919" t="s">
        <v>8219</v>
      </c>
    </row>
    <row r="920" spans="1:13">
      <c r="A920" s="2" t="s">
        <v>8221</v>
      </c>
      <c r="B920" s="2" t="s">
        <v>8221</v>
      </c>
      <c r="C920" s="2" t="s">
        <v>8221</v>
      </c>
      <c r="E920" s="2">
        <v>10</v>
      </c>
      <c r="M920" t="s">
        <v>8219</v>
      </c>
    </row>
    <row r="921" spans="1:13">
      <c r="A921" s="2" t="s">
        <v>8221</v>
      </c>
      <c r="B921" s="2" t="s">
        <v>8221</v>
      </c>
      <c r="C921" s="2" t="s">
        <v>8221</v>
      </c>
      <c r="E921" s="2">
        <v>1</v>
      </c>
      <c r="M921" t="s">
        <v>8219</v>
      </c>
    </row>
    <row r="922" spans="1:13">
      <c r="A922" s="2" t="s">
        <v>8221</v>
      </c>
      <c r="B922" s="2" t="s">
        <v>8221</v>
      </c>
      <c r="C922" s="2" t="s">
        <v>8221</v>
      </c>
      <c r="E922" s="2">
        <v>0</v>
      </c>
      <c r="M922" t="s">
        <v>8219</v>
      </c>
    </row>
    <row r="923" spans="1:13">
      <c r="A923" s="2" t="s">
        <v>8221</v>
      </c>
      <c r="B923" s="2" t="s">
        <v>8221</v>
      </c>
      <c r="C923" s="2" t="s">
        <v>8221</v>
      </c>
      <c r="E923" s="2">
        <v>20</v>
      </c>
      <c r="M923" t="s">
        <v>8219</v>
      </c>
    </row>
    <row r="924" spans="1:13">
      <c r="A924" s="2" t="s">
        <v>8221</v>
      </c>
      <c r="B924" s="2" t="s">
        <v>8221</v>
      </c>
      <c r="C924" s="2" t="s">
        <v>8221</v>
      </c>
      <c r="E924" s="2">
        <v>30</v>
      </c>
      <c r="M924" t="s">
        <v>8219</v>
      </c>
    </row>
    <row r="925" spans="1:13">
      <c r="A925" s="2" t="s">
        <v>8221</v>
      </c>
      <c r="B925" s="2" t="s">
        <v>8221</v>
      </c>
      <c r="C925" s="2" t="s">
        <v>8221</v>
      </c>
      <c r="E925" s="2">
        <v>6</v>
      </c>
      <c r="M925" t="s">
        <v>8219</v>
      </c>
    </row>
    <row r="926" spans="1:13">
      <c r="A926" s="2" t="s">
        <v>8221</v>
      </c>
      <c r="B926" s="2" t="s">
        <v>8221</v>
      </c>
      <c r="C926" s="2" t="s">
        <v>8221</v>
      </c>
      <c r="E926" s="2">
        <v>15</v>
      </c>
      <c r="M926" t="s">
        <v>8219</v>
      </c>
    </row>
    <row r="927" spans="1:13">
      <c r="A927" s="2" t="s">
        <v>8221</v>
      </c>
      <c r="B927" s="2" t="s">
        <v>8221</v>
      </c>
      <c r="C927" s="2" t="s">
        <v>8221</v>
      </c>
      <c r="E927" s="2">
        <v>5</v>
      </c>
      <c r="M927" t="s">
        <v>8219</v>
      </c>
    </row>
    <row r="928" spans="1:13">
      <c r="A928" s="2" t="s">
        <v>8221</v>
      </c>
      <c r="B928" s="2" t="s">
        <v>8221</v>
      </c>
      <c r="C928" s="2" t="s">
        <v>8221</v>
      </c>
      <c r="E928" s="2">
        <v>0</v>
      </c>
      <c r="M928" t="s">
        <v>8219</v>
      </c>
    </row>
    <row r="929" spans="1:13">
      <c r="A929" s="2" t="s">
        <v>8221</v>
      </c>
      <c r="B929" s="2" t="s">
        <v>8221</v>
      </c>
      <c r="C929" s="2" t="s">
        <v>8221</v>
      </c>
      <c r="E929" s="2">
        <v>0</v>
      </c>
      <c r="M929" t="s">
        <v>8219</v>
      </c>
    </row>
    <row r="930" spans="1:13">
      <c r="A930" s="2" t="s">
        <v>8221</v>
      </c>
      <c r="B930" s="2" t="s">
        <v>8221</v>
      </c>
      <c r="C930" s="2" t="s">
        <v>8221</v>
      </c>
      <c r="E930" s="2">
        <v>28</v>
      </c>
      <c r="M930" t="s">
        <v>8219</v>
      </c>
    </row>
    <row r="931" spans="1:13">
      <c r="A931" s="2" t="s">
        <v>8221</v>
      </c>
      <c r="B931" s="2" t="s">
        <v>8221</v>
      </c>
      <c r="C931" s="2" t="s">
        <v>8221</v>
      </c>
      <c r="E931" s="2">
        <v>0</v>
      </c>
      <c r="M931" t="s">
        <v>8219</v>
      </c>
    </row>
    <row r="932" spans="1:13">
      <c r="A932" s="2" t="s">
        <v>8221</v>
      </c>
      <c r="B932" s="2" t="s">
        <v>8221</v>
      </c>
      <c r="C932" s="2" t="s">
        <v>8221</v>
      </c>
      <c r="E932" s="2">
        <v>5</v>
      </c>
      <c r="M932" t="s">
        <v>8219</v>
      </c>
    </row>
    <row r="933" spans="1:13">
      <c r="A933" s="2" t="s">
        <v>8221</v>
      </c>
      <c r="B933" s="2" t="s">
        <v>8221</v>
      </c>
      <c r="C933" s="2" t="s">
        <v>8221</v>
      </c>
      <c r="E933" s="2">
        <v>7</v>
      </c>
      <c r="M933" t="s">
        <v>8219</v>
      </c>
    </row>
    <row r="934" spans="1:13">
      <c r="A934" s="2" t="s">
        <v>8221</v>
      </c>
      <c r="B934" s="2" t="s">
        <v>8221</v>
      </c>
      <c r="C934" s="2" t="s">
        <v>8221</v>
      </c>
      <c r="E934" s="2">
        <v>30</v>
      </c>
      <c r="M934" t="s">
        <v>8219</v>
      </c>
    </row>
    <row r="935" spans="1:13">
      <c r="A935" s="2" t="s">
        <v>8221</v>
      </c>
      <c r="B935" s="2" t="s">
        <v>8221</v>
      </c>
      <c r="C935" s="2" t="s">
        <v>8221</v>
      </c>
      <c r="E935" s="2">
        <v>2</v>
      </c>
      <c r="M935" t="s">
        <v>8219</v>
      </c>
    </row>
    <row r="936" spans="1:13">
      <c r="A936" s="2" t="s">
        <v>8221</v>
      </c>
      <c r="B936" s="2" t="s">
        <v>8221</v>
      </c>
      <c r="C936" s="2" t="s">
        <v>8221</v>
      </c>
      <c r="E936" s="2">
        <v>30</v>
      </c>
      <c r="M936" t="s">
        <v>8219</v>
      </c>
    </row>
    <row r="937" spans="1:13">
      <c r="A937" s="2" t="s">
        <v>8221</v>
      </c>
      <c r="B937" s="2" t="s">
        <v>8221</v>
      </c>
      <c r="C937" s="2" t="s">
        <v>8221</v>
      </c>
      <c r="E937" s="2">
        <v>2</v>
      </c>
      <c r="M937" t="s">
        <v>8219</v>
      </c>
    </row>
    <row r="938" spans="1:13">
      <c r="A938" s="2" t="s">
        <v>8221</v>
      </c>
      <c r="B938" s="2" t="s">
        <v>8221</v>
      </c>
      <c r="C938" s="2" t="s">
        <v>8221</v>
      </c>
      <c r="E938" s="2">
        <v>0</v>
      </c>
      <c r="M938" t="s">
        <v>8219</v>
      </c>
    </row>
    <row r="939" spans="1:13">
      <c r="A939" s="2" t="s">
        <v>8221</v>
      </c>
      <c r="B939" s="2" t="s">
        <v>8221</v>
      </c>
      <c r="C939" s="2" t="s">
        <v>8221</v>
      </c>
      <c r="E939" s="2">
        <v>2</v>
      </c>
      <c r="M939" t="s">
        <v>8219</v>
      </c>
    </row>
    <row r="940" spans="1:13">
      <c r="A940" s="2" t="s">
        <v>8221</v>
      </c>
      <c r="B940" s="2" t="s">
        <v>8221</v>
      </c>
      <c r="C940" s="2" t="s">
        <v>8221</v>
      </c>
      <c r="E940" s="2">
        <v>1</v>
      </c>
      <c r="M940" t="s">
        <v>8219</v>
      </c>
    </row>
    <row r="941" spans="1:13">
      <c r="A941" s="2" t="s">
        <v>8221</v>
      </c>
      <c r="B941" s="2" t="s">
        <v>8221</v>
      </c>
      <c r="C941" s="2" t="s">
        <v>8221</v>
      </c>
      <c r="E941" s="2">
        <v>2</v>
      </c>
      <c r="M941" t="s">
        <v>8219</v>
      </c>
    </row>
    <row r="942" spans="1:13">
      <c r="A942" s="2" t="s">
        <v>8221</v>
      </c>
      <c r="B942" s="2" t="s">
        <v>8221</v>
      </c>
      <c r="C942" s="2" t="s">
        <v>8221</v>
      </c>
      <c r="E942" s="2">
        <v>14</v>
      </c>
      <c r="M942" t="s">
        <v>8219</v>
      </c>
    </row>
    <row r="943" spans="1:13">
      <c r="A943" s="2" t="s">
        <v>8221</v>
      </c>
      <c r="B943" s="2" t="s">
        <v>8221</v>
      </c>
      <c r="C943" s="2" t="s">
        <v>8221</v>
      </c>
      <c r="E943" s="2">
        <v>31</v>
      </c>
      <c r="M943" t="s">
        <v>8219</v>
      </c>
    </row>
    <row r="944" spans="1:13">
      <c r="A944" s="2" t="s">
        <v>8221</v>
      </c>
      <c r="B944" s="2" t="s">
        <v>8221</v>
      </c>
      <c r="C944" s="2" t="s">
        <v>8221</v>
      </c>
      <c r="E944" s="2">
        <v>16</v>
      </c>
      <c r="M944" t="s">
        <v>8219</v>
      </c>
    </row>
    <row r="945" spans="1:13">
      <c r="A945" s="2" t="s">
        <v>8221</v>
      </c>
      <c r="B945" s="2" t="s">
        <v>8221</v>
      </c>
      <c r="C945" s="2" t="s">
        <v>8221</v>
      </c>
      <c r="E945" s="2">
        <v>12</v>
      </c>
      <c r="M945" t="s">
        <v>8219</v>
      </c>
    </row>
    <row r="946" spans="1:13">
      <c r="A946" s="2" t="s">
        <v>8221</v>
      </c>
      <c r="B946" s="2" t="s">
        <v>8221</v>
      </c>
      <c r="C946" s="2" t="s">
        <v>8221</v>
      </c>
      <c r="E946" s="2">
        <v>96</v>
      </c>
      <c r="M946" t="s">
        <v>8219</v>
      </c>
    </row>
    <row r="947" spans="1:13">
      <c r="A947" s="2" t="s">
        <v>8221</v>
      </c>
      <c r="B947" s="2" t="s">
        <v>8221</v>
      </c>
      <c r="C947" s="2" t="s">
        <v>8221</v>
      </c>
      <c r="E947" s="2">
        <v>16</v>
      </c>
      <c r="M947" t="s">
        <v>8219</v>
      </c>
    </row>
    <row r="948" spans="1:13">
      <c r="A948" s="2" t="s">
        <v>8221</v>
      </c>
      <c r="B948" s="2" t="s">
        <v>8221</v>
      </c>
      <c r="C948" s="2" t="s">
        <v>8221</v>
      </c>
      <c r="E948" s="2">
        <v>5</v>
      </c>
      <c r="M948" t="s">
        <v>8219</v>
      </c>
    </row>
    <row r="949" spans="1:13">
      <c r="A949" s="2" t="s">
        <v>8221</v>
      </c>
      <c r="B949" s="2" t="s">
        <v>8221</v>
      </c>
      <c r="C949" s="2" t="s">
        <v>8221</v>
      </c>
      <c r="E949" s="2">
        <v>0</v>
      </c>
      <c r="M949" t="s">
        <v>8219</v>
      </c>
    </row>
    <row r="950" spans="1:13">
      <c r="A950" s="2" t="s">
        <v>8221</v>
      </c>
      <c r="B950" s="2" t="s">
        <v>8221</v>
      </c>
      <c r="C950" s="2" t="s">
        <v>8221</v>
      </c>
      <c r="E950" s="2">
        <v>8</v>
      </c>
      <c r="M950" t="s">
        <v>8219</v>
      </c>
    </row>
    <row r="951" spans="1:13">
      <c r="A951" s="2" t="s">
        <v>8221</v>
      </c>
      <c r="B951" s="2" t="s">
        <v>8221</v>
      </c>
      <c r="C951" s="2" t="s">
        <v>8221</v>
      </c>
      <c r="E951" s="2">
        <v>7</v>
      </c>
      <c r="M951" t="s">
        <v>8219</v>
      </c>
    </row>
    <row r="952" spans="1:13">
      <c r="A952" s="2" t="s">
        <v>8221</v>
      </c>
      <c r="B952" s="2" t="s">
        <v>8221</v>
      </c>
      <c r="C952" s="2" t="s">
        <v>8221</v>
      </c>
      <c r="E952" s="2">
        <v>24</v>
      </c>
      <c r="M952" t="s">
        <v>8219</v>
      </c>
    </row>
    <row r="953" spans="1:13">
      <c r="A953" s="2" t="s">
        <v>8221</v>
      </c>
      <c r="B953" s="2" t="s">
        <v>8221</v>
      </c>
      <c r="C953" s="2" t="s">
        <v>8221</v>
      </c>
      <c r="E953" s="2">
        <v>121</v>
      </c>
      <c r="M953" t="s">
        <v>8219</v>
      </c>
    </row>
    <row r="954" spans="1:13">
      <c r="A954" s="2" t="s">
        <v>8221</v>
      </c>
      <c r="B954" s="2" t="s">
        <v>8221</v>
      </c>
      <c r="C954" s="2" t="s">
        <v>8221</v>
      </c>
      <c r="E954" s="2">
        <v>196</v>
      </c>
      <c r="M954" t="s">
        <v>8219</v>
      </c>
    </row>
    <row r="955" spans="1:13">
      <c r="A955" s="2" t="s">
        <v>8221</v>
      </c>
      <c r="B955" s="2" t="s">
        <v>8221</v>
      </c>
      <c r="C955" s="2" t="s">
        <v>8221</v>
      </c>
      <c r="E955" s="2">
        <v>5</v>
      </c>
      <c r="M955" t="s">
        <v>8219</v>
      </c>
    </row>
    <row r="956" spans="1:13">
      <c r="A956" s="2" t="s">
        <v>8221</v>
      </c>
      <c r="B956" s="2" t="s">
        <v>8221</v>
      </c>
      <c r="C956" s="2" t="s">
        <v>8221</v>
      </c>
      <c r="E956" s="2">
        <v>73</v>
      </c>
      <c r="M956" t="s">
        <v>8219</v>
      </c>
    </row>
    <row r="957" spans="1:13">
      <c r="A957" s="2" t="s">
        <v>8221</v>
      </c>
      <c r="B957" s="2" t="s">
        <v>8221</v>
      </c>
      <c r="C957" s="2" t="s">
        <v>8221</v>
      </c>
      <c r="E957" s="2">
        <v>93</v>
      </c>
      <c r="M957" t="s">
        <v>8219</v>
      </c>
    </row>
    <row r="958" spans="1:13">
      <c r="A958" s="2" t="s">
        <v>8221</v>
      </c>
      <c r="B958" s="2" t="s">
        <v>8221</v>
      </c>
      <c r="C958" s="2" t="s">
        <v>8221</v>
      </c>
      <c r="E958" s="2">
        <v>17</v>
      </c>
      <c r="M958" t="s">
        <v>8219</v>
      </c>
    </row>
    <row r="959" spans="1:13">
      <c r="A959" s="2" t="s">
        <v>8221</v>
      </c>
      <c r="B959" s="2" t="s">
        <v>8221</v>
      </c>
      <c r="C959" s="2" t="s">
        <v>8221</v>
      </c>
      <c r="E959" s="2">
        <v>7</v>
      </c>
      <c r="M959" t="s">
        <v>8219</v>
      </c>
    </row>
    <row r="960" spans="1:13">
      <c r="A960" s="2" t="s">
        <v>8221</v>
      </c>
      <c r="B960" s="2" t="s">
        <v>8221</v>
      </c>
      <c r="C960" s="2" t="s">
        <v>8221</v>
      </c>
      <c r="E960" s="2">
        <v>17</v>
      </c>
      <c r="M960" t="s">
        <v>8219</v>
      </c>
    </row>
    <row r="961" spans="1:13">
      <c r="A961" s="2" t="s">
        <v>8221</v>
      </c>
      <c r="B961" s="2" t="s">
        <v>8221</v>
      </c>
      <c r="C961" s="2" t="s">
        <v>8221</v>
      </c>
      <c r="E961" s="2">
        <v>171</v>
      </c>
      <c r="M961" t="s">
        <v>8219</v>
      </c>
    </row>
    <row r="962" spans="1:13">
      <c r="A962" s="2" t="s">
        <v>8221</v>
      </c>
      <c r="B962" s="2" t="s">
        <v>8221</v>
      </c>
      <c r="C962" s="2" t="s">
        <v>8221</v>
      </c>
      <c r="E962" s="2">
        <v>188</v>
      </c>
      <c r="M962" t="s">
        <v>8219</v>
      </c>
    </row>
    <row r="963" spans="1:13">
      <c r="A963" s="2" t="s">
        <v>8221</v>
      </c>
      <c r="B963" s="2" t="s">
        <v>8221</v>
      </c>
      <c r="C963" s="2" t="s">
        <v>8221</v>
      </c>
      <c r="E963" s="2">
        <v>110</v>
      </c>
      <c r="M963" t="s">
        <v>8219</v>
      </c>
    </row>
    <row r="964" spans="1:13">
      <c r="A964" s="2" t="s">
        <v>8221</v>
      </c>
      <c r="B964" s="2" t="s">
        <v>8221</v>
      </c>
      <c r="C964" s="2" t="s">
        <v>8221</v>
      </c>
      <c r="E964" s="2">
        <v>37</v>
      </c>
      <c r="M964" t="s">
        <v>8219</v>
      </c>
    </row>
    <row r="965" spans="1:13">
      <c r="A965" s="2" t="s">
        <v>8221</v>
      </c>
      <c r="B965" s="2" t="s">
        <v>8221</v>
      </c>
      <c r="C965" s="2" t="s">
        <v>8221</v>
      </c>
      <c r="E965" s="2">
        <v>9</v>
      </c>
      <c r="M965" t="s">
        <v>8219</v>
      </c>
    </row>
    <row r="966" spans="1:13">
      <c r="A966" s="2" t="s">
        <v>8221</v>
      </c>
      <c r="B966" s="2" t="s">
        <v>8221</v>
      </c>
      <c r="C966" s="2" t="s">
        <v>8221</v>
      </c>
      <c r="E966" s="2">
        <v>29</v>
      </c>
      <c r="M966" t="s">
        <v>8219</v>
      </c>
    </row>
    <row r="967" spans="1:13">
      <c r="A967" s="2" t="s">
        <v>8221</v>
      </c>
      <c r="B967" s="2" t="s">
        <v>8221</v>
      </c>
      <c r="C967" s="2" t="s">
        <v>8221</v>
      </c>
      <c r="E967" s="2">
        <v>6</v>
      </c>
      <c r="M967" t="s">
        <v>8219</v>
      </c>
    </row>
    <row r="968" spans="1:13">
      <c r="A968" s="2" t="s">
        <v>8221</v>
      </c>
      <c r="B968" s="2" t="s">
        <v>8221</v>
      </c>
      <c r="C968" s="2" t="s">
        <v>8221</v>
      </c>
      <c r="E968" s="2">
        <v>30</v>
      </c>
      <c r="M968" t="s">
        <v>8219</v>
      </c>
    </row>
    <row r="969" spans="1:13">
      <c r="A969" s="2" t="s">
        <v>8221</v>
      </c>
      <c r="B969" s="2" t="s">
        <v>8221</v>
      </c>
      <c r="C969" s="2" t="s">
        <v>8221</v>
      </c>
      <c r="E969" s="2">
        <v>81</v>
      </c>
      <c r="M969" t="s">
        <v>8219</v>
      </c>
    </row>
    <row r="970" spans="1:13">
      <c r="A970" s="2" t="s">
        <v>8221</v>
      </c>
      <c r="B970" s="2" t="s">
        <v>8221</v>
      </c>
      <c r="C970" s="2" t="s">
        <v>8221</v>
      </c>
      <c r="E970" s="2">
        <v>4</v>
      </c>
      <c r="M970" t="s">
        <v>8219</v>
      </c>
    </row>
    <row r="971" spans="1:13">
      <c r="A971" s="2" t="s">
        <v>8221</v>
      </c>
      <c r="B971" s="2" t="s">
        <v>8221</v>
      </c>
      <c r="C971" s="2" t="s">
        <v>8221</v>
      </c>
      <c r="E971" s="2">
        <v>11</v>
      </c>
      <c r="M971" t="s">
        <v>8219</v>
      </c>
    </row>
    <row r="972" spans="1:13">
      <c r="A972" s="2" t="s">
        <v>8221</v>
      </c>
      <c r="B972" s="2" t="s">
        <v>8221</v>
      </c>
      <c r="C972" s="2" t="s">
        <v>8221</v>
      </c>
      <c r="E972" s="2">
        <v>14</v>
      </c>
      <c r="M972" t="s">
        <v>8219</v>
      </c>
    </row>
    <row r="973" spans="1:13">
      <c r="A973" s="2" t="s">
        <v>8221</v>
      </c>
      <c r="B973" s="2" t="s">
        <v>8221</v>
      </c>
      <c r="C973" s="2" t="s">
        <v>8221</v>
      </c>
      <c r="E973" s="2">
        <v>5</v>
      </c>
      <c r="M973" t="s">
        <v>8219</v>
      </c>
    </row>
    <row r="974" spans="1:13">
      <c r="A974" s="2" t="s">
        <v>8221</v>
      </c>
      <c r="B974" s="2" t="s">
        <v>8221</v>
      </c>
      <c r="C974" s="2" t="s">
        <v>8221</v>
      </c>
      <c r="E974" s="2">
        <v>45</v>
      </c>
      <c r="M974" t="s">
        <v>8219</v>
      </c>
    </row>
    <row r="975" spans="1:13">
      <c r="A975" s="2" t="s">
        <v>8221</v>
      </c>
      <c r="B975" s="2" t="s">
        <v>8221</v>
      </c>
      <c r="C975" s="2" t="s">
        <v>8221</v>
      </c>
      <c r="E975" s="2">
        <v>8</v>
      </c>
      <c r="M975" t="s">
        <v>8219</v>
      </c>
    </row>
    <row r="976" spans="1:13">
      <c r="A976" s="2" t="s">
        <v>8221</v>
      </c>
      <c r="B976" s="2" t="s">
        <v>8221</v>
      </c>
      <c r="C976" s="2" t="s">
        <v>8221</v>
      </c>
      <c r="E976" s="2">
        <v>3</v>
      </c>
      <c r="M976" t="s">
        <v>8219</v>
      </c>
    </row>
    <row r="977" spans="1:13">
      <c r="A977" s="2" t="s">
        <v>8221</v>
      </c>
      <c r="B977" s="2" t="s">
        <v>8221</v>
      </c>
      <c r="C977" s="2" t="s">
        <v>8221</v>
      </c>
      <c r="E977" s="2">
        <v>24</v>
      </c>
      <c r="M977" t="s">
        <v>8219</v>
      </c>
    </row>
    <row r="978" spans="1:13">
      <c r="A978" s="2" t="s">
        <v>8221</v>
      </c>
      <c r="B978" s="2" t="s">
        <v>8221</v>
      </c>
      <c r="C978" s="2" t="s">
        <v>8221</v>
      </c>
      <c r="E978" s="2">
        <v>18</v>
      </c>
      <c r="M978" t="s">
        <v>8219</v>
      </c>
    </row>
    <row r="979" spans="1:13">
      <c r="A979" s="2" t="s">
        <v>8221</v>
      </c>
      <c r="B979" s="2" t="s">
        <v>8221</v>
      </c>
      <c r="C979" s="2" t="s">
        <v>8221</v>
      </c>
      <c r="E979" s="2">
        <v>12</v>
      </c>
      <c r="M979" t="s">
        <v>8219</v>
      </c>
    </row>
    <row r="980" spans="1:13">
      <c r="A980" s="2" t="s">
        <v>8221</v>
      </c>
      <c r="B980" s="2" t="s">
        <v>8221</v>
      </c>
      <c r="C980" s="2" t="s">
        <v>8221</v>
      </c>
      <c r="E980" s="2">
        <v>123</v>
      </c>
      <c r="M980" t="s">
        <v>8219</v>
      </c>
    </row>
    <row r="981" spans="1:13">
      <c r="A981" s="2" t="s">
        <v>8221</v>
      </c>
      <c r="B981" s="2" t="s">
        <v>8221</v>
      </c>
      <c r="C981" s="2" t="s">
        <v>8221</v>
      </c>
      <c r="E981" s="2">
        <v>96</v>
      </c>
      <c r="M981" t="s">
        <v>8219</v>
      </c>
    </row>
    <row r="982" spans="1:13">
      <c r="A982" s="2" t="s">
        <v>8221</v>
      </c>
      <c r="B982" s="2" t="s">
        <v>8221</v>
      </c>
      <c r="C982" s="2" t="s">
        <v>8221</v>
      </c>
      <c r="E982" s="2">
        <v>31</v>
      </c>
      <c r="M982" t="s">
        <v>8219</v>
      </c>
    </row>
    <row r="983" spans="1:13">
      <c r="A983" s="2" t="s">
        <v>8221</v>
      </c>
      <c r="B983" s="2" t="s">
        <v>8221</v>
      </c>
      <c r="C983" s="2" t="s">
        <v>8221</v>
      </c>
      <c r="E983" s="2">
        <v>4</v>
      </c>
      <c r="M983" t="s">
        <v>8219</v>
      </c>
    </row>
    <row r="984" spans="1:13">
      <c r="A984" s="2" t="s">
        <v>8221</v>
      </c>
      <c r="B984" s="2" t="s">
        <v>8221</v>
      </c>
      <c r="C984" s="2" t="s">
        <v>8221</v>
      </c>
      <c r="E984" s="2">
        <v>3</v>
      </c>
      <c r="M984" t="s">
        <v>8219</v>
      </c>
    </row>
    <row r="985" spans="1:13">
      <c r="A985" s="2" t="s">
        <v>8221</v>
      </c>
      <c r="B985" s="2" t="s">
        <v>8221</v>
      </c>
      <c r="C985" s="2" t="s">
        <v>8221</v>
      </c>
      <c r="E985" s="2">
        <v>179</v>
      </c>
      <c r="M985" t="s">
        <v>8219</v>
      </c>
    </row>
    <row r="986" spans="1:13">
      <c r="A986" s="2" t="s">
        <v>8221</v>
      </c>
      <c r="B986" s="2" t="s">
        <v>8221</v>
      </c>
      <c r="C986" s="2" t="s">
        <v>8221</v>
      </c>
      <c r="E986" s="2">
        <v>3</v>
      </c>
      <c r="M986" t="s">
        <v>8219</v>
      </c>
    </row>
    <row r="987" spans="1:13">
      <c r="A987" s="2" t="s">
        <v>8221</v>
      </c>
      <c r="B987" s="2" t="s">
        <v>8221</v>
      </c>
      <c r="C987" s="2" t="s">
        <v>8221</v>
      </c>
      <c r="E987" s="2">
        <v>23</v>
      </c>
      <c r="M987" t="s">
        <v>8219</v>
      </c>
    </row>
    <row r="988" spans="1:13">
      <c r="A988" s="2" t="s">
        <v>8221</v>
      </c>
      <c r="B988" s="2" t="s">
        <v>8221</v>
      </c>
      <c r="C988" s="2" t="s">
        <v>8221</v>
      </c>
      <c r="E988" s="2">
        <v>23</v>
      </c>
      <c r="M988" t="s">
        <v>8219</v>
      </c>
    </row>
    <row r="989" spans="1:13">
      <c r="A989" s="2" t="s">
        <v>8221</v>
      </c>
      <c r="B989" s="2" t="s">
        <v>8221</v>
      </c>
      <c r="C989" s="2" t="s">
        <v>8221</v>
      </c>
      <c r="E989" s="2">
        <v>41</v>
      </c>
      <c r="M989" t="s">
        <v>8219</v>
      </c>
    </row>
    <row r="990" spans="1:13">
      <c r="A990" s="2" t="s">
        <v>8221</v>
      </c>
      <c r="B990" s="2" t="s">
        <v>8221</v>
      </c>
      <c r="C990" s="2" t="s">
        <v>8221</v>
      </c>
      <c r="E990" s="2">
        <v>0</v>
      </c>
      <c r="M990" t="s">
        <v>8219</v>
      </c>
    </row>
    <row r="991" spans="1:13">
      <c r="A991" s="2" t="s">
        <v>8221</v>
      </c>
      <c r="B991" s="2" t="s">
        <v>8221</v>
      </c>
      <c r="C991" s="2" t="s">
        <v>8221</v>
      </c>
      <c r="E991" s="2">
        <v>32</v>
      </c>
      <c r="M991" t="s">
        <v>8219</v>
      </c>
    </row>
    <row r="992" spans="1:13">
      <c r="A992" s="2" t="s">
        <v>8221</v>
      </c>
      <c r="B992" s="2" t="s">
        <v>8221</v>
      </c>
      <c r="C992" s="2" t="s">
        <v>8221</v>
      </c>
      <c r="E992" s="2">
        <v>2</v>
      </c>
      <c r="M992" t="s">
        <v>8219</v>
      </c>
    </row>
    <row r="993" spans="1:13">
      <c r="A993" s="2" t="s">
        <v>8221</v>
      </c>
      <c r="B993" s="2" t="s">
        <v>8221</v>
      </c>
      <c r="C993" s="2" t="s">
        <v>8221</v>
      </c>
      <c r="E993" s="2">
        <v>7</v>
      </c>
      <c r="M993" t="s">
        <v>8219</v>
      </c>
    </row>
    <row r="994" spans="1:13">
      <c r="A994" s="2" t="s">
        <v>8221</v>
      </c>
      <c r="B994" s="2" t="s">
        <v>8221</v>
      </c>
      <c r="C994" s="2" t="s">
        <v>8221</v>
      </c>
      <c r="E994" s="2">
        <v>4</v>
      </c>
      <c r="M994" t="s">
        <v>8219</v>
      </c>
    </row>
    <row r="995" spans="1:13">
      <c r="A995" s="2" t="s">
        <v>8221</v>
      </c>
      <c r="B995" s="2" t="s">
        <v>8221</v>
      </c>
      <c r="C995" s="2" t="s">
        <v>8221</v>
      </c>
      <c r="E995" s="2">
        <v>196</v>
      </c>
      <c r="M995" t="s">
        <v>8219</v>
      </c>
    </row>
    <row r="996" spans="1:13">
      <c r="A996" s="2" t="s">
        <v>8221</v>
      </c>
      <c r="B996" s="2" t="s">
        <v>8221</v>
      </c>
      <c r="C996" s="2" t="s">
        <v>8221</v>
      </c>
      <c r="E996" s="2">
        <v>11</v>
      </c>
      <c r="M996" t="s">
        <v>8219</v>
      </c>
    </row>
    <row r="997" spans="1:13">
      <c r="A997" s="2" t="s">
        <v>8221</v>
      </c>
      <c r="B997" s="2" t="s">
        <v>8221</v>
      </c>
      <c r="C997" s="2" t="s">
        <v>8221</v>
      </c>
      <c r="E997" s="2">
        <v>9</v>
      </c>
      <c r="M997" t="s">
        <v>8219</v>
      </c>
    </row>
    <row r="998" spans="1:13">
      <c r="A998" s="2" t="s">
        <v>8221</v>
      </c>
      <c r="B998" s="2" t="s">
        <v>8221</v>
      </c>
      <c r="C998" s="2" t="s">
        <v>8221</v>
      </c>
      <c r="E998" s="2">
        <v>5</v>
      </c>
      <c r="M998" t="s">
        <v>8219</v>
      </c>
    </row>
    <row r="999" spans="1:13">
      <c r="A999" s="2" t="s">
        <v>8221</v>
      </c>
      <c r="B999" s="2" t="s">
        <v>8221</v>
      </c>
      <c r="C999" s="2" t="s">
        <v>8221</v>
      </c>
      <c r="E999" s="2">
        <v>8</v>
      </c>
      <c r="M999" t="s">
        <v>8219</v>
      </c>
    </row>
    <row r="1000" spans="1:13">
      <c r="A1000" s="2" t="s">
        <v>8221</v>
      </c>
      <c r="B1000" s="2" t="s">
        <v>8221</v>
      </c>
      <c r="C1000" s="2" t="s">
        <v>8221</v>
      </c>
      <c r="E1000" s="2">
        <v>229</v>
      </c>
      <c r="M1000" t="s">
        <v>8219</v>
      </c>
    </row>
    <row r="1001" spans="1:13">
      <c r="A1001" s="2" t="s">
        <v>8221</v>
      </c>
      <c r="B1001" s="2" t="s">
        <v>8221</v>
      </c>
      <c r="C1001" s="2" t="s">
        <v>8221</v>
      </c>
      <c r="E1001" s="2">
        <v>40</v>
      </c>
      <c r="M1001" t="s">
        <v>8219</v>
      </c>
    </row>
    <row r="1002" spans="1:13">
      <c r="A1002" s="2" t="s">
        <v>8220</v>
      </c>
      <c r="B1002" s="2" t="s">
        <v>8220</v>
      </c>
      <c r="C1002" s="2" t="s">
        <v>8220</v>
      </c>
      <c r="E1002" s="2">
        <v>6</v>
      </c>
      <c r="M1002" t="s">
        <v>8219</v>
      </c>
    </row>
    <row r="1003" spans="1:13">
      <c r="A1003" s="2" t="s">
        <v>8220</v>
      </c>
      <c r="B1003" s="2" t="s">
        <v>8220</v>
      </c>
      <c r="C1003" s="2" t="s">
        <v>8220</v>
      </c>
      <c r="E1003" s="2">
        <v>4</v>
      </c>
      <c r="M1003" t="s">
        <v>8219</v>
      </c>
    </row>
    <row r="1004" spans="1:13">
      <c r="A1004" s="2" t="s">
        <v>8220</v>
      </c>
      <c r="B1004" s="2" t="s">
        <v>8220</v>
      </c>
      <c r="C1004" s="2" t="s">
        <v>8220</v>
      </c>
      <c r="E1004" s="2">
        <v>22</v>
      </c>
      <c r="M1004" t="s">
        <v>8219</v>
      </c>
    </row>
    <row r="1005" spans="1:13">
      <c r="A1005" s="2" t="s">
        <v>8220</v>
      </c>
      <c r="B1005" s="2" t="s">
        <v>8220</v>
      </c>
      <c r="C1005" s="2" t="s">
        <v>8220</v>
      </c>
      <c r="E1005" s="2">
        <v>15</v>
      </c>
      <c r="M1005" t="s">
        <v>8219</v>
      </c>
    </row>
    <row r="1006" spans="1:13">
      <c r="A1006" s="2" t="s">
        <v>8220</v>
      </c>
      <c r="B1006" s="2" t="s">
        <v>8220</v>
      </c>
      <c r="C1006" s="2" t="s">
        <v>8220</v>
      </c>
      <c r="E1006" s="2">
        <v>95</v>
      </c>
      <c r="M1006" t="s">
        <v>8219</v>
      </c>
    </row>
    <row r="1007" spans="1:13">
      <c r="A1007" s="2" t="s">
        <v>8220</v>
      </c>
      <c r="B1007" s="2" t="s">
        <v>8220</v>
      </c>
      <c r="C1007" s="2" t="s">
        <v>8220</v>
      </c>
      <c r="E1007" s="2">
        <v>161</v>
      </c>
      <c r="M1007" t="s">
        <v>8219</v>
      </c>
    </row>
    <row r="1008" spans="1:13">
      <c r="A1008" s="2" t="s">
        <v>8220</v>
      </c>
      <c r="B1008" s="2" t="s">
        <v>8220</v>
      </c>
      <c r="C1008" s="2" t="s">
        <v>8220</v>
      </c>
      <c r="E1008" s="2">
        <v>8</v>
      </c>
      <c r="M1008" t="s">
        <v>8219</v>
      </c>
    </row>
    <row r="1009" spans="1:13">
      <c r="A1009" s="2" t="s">
        <v>8220</v>
      </c>
      <c r="B1009" s="2" t="s">
        <v>8220</v>
      </c>
      <c r="C1009" s="2" t="s">
        <v>8220</v>
      </c>
      <c r="E1009" s="2">
        <v>76</v>
      </c>
      <c r="M1009" t="s">
        <v>8219</v>
      </c>
    </row>
    <row r="1010" spans="1:13">
      <c r="A1010" s="2" t="s">
        <v>8220</v>
      </c>
      <c r="B1010" s="2" t="s">
        <v>8220</v>
      </c>
      <c r="C1010" s="2" t="s">
        <v>8220</v>
      </c>
      <c r="E1010" s="2">
        <v>1</v>
      </c>
      <c r="M1010" t="s">
        <v>8219</v>
      </c>
    </row>
    <row r="1011" spans="1:13">
      <c r="A1011" s="2" t="s">
        <v>8220</v>
      </c>
      <c r="B1011" s="2" t="s">
        <v>8220</v>
      </c>
      <c r="C1011" s="2" t="s">
        <v>8220</v>
      </c>
      <c r="E1011" s="2">
        <v>101</v>
      </c>
      <c r="M1011" t="s">
        <v>8219</v>
      </c>
    </row>
    <row r="1012" spans="1:13">
      <c r="A1012" s="2" t="s">
        <v>8220</v>
      </c>
      <c r="B1012" s="2" t="s">
        <v>8220</v>
      </c>
      <c r="C1012" s="2" t="s">
        <v>8220</v>
      </c>
      <c r="E1012" s="2">
        <v>4</v>
      </c>
      <c r="M1012" t="s">
        <v>8219</v>
      </c>
    </row>
    <row r="1013" spans="1:13">
      <c r="A1013" s="2" t="s">
        <v>8220</v>
      </c>
      <c r="B1013" s="2" t="s">
        <v>8220</v>
      </c>
      <c r="C1013" s="2" t="s">
        <v>8220</v>
      </c>
      <c r="E1013" s="2">
        <v>1</v>
      </c>
      <c r="M1013" t="s">
        <v>8219</v>
      </c>
    </row>
    <row r="1014" spans="1:13">
      <c r="A1014" s="2" t="s">
        <v>8220</v>
      </c>
      <c r="B1014" s="2" t="s">
        <v>8220</v>
      </c>
      <c r="C1014" s="2" t="s">
        <v>8220</v>
      </c>
      <c r="E1014" s="2">
        <v>775</v>
      </c>
      <c r="M1014" t="s">
        <v>8219</v>
      </c>
    </row>
    <row r="1015" spans="1:13">
      <c r="A1015" s="2" t="s">
        <v>8220</v>
      </c>
      <c r="B1015" s="2" t="s">
        <v>8220</v>
      </c>
      <c r="C1015" s="2" t="s">
        <v>8220</v>
      </c>
      <c r="E1015" s="2">
        <v>90</v>
      </c>
      <c r="M1015" t="s">
        <v>8219</v>
      </c>
    </row>
    <row r="1016" spans="1:13">
      <c r="A1016" s="2" t="s">
        <v>8220</v>
      </c>
      <c r="B1016" s="2" t="s">
        <v>8220</v>
      </c>
      <c r="C1016" s="2" t="s">
        <v>8220</v>
      </c>
      <c r="E1016" s="2">
        <v>16</v>
      </c>
      <c r="M1016" t="s">
        <v>8219</v>
      </c>
    </row>
    <row r="1017" spans="1:13">
      <c r="A1017" s="2" t="s">
        <v>8220</v>
      </c>
      <c r="B1017" s="2" t="s">
        <v>8220</v>
      </c>
      <c r="C1017" s="2" t="s">
        <v>8220</v>
      </c>
      <c r="E1017" s="2">
        <v>6</v>
      </c>
      <c r="M1017" t="s">
        <v>8219</v>
      </c>
    </row>
    <row r="1018" spans="1:13">
      <c r="A1018" s="2" t="s">
        <v>8220</v>
      </c>
      <c r="B1018" s="2" t="s">
        <v>8220</v>
      </c>
      <c r="C1018" s="2" t="s">
        <v>8220</v>
      </c>
      <c r="E1018" s="2">
        <v>38</v>
      </c>
      <c r="M1018" t="s">
        <v>8219</v>
      </c>
    </row>
    <row r="1019" spans="1:13">
      <c r="A1019" s="2" t="s">
        <v>8220</v>
      </c>
      <c r="B1019" s="2" t="s">
        <v>8220</v>
      </c>
      <c r="C1019" s="2" t="s">
        <v>8220</v>
      </c>
      <c r="E1019" s="2">
        <v>355</v>
      </c>
      <c r="M1019" t="s">
        <v>8219</v>
      </c>
    </row>
    <row r="1020" spans="1:13">
      <c r="A1020" s="2" t="s">
        <v>8220</v>
      </c>
      <c r="B1020" s="2" t="s">
        <v>8220</v>
      </c>
      <c r="C1020" s="2" t="s">
        <v>8220</v>
      </c>
      <c r="E1020" s="2">
        <v>7</v>
      </c>
      <c r="M1020" t="s">
        <v>8219</v>
      </c>
    </row>
    <row r="1021" spans="1:13">
      <c r="A1021" s="2" t="s">
        <v>8220</v>
      </c>
      <c r="B1021" s="2" t="s">
        <v>8220</v>
      </c>
      <c r="C1021" s="2" t="s">
        <v>8220</v>
      </c>
      <c r="E1021" s="2">
        <v>400</v>
      </c>
      <c r="M1021" t="s">
        <v>8219</v>
      </c>
    </row>
    <row r="1022" spans="1:13">
      <c r="B1022" s="2" t="s">
        <v>8219</v>
      </c>
      <c r="C1022" s="2" t="s">
        <v>8219</v>
      </c>
      <c r="E1022" s="2">
        <v>30</v>
      </c>
    </row>
    <row r="1023" spans="1:13">
      <c r="B1023" s="2" t="s">
        <v>8219</v>
      </c>
      <c r="C1023" s="2" t="s">
        <v>8219</v>
      </c>
      <c r="E1023" s="2">
        <v>478</v>
      </c>
    </row>
    <row r="1024" spans="1:13">
      <c r="B1024" s="2" t="s">
        <v>8219</v>
      </c>
      <c r="C1024" s="2" t="s">
        <v>8219</v>
      </c>
      <c r="E1024" s="2">
        <v>74</v>
      </c>
    </row>
    <row r="1025" spans="2:5">
      <c r="B1025" s="2" t="s">
        <v>8219</v>
      </c>
      <c r="C1025" s="2" t="s">
        <v>8219</v>
      </c>
      <c r="E1025" s="2">
        <v>131</v>
      </c>
    </row>
    <row r="1026" spans="2:5">
      <c r="B1026" s="2" t="s">
        <v>8219</v>
      </c>
      <c r="C1026" s="2" t="s">
        <v>8219</v>
      </c>
      <c r="E1026" s="2">
        <v>61</v>
      </c>
    </row>
    <row r="1027" spans="2:5">
      <c r="B1027" s="2" t="s">
        <v>8219</v>
      </c>
      <c r="C1027" s="2" t="s">
        <v>8219</v>
      </c>
      <c r="E1027" s="2">
        <v>1071</v>
      </c>
    </row>
    <row r="1028" spans="2:5">
      <c r="B1028" s="2" t="s">
        <v>8219</v>
      </c>
      <c r="C1028" s="2" t="s">
        <v>8219</v>
      </c>
      <c r="E1028" s="2">
        <v>122</v>
      </c>
    </row>
    <row r="1029" spans="2:5">
      <c r="B1029" s="2" t="s">
        <v>8219</v>
      </c>
      <c r="C1029" s="2" t="s">
        <v>8219</v>
      </c>
      <c r="E1029" s="2">
        <v>111</v>
      </c>
    </row>
    <row r="1030" spans="2:5">
      <c r="B1030" s="2" t="s">
        <v>8219</v>
      </c>
      <c r="C1030" s="2" t="s">
        <v>8219</v>
      </c>
      <c r="E1030" s="2">
        <v>255</v>
      </c>
    </row>
    <row r="1031" spans="2:5">
      <c r="B1031" s="2" t="s">
        <v>8219</v>
      </c>
      <c r="C1031" s="2" t="s">
        <v>8219</v>
      </c>
      <c r="E1031" s="2">
        <v>141</v>
      </c>
    </row>
    <row r="1032" spans="2:5">
      <c r="B1032" s="2" t="s">
        <v>8219</v>
      </c>
      <c r="C1032" s="2" t="s">
        <v>8219</v>
      </c>
      <c r="E1032" s="2">
        <v>159</v>
      </c>
    </row>
    <row r="1033" spans="2:5">
      <c r="B1033" s="2" t="s">
        <v>8219</v>
      </c>
      <c r="C1033" s="2" t="s">
        <v>8219</v>
      </c>
      <c r="E1033" s="2">
        <v>99</v>
      </c>
    </row>
    <row r="1034" spans="2:5">
      <c r="B1034" s="2" t="s">
        <v>8219</v>
      </c>
      <c r="C1034" s="2" t="s">
        <v>8219</v>
      </c>
      <c r="E1034" s="2">
        <v>96</v>
      </c>
    </row>
    <row r="1035" spans="2:5">
      <c r="B1035" s="2" t="s">
        <v>8219</v>
      </c>
      <c r="C1035" s="2" t="s">
        <v>8219</v>
      </c>
      <c r="E1035" s="2">
        <v>27</v>
      </c>
    </row>
    <row r="1036" spans="2:5">
      <c r="B1036" s="2" t="s">
        <v>8219</v>
      </c>
      <c r="C1036" s="2" t="s">
        <v>8219</v>
      </c>
      <c r="E1036" s="2">
        <v>166</v>
      </c>
    </row>
    <row r="1037" spans="2:5">
      <c r="B1037" s="2" t="s">
        <v>8219</v>
      </c>
      <c r="C1037" s="2" t="s">
        <v>8219</v>
      </c>
      <c r="E1037" s="2">
        <v>76</v>
      </c>
    </row>
    <row r="1038" spans="2:5">
      <c r="B1038" s="2" t="s">
        <v>8219</v>
      </c>
      <c r="C1038" s="2" t="s">
        <v>8219</v>
      </c>
      <c r="E1038" s="2">
        <v>211</v>
      </c>
    </row>
    <row r="1039" spans="2:5">
      <c r="B1039" s="2" t="s">
        <v>8219</v>
      </c>
      <c r="C1039" s="2" t="s">
        <v>8219</v>
      </c>
      <c r="E1039" s="2">
        <v>21</v>
      </c>
    </row>
    <row r="1040" spans="2:5">
      <c r="B1040" s="2" t="s">
        <v>8219</v>
      </c>
      <c r="C1040" s="2" t="s">
        <v>8219</v>
      </c>
      <c r="E1040" s="2">
        <v>61</v>
      </c>
    </row>
    <row r="1041" spans="1:13">
      <c r="B1041" s="2" t="s">
        <v>8219</v>
      </c>
      <c r="C1041" s="2" t="s">
        <v>8219</v>
      </c>
      <c r="E1041" s="2">
        <v>30</v>
      </c>
    </row>
    <row r="1042" spans="1:13">
      <c r="A1042" s="2" t="s">
        <v>8220</v>
      </c>
      <c r="B1042" s="2" t="s">
        <v>8220</v>
      </c>
      <c r="C1042" s="2" t="s">
        <v>8220</v>
      </c>
      <c r="E1042" s="2">
        <v>1</v>
      </c>
      <c r="M1042" t="s">
        <v>8219</v>
      </c>
    </row>
    <row r="1043" spans="1:13">
      <c r="A1043" s="2" t="s">
        <v>8220</v>
      </c>
      <c r="B1043" s="2" t="s">
        <v>8220</v>
      </c>
      <c r="C1043" s="2" t="s">
        <v>8220</v>
      </c>
      <c r="E1043" s="2">
        <v>0</v>
      </c>
      <c r="M1043" t="s">
        <v>8219</v>
      </c>
    </row>
    <row r="1044" spans="1:13">
      <c r="A1044" s="2" t="s">
        <v>8220</v>
      </c>
      <c r="B1044" s="2" t="s">
        <v>8220</v>
      </c>
      <c r="C1044" s="2" t="s">
        <v>8220</v>
      </c>
      <c r="E1044" s="2">
        <v>1</v>
      </c>
      <c r="M1044" t="s">
        <v>8219</v>
      </c>
    </row>
    <row r="1045" spans="1:13">
      <c r="A1045" s="2" t="s">
        <v>8220</v>
      </c>
      <c r="B1045" s="2" t="s">
        <v>8220</v>
      </c>
      <c r="C1045" s="2" t="s">
        <v>8220</v>
      </c>
      <c r="E1045" s="2">
        <v>292</v>
      </c>
      <c r="M1045" t="s">
        <v>8219</v>
      </c>
    </row>
    <row r="1046" spans="1:13">
      <c r="A1046" s="2" t="s">
        <v>8220</v>
      </c>
      <c r="B1046" s="2" t="s">
        <v>8220</v>
      </c>
      <c r="C1046" s="2" t="s">
        <v>8220</v>
      </c>
      <c r="E1046" s="2">
        <v>2</v>
      </c>
      <c r="M1046" t="s">
        <v>8219</v>
      </c>
    </row>
    <row r="1047" spans="1:13">
      <c r="A1047" s="2" t="s">
        <v>8220</v>
      </c>
      <c r="B1047" s="2" t="s">
        <v>8220</v>
      </c>
      <c r="C1047" s="2" t="s">
        <v>8220</v>
      </c>
      <c r="E1047" s="2">
        <v>8</v>
      </c>
      <c r="M1047" t="s">
        <v>8219</v>
      </c>
    </row>
    <row r="1048" spans="1:13">
      <c r="A1048" s="2" t="s">
        <v>8220</v>
      </c>
      <c r="B1048" s="2" t="s">
        <v>8220</v>
      </c>
      <c r="C1048" s="2" t="s">
        <v>8220</v>
      </c>
      <c r="E1048" s="2">
        <v>0</v>
      </c>
      <c r="M1048" t="s">
        <v>8219</v>
      </c>
    </row>
    <row r="1049" spans="1:13">
      <c r="A1049" s="2" t="s">
        <v>8220</v>
      </c>
      <c r="B1049" s="2" t="s">
        <v>8220</v>
      </c>
      <c r="C1049" s="2" t="s">
        <v>8220</v>
      </c>
      <c r="E1049" s="2">
        <v>1</v>
      </c>
      <c r="M1049" t="s">
        <v>8219</v>
      </c>
    </row>
    <row r="1050" spans="1:13">
      <c r="A1050" s="2" t="s">
        <v>8220</v>
      </c>
      <c r="B1050" s="2" t="s">
        <v>8220</v>
      </c>
      <c r="C1050" s="2" t="s">
        <v>8220</v>
      </c>
      <c r="E1050" s="2">
        <v>4</v>
      </c>
      <c r="M1050" t="s">
        <v>8219</v>
      </c>
    </row>
    <row r="1051" spans="1:13">
      <c r="A1051" s="2" t="s">
        <v>8220</v>
      </c>
      <c r="B1051" s="2" t="s">
        <v>8220</v>
      </c>
      <c r="C1051" s="2" t="s">
        <v>8220</v>
      </c>
      <c r="E1051" s="2">
        <v>0</v>
      </c>
      <c r="M1051" t="s">
        <v>8219</v>
      </c>
    </row>
    <row r="1052" spans="1:13">
      <c r="A1052" s="2" t="s">
        <v>8220</v>
      </c>
      <c r="B1052" s="2" t="s">
        <v>8220</v>
      </c>
      <c r="C1052" s="2" t="s">
        <v>8220</v>
      </c>
      <c r="E1052" s="2">
        <v>0</v>
      </c>
      <c r="M1052" t="s">
        <v>8219</v>
      </c>
    </row>
    <row r="1053" spans="1:13">
      <c r="A1053" s="2" t="s">
        <v>8220</v>
      </c>
      <c r="B1053" s="2" t="s">
        <v>8220</v>
      </c>
      <c r="C1053" s="2" t="s">
        <v>8220</v>
      </c>
      <c r="E1053" s="2">
        <v>0</v>
      </c>
      <c r="M1053" t="s">
        <v>8219</v>
      </c>
    </row>
    <row r="1054" spans="1:13">
      <c r="A1054" s="2" t="s">
        <v>8220</v>
      </c>
      <c r="B1054" s="2" t="s">
        <v>8220</v>
      </c>
      <c r="C1054" s="2" t="s">
        <v>8220</v>
      </c>
      <c r="E1054" s="2">
        <v>0</v>
      </c>
      <c r="M1054" t="s">
        <v>8219</v>
      </c>
    </row>
    <row r="1055" spans="1:13">
      <c r="A1055" s="2" t="s">
        <v>8220</v>
      </c>
      <c r="B1055" s="2" t="s">
        <v>8220</v>
      </c>
      <c r="C1055" s="2" t="s">
        <v>8220</v>
      </c>
      <c r="E1055" s="2">
        <v>1</v>
      </c>
      <c r="M1055" t="s">
        <v>8219</v>
      </c>
    </row>
    <row r="1056" spans="1:13">
      <c r="A1056" s="2" t="s">
        <v>8220</v>
      </c>
      <c r="B1056" s="2" t="s">
        <v>8220</v>
      </c>
      <c r="C1056" s="2" t="s">
        <v>8220</v>
      </c>
      <c r="E1056" s="2">
        <v>0</v>
      </c>
      <c r="M1056" t="s">
        <v>8219</v>
      </c>
    </row>
    <row r="1057" spans="1:13">
      <c r="A1057" s="2" t="s">
        <v>8220</v>
      </c>
      <c r="B1057" s="2" t="s">
        <v>8220</v>
      </c>
      <c r="C1057" s="2" t="s">
        <v>8220</v>
      </c>
      <c r="E1057" s="2">
        <v>0</v>
      </c>
      <c r="M1057" t="s">
        <v>8219</v>
      </c>
    </row>
    <row r="1058" spans="1:13">
      <c r="A1058" s="2" t="s">
        <v>8220</v>
      </c>
      <c r="B1058" s="2" t="s">
        <v>8220</v>
      </c>
      <c r="C1058" s="2" t="s">
        <v>8220</v>
      </c>
      <c r="E1058" s="2">
        <v>0</v>
      </c>
      <c r="M1058" t="s">
        <v>8219</v>
      </c>
    </row>
    <row r="1059" spans="1:13">
      <c r="A1059" s="2" t="s">
        <v>8220</v>
      </c>
      <c r="B1059" s="2" t="s">
        <v>8220</v>
      </c>
      <c r="C1059" s="2" t="s">
        <v>8220</v>
      </c>
      <c r="E1059" s="2">
        <v>0</v>
      </c>
      <c r="M1059" t="s">
        <v>8219</v>
      </c>
    </row>
    <row r="1060" spans="1:13">
      <c r="A1060" s="2" t="s">
        <v>8220</v>
      </c>
      <c r="B1060" s="2" t="s">
        <v>8220</v>
      </c>
      <c r="C1060" s="2" t="s">
        <v>8220</v>
      </c>
      <c r="E1060" s="2">
        <v>0</v>
      </c>
      <c r="M1060" t="s">
        <v>8219</v>
      </c>
    </row>
    <row r="1061" spans="1:13">
      <c r="A1061" s="2" t="s">
        <v>8220</v>
      </c>
      <c r="B1061" s="2" t="s">
        <v>8220</v>
      </c>
      <c r="C1061" s="2" t="s">
        <v>8220</v>
      </c>
      <c r="E1061" s="2">
        <v>0</v>
      </c>
      <c r="M1061" t="s">
        <v>8219</v>
      </c>
    </row>
    <row r="1062" spans="1:13">
      <c r="A1062" s="2" t="s">
        <v>8220</v>
      </c>
      <c r="B1062" s="2" t="s">
        <v>8220</v>
      </c>
      <c r="C1062" s="2" t="s">
        <v>8220</v>
      </c>
      <c r="E1062" s="2">
        <v>1</v>
      </c>
      <c r="M1062" t="s">
        <v>8219</v>
      </c>
    </row>
    <row r="1063" spans="1:13">
      <c r="A1063" s="2" t="s">
        <v>8220</v>
      </c>
      <c r="B1063" s="2" t="s">
        <v>8220</v>
      </c>
      <c r="C1063" s="2" t="s">
        <v>8220</v>
      </c>
      <c r="E1063" s="2">
        <v>0</v>
      </c>
      <c r="M1063" t="s">
        <v>8219</v>
      </c>
    </row>
    <row r="1064" spans="1:13">
      <c r="A1064" s="2" t="s">
        <v>8220</v>
      </c>
      <c r="B1064" s="2" t="s">
        <v>8220</v>
      </c>
      <c r="C1064" s="2" t="s">
        <v>8220</v>
      </c>
      <c r="E1064" s="2">
        <v>4</v>
      </c>
      <c r="M1064" t="s">
        <v>8219</v>
      </c>
    </row>
    <row r="1065" spans="1:13">
      <c r="A1065" s="2" t="s">
        <v>8220</v>
      </c>
      <c r="B1065" s="2" t="s">
        <v>8220</v>
      </c>
      <c r="C1065" s="2" t="s">
        <v>8220</v>
      </c>
      <c r="E1065" s="2">
        <v>0</v>
      </c>
      <c r="M1065" t="s">
        <v>8219</v>
      </c>
    </row>
    <row r="1066" spans="1:13">
      <c r="A1066" s="2" t="s">
        <v>8221</v>
      </c>
      <c r="B1066" s="2" t="s">
        <v>8221</v>
      </c>
      <c r="C1066" s="2" t="s">
        <v>8221</v>
      </c>
      <c r="E1066" s="2">
        <v>123</v>
      </c>
      <c r="M1066" t="s">
        <v>8219</v>
      </c>
    </row>
    <row r="1067" spans="1:13">
      <c r="A1067" s="2" t="s">
        <v>8221</v>
      </c>
      <c r="B1067" s="2" t="s">
        <v>8221</v>
      </c>
      <c r="C1067" s="2" t="s">
        <v>8221</v>
      </c>
      <c r="E1067" s="2">
        <v>5</v>
      </c>
      <c r="M1067" t="s">
        <v>8219</v>
      </c>
    </row>
    <row r="1068" spans="1:13">
      <c r="A1068" s="2" t="s">
        <v>8221</v>
      </c>
      <c r="B1068" s="2" t="s">
        <v>8221</v>
      </c>
      <c r="C1068" s="2" t="s">
        <v>8221</v>
      </c>
      <c r="E1068" s="2">
        <v>148</v>
      </c>
      <c r="M1068" t="s">
        <v>8219</v>
      </c>
    </row>
    <row r="1069" spans="1:13">
      <c r="A1069" s="2" t="s">
        <v>8221</v>
      </c>
      <c r="B1069" s="2" t="s">
        <v>8221</v>
      </c>
      <c r="C1069" s="2" t="s">
        <v>8221</v>
      </c>
      <c r="E1069" s="2">
        <v>10</v>
      </c>
      <c r="M1069" t="s">
        <v>8219</v>
      </c>
    </row>
    <row r="1070" spans="1:13">
      <c r="A1070" s="2" t="s">
        <v>8221</v>
      </c>
      <c r="B1070" s="2" t="s">
        <v>8221</v>
      </c>
      <c r="C1070" s="2" t="s">
        <v>8221</v>
      </c>
      <c r="E1070" s="2">
        <v>4</v>
      </c>
      <c r="M1070" t="s">
        <v>8219</v>
      </c>
    </row>
    <row r="1071" spans="1:13">
      <c r="A1071" s="2" t="s">
        <v>8221</v>
      </c>
      <c r="B1071" s="2" t="s">
        <v>8221</v>
      </c>
      <c r="C1071" s="2" t="s">
        <v>8221</v>
      </c>
      <c r="E1071" s="2">
        <v>21</v>
      </c>
      <c r="M1071" t="s">
        <v>8219</v>
      </c>
    </row>
    <row r="1072" spans="1:13">
      <c r="A1072" s="2" t="s">
        <v>8221</v>
      </c>
      <c r="B1072" s="2" t="s">
        <v>8221</v>
      </c>
      <c r="C1072" s="2" t="s">
        <v>8221</v>
      </c>
      <c r="E1072" s="2">
        <v>2</v>
      </c>
      <c r="M1072" t="s">
        <v>8219</v>
      </c>
    </row>
    <row r="1073" spans="1:13">
      <c r="A1073" s="2" t="s">
        <v>8221</v>
      </c>
      <c r="B1073" s="2" t="s">
        <v>8221</v>
      </c>
      <c r="C1073" s="2" t="s">
        <v>8221</v>
      </c>
      <c r="E1073" s="2">
        <v>0</v>
      </c>
      <c r="M1073" t="s">
        <v>8219</v>
      </c>
    </row>
    <row r="1074" spans="1:13">
      <c r="A1074" s="2" t="s">
        <v>8221</v>
      </c>
      <c r="B1074" s="2" t="s">
        <v>8221</v>
      </c>
      <c r="C1074" s="2" t="s">
        <v>8221</v>
      </c>
      <c r="E1074" s="2">
        <v>4</v>
      </c>
      <c r="M1074" t="s">
        <v>8219</v>
      </c>
    </row>
    <row r="1075" spans="1:13">
      <c r="A1075" s="2" t="s">
        <v>8221</v>
      </c>
      <c r="B1075" s="2" t="s">
        <v>8221</v>
      </c>
      <c r="C1075" s="2" t="s">
        <v>8221</v>
      </c>
      <c r="E1075" s="2">
        <v>1</v>
      </c>
      <c r="M1075" t="s">
        <v>8219</v>
      </c>
    </row>
    <row r="1076" spans="1:13">
      <c r="A1076" s="2" t="s">
        <v>8221</v>
      </c>
      <c r="B1076" s="2" t="s">
        <v>8221</v>
      </c>
      <c r="C1076" s="2" t="s">
        <v>8221</v>
      </c>
      <c r="E1076" s="2">
        <v>30</v>
      </c>
      <c r="M1076" t="s">
        <v>8219</v>
      </c>
    </row>
    <row r="1077" spans="1:13">
      <c r="A1077" s="2" t="s">
        <v>8221</v>
      </c>
      <c r="B1077" s="2" t="s">
        <v>8221</v>
      </c>
      <c r="C1077" s="2" t="s">
        <v>8221</v>
      </c>
      <c r="E1077" s="2">
        <v>3</v>
      </c>
      <c r="M1077" t="s">
        <v>8219</v>
      </c>
    </row>
    <row r="1078" spans="1:13">
      <c r="A1078" s="2" t="s">
        <v>8221</v>
      </c>
      <c r="B1078" s="2" t="s">
        <v>8221</v>
      </c>
      <c r="C1078" s="2" t="s">
        <v>8221</v>
      </c>
      <c r="E1078" s="2">
        <v>975</v>
      </c>
      <c r="M1078" t="s">
        <v>8219</v>
      </c>
    </row>
    <row r="1079" spans="1:13">
      <c r="A1079" s="2" t="s">
        <v>8221</v>
      </c>
      <c r="B1079" s="2" t="s">
        <v>8221</v>
      </c>
      <c r="C1079" s="2" t="s">
        <v>8221</v>
      </c>
      <c r="E1079" s="2">
        <v>167</v>
      </c>
      <c r="M1079" t="s">
        <v>8219</v>
      </c>
    </row>
    <row r="1080" spans="1:13">
      <c r="A1080" s="2" t="s">
        <v>8221</v>
      </c>
      <c r="B1080" s="2" t="s">
        <v>8221</v>
      </c>
      <c r="C1080" s="2" t="s">
        <v>8221</v>
      </c>
      <c r="E1080" s="2">
        <v>5</v>
      </c>
      <c r="M1080" t="s">
        <v>8219</v>
      </c>
    </row>
    <row r="1081" spans="1:13">
      <c r="A1081" s="2" t="s">
        <v>8221</v>
      </c>
      <c r="B1081" s="2" t="s">
        <v>8221</v>
      </c>
      <c r="C1081" s="2" t="s">
        <v>8221</v>
      </c>
      <c r="E1081" s="2">
        <v>18</v>
      </c>
      <c r="M1081" t="s">
        <v>8219</v>
      </c>
    </row>
    <row r="1082" spans="1:13">
      <c r="A1082" s="2" t="s">
        <v>8221</v>
      </c>
      <c r="B1082" s="2" t="s">
        <v>8221</v>
      </c>
      <c r="C1082" s="2" t="s">
        <v>8221</v>
      </c>
      <c r="E1082" s="2">
        <v>98</v>
      </c>
      <c r="M1082" t="s">
        <v>8219</v>
      </c>
    </row>
    <row r="1083" spans="1:13">
      <c r="A1083" s="2" t="s">
        <v>8221</v>
      </c>
      <c r="B1083" s="2" t="s">
        <v>8221</v>
      </c>
      <c r="C1083" s="2" t="s">
        <v>8221</v>
      </c>
      <c r="E1083" s="2">
        <v>4</v>
      </c>
      <c r="M1083" t="s">
        <v>8219</v>
      </c>
    </row>
    <row r="1084" spans="1:13">
      <c r="A1084" s="2" t="s">
        <v>8221</v>
      </c>
      <c r="B1084" s="2" t="s">
        <v>8221</v>
      </c>
      <c r="C1084" s="2" t="s">
        <v>8221</v>
      </c>
      <c r="E1084" s="2">
        <v>3</v>
      </c>
      <c r="M1084" t="s">
        <v>8219</v>
      </c>
    </row>
    <row r="1085" spans="1:13">
      <c r="A1085" s="2" t="s">
        <v>8221</v>
      </c>
      <c r="B1085" s="2" t="s">
        <v>8221</v>
      </c>
      <c r="C1085" s="2" t="s">
        <v>8221</v>
      </c>
      <c r="E1085" s="2">
        <v>1</v>
      </c>
      <c r="M1085" t="s">
        <v>8219</v>
      </c>
    </row>
    <row r="1086" spans="1:13">
      <c r="A1086" s="2" t="s">
        <v>8221</v>
      </c>
      <c r="B1086" s="2" t="s">
        <v>8221</v>
      </c>
      <c r="C1086" s="2" t="s">
        <v>8221</v>
      </c>
      <c r="E1086" s="2">
        <v>0</v>
      </c>
      <c r="M1086" t="s">
        <v>8219</v>
      </c>
    </row>
    <row r="1087" spans="1:13">
      <c r="A1087" s="2" t="s">
        <v>8221</v>
      </c>
      <c r="B1087" s="2" t="s">
        <v>8221</v>
      </c>
      <c r="C1087" s="2" t="s">
        <v>8221</v>
      </c>
      <c r="E1087" s="2">
        <v>9</v>
      </c>
      <c r="M1087" t="s">
        <v>8219</v>
      </c>
    </row>
    <row r="1088" spans="1:13">
      <c r="A1088" s="2" t="s">
        <v>8221</v>
      </c>
      <c r="B1088" s="2" t="s">
        <v>8221</v>
      </c>
      <c r="C1088" s="2" t="s">
        <v>8221</v>
      </c>
      <c r="E1088" s="2">
        <v>2</v>
      </c>
      <c r="M1088" t="s">
        <v>8219</v>
      </c>
    </row>
    <row r="1089" spans="1:13">
      <c r="A1089" s="2" t="s">
        <v>8221</v>
      </c>
      <c r="B1089" s="2" t="s">
        <v>8221</v>
      </c>
      <c r="C1089" s="2" t="s">
        <v>8221</v>
      </c>
      <c r="E1089" s="2">
        <v>0</v>
      </c>
      <c r="M1089" t="s">
        <v>8219</v>
      </c>
    </row>
    <row r="1090" spans="1:13">
      <c r="A1090" s="2" t="s">
        <v>8221</v>
      </c>
      <c r="B1090" s="2" t="s">
        <v>8221</v>
      </c>
      <c r="C1090" s="2" t="s">
        <v>8221</v>
      </c>
      <c r="E1090" s="2">
        <v>147</v>
      </c>
      <c r="M1090" t="s">
        <v>8219</v>
      </c>
    </row>
    <row r="1091" spans="1:13">
      <c r="A1091" s="2" t="s">
        <v>8221</v>
      </c>
      <c r="B1091" s="2" t="s">
        <v>8221</v>
      </c>
      <c r="C1091" s="2" t="s">
        <v>8221</v>
      </c>
      <c r="E1091" s="2">
        <v>49</v>
      </c>
      <c r="M1091" t="s">
        <v>8219</v>
      </c>
    </row>
    <row r="1092" spans="1:13">
      <c r="A1092" s="2" t="s">
        <v>8221</v>
      </c>
      <c r="B1092" s="2" t="s">
        <v>8221</v>
      </c>
      <c r="C1092" s="2" t="s">
        <v>8221</v>
      </c>
      <c r="E1092" s="2">
        <v>1</v>
      </c>
      <c r="M1092" t="s">
        <v>8219</v>
      </c>
    </row>
    <row r="1093" spans="1:13">
      <c r="A1093" s="2" t="s">
        <v>8221</v>
      </c>
      <c r="B1093" s="2" t="s">
        <v>8221</v>
      </c>
      <c r="C1093" s="2" t="s">
        <v>8221</v>
      </c>
      <c r="E1093" s="2">
        <v>2</v>
      </c>
      <c r="M1093" t="s">
        <v>8219</v>
      </c>
    </row>
    <row r="1094" spans="1:13">
      <c r="A1094" s="2" t="s">
        <v>8221</v>
      </c>
      <c r="B1094" s="2" t="s">
        <v>8221</v>
      </c>
      <c r="C1094" s="2" t="s">
        <v>8221</v>
      </c>
      <c r="E1094" s="2">
        <v>7</v>
      </c>
      <c r="M1094" t="s">
        <v>8219</v>
      </c>
    </row>
    <row r="1095" spans="1:13">
      <c r="A1095" s="2" t="s">
        <v>8221</v>
      </c>
      <c r="B1095" s="2" t="s">
        <v>8221</v>
      </c>
      <c r="C1095" s="2" t="s">
        <v>8221</v>
      </c>
      <c r="E1095" s="2">
        <v>4</v>
      </c>
      <c r="M1095" t="s">
        <v>8219</v>
      </c>
    </row>
    <row r="1096" spans="1:13">
      <c r="A1096" s="2" t="s">
        <v>8221</v>
      </c>
      <c r="B1096" s="2" t="s">
        <v>8221</v>
      </c>
      <c r="C1096" s="2" t="s">
        <v>8221</v>
      </c>
      <c r="E1096" s="2">
        <v>27</v>
      </c>
      <c r="M1096" t="s">
        <v>8219</v>
      </c>
    </row>
    <row r="1097" spans="1:13">
      <c r="A1097" s="2" t="s">
        <v>8221</v>
      </c>
      <c r="B1097" s="2" t="s">
        <v>8221</v>
      </c>
      <c r="C1097" s="2" t="s">
        <v>8221</v>
      </c>
      <c r="E1097" s="2">
        <v>94</v>
      </c>
      <c r="M1097" t="s">
        <v>8219</v>
      </c>
    </row>
    <row r="1098" spans="1:13">
      <c r="A1098" s="2" t="s">
        <v>8221</v>
      </c>
      <c r="B1098" s="2" t="s">
        <v>8221</v>
      </c>
      <c r="C1098" s="2" t="s">
        <v>8221</v>
      </c>
      <c r="E1098" s="2">
        <v>29</v>
      </c>
      <c r="M1098" t="s">
        <v>8219</v>
      </c>
    </row>
    <row r="1099" spans="1:13">
      <c r="A1099" s="2" t="s">
        <v>8221</v>
      </c>
      <c r="B1099" s="2" t="s">
        <v>8221</v>
      </c>
      <c r="C1099" s="2" t="s">
        <v>8221</v>
      </c>
      <c r="E1099" s="2">
        <v>7</v>
      </c>
      <c r="M1099" t="s">
        <v>8219</v>
      </c>
    </row>
    <row r="1100" spans="1:13">
      <c r="A1100" s="2" t="s">
        <v>8221</v>
      </c>
      <c r="B1100" s="2" t="s">
        <v>8221</v>
      </c>
      <c r="C1100" s="2" t="s">
        <v>8221</v>
      </c>
      <c r="E1100" s="2">
        <v>22</v>
      </c>
      <c r="M1100" t="s">
        <v>8219</v>
      </c>
    </row>
    <row r="1101" spans="1:13">
      <c r="A1101" s="2" t="s">
        <v>8221</v>
      </c>
      <c r="B1101" s="2" t="s">
        <v>8221</v>
      </c>
      <c r="C1101" s="2" t="s">
        <v>8221</v>
      </c>
      <c r="E1101" s="2">
        <v>1</v>
      </c>
      <c r="M1101" t="s">
        <v>8219</v>
      </c>
    </row>
    <row r="1102" spans="1:13">
      <c r="A1102" s="2" t="s">
        <v>8221</v>
      </c>
      <c r="B1102" s="2" t="s">
        <v>8221</v>
      </c>
      <c r="C1102" s="2" t="s">
        <v>8221</v>
      </c>
      <c r="E1102" s="2">
        <v>10</v>
      </c>
      <c r="M1102" t="s">
        <v>8219</v>
      </c>
    </row>
    <row r="1103" spans="1:13">
      <c r="A1103" s="2" t="s">
        <v>8221</v>
      </c>
      <c r="B1103" s="2" t="s">
        <v>8221</v>
      </c>
      <c r="C1103" s="2" t="s">
        <v>8221</v>
      </c>
      <c r="E1103" s="2">
        <v>6</v>
      </c>
      <c r="M1103" t="s">
        <v>8219</v>
      </c>
    </row>
    <row r="1104" spans="1:13">
      <c r="A1104" s="2" t="s">
        <v>8221</v>
      </c>
      <c r="B1104" s="2" t="s">
        <v>8221</v>
      </c>
      <c r="C1104" s="2" t="s">
        <v>8221</v>
      </c>
      <c r="E1104" s="2">
        <v>24</v>
      </c>
      <c r="M1104" t="s">
        <v>8219</v>
      </c>
    </row>
    <row r="1105" spans="1:13">
      <c r="A1105" s="2" t="s">
        <v>8221</v>
      </c>
      <c r="B1105" s="2" t="s">
        <v>8221</v>
      </c>
      <c r="C1105" s="2" t="s">
        <v>8221</v>
      </c>
      <c r="E1105" s="2">
        <v>15</v>
      </c>
      <c r="M1105" t="s">
        <v>8219</v>
      </c>
    </row>
    <row r="1106" spans="1:13">
      <c r="A1106" s="2" t="s">
        <v>8221</v>
      </c>
      <c r="B1106" s="2" t="s">
        <v>8221</v>
      </c>
      <c r="C1106" s="2" t="s">
        <v>8221</v>
      </c>
      <c r="E1106" s="2">
        <v>37</v>
      </c>
      <c r="M1106" t="s">
        <v>8219</v>
      </c>
    </row>
    <row r="1107" spans="1:13">
      <c r="A1107" s="2" t="s">
        <v>8221</v>
      </c>
      <c r="B1107" s="2" t="s">
        <v>8221</v>
      </c>
      <c r="C1107" s="2" t="s">
        <v>8221</v>
      </c>
      <c r="E1107" s="2">
        <v>20</v>
      </c>
      <c r="M1107" t="s">
        <v>8219</v>
      </c>
    </row>
    <row r="1108" spans="1:13">
      <c r="A1108" s="2" t="s">
        <v>8221</v>
      </c>
      <c r="B1108" s="2" t="s">
        <v>8221</v>
      </c>
      <c r="C1108" s="2" t="s">
        <v>8221</v>
      </c>
      <c r="E1108" s="2">
        <v>7</v>
      </c>
      <c r="M1108" t="s">
        <v>8219</v>
      </c>
    </row>
    <row r="1109" spans="1:13">
      <c r="A1109" s="2" t="s">
        <v>8221</v>
      </c>
      <c r="B1109" s="2" t="s">
        <v>8221</v>
      </c>
      <c r="C1109" s="2" t="s">
        <v>8221</v>
      </c>
      <c r="E1109" s="2">
        <v>0</v>
      </c>
      <c r="M1109" t="s">
        <v>8219</v>
      </c>
    </row>
    <row r="1110" spans="1:13">
      <c r="A1110" s="2" t="s">
        <v>8221</v>
      </c>
      <c r="B1110" s="2" t="s">
        <v>8221</v>
      </c>
      <c r="C1110" s="2" t="s">
        <v>8221</v>
      </c>
      <c r="E1110" s="2">
        <v>21</v>
      </c>
      <c r="M1110" t="s">
        <v>8219</v>
      </c>
    </row>
    <row r="1111" spans="1:13">
      <c r="A1111" s="2" t="s">
        <v>8221</v>
      </c>
      <c r="B1111" s="2" t="s">
        <v>8221</v>
      </c>
      <c r="C1111" s="2" t="s">
        <v>8221</v>
      </c>
      <c r="E1111" s="2">
        <v>3</v>
      </c>
      <c r="M1111" t="s">
        <v>8219</v>
      </c>
    </row>
    <row r="1112" spans="1:13">
      <c r="A1112" s="2" t="s">
        <v>8221</v>
      </c>
      <c r="B1112" s="2" t="s">
        <v>8221</v>
      </c>
      <c r="C1112" s="2" t="s">
        <v>8221</v>
      </c>
      <c r="E1112" s="2">
        <v>11</v>
      </c>
      <c r="M1112" t="s">
        <v>8219</v>
      </c>
    </row>
    <row r="1113" spans="1:13">
      <c r="A1113" s="2" t="s">
        <v>8221</v>
      </c>
      <c r="B1113" s="2" t="s">
        <v>8221</v>
      </c>
      <c r="C1113" s="2" t="s">
        <v>8221</v>
      </c>
      <c r="E1113" s="2">
        <v>1</v>
      </c>
      <c r="M1113" t="s">
        <v>8219</v>
      </c>
    </row>
    <row r="1114" spans="1:13">
      <c r="A1114" s="2" t="s">
        <v>8221</v>
      </c>
      <c r="B1114" s="2" t="s">
        <v>8221</v>
      </c>
      <c r="C1114" s="2" t="s">
        <v>8221</v>
      </c>
      <c r="E1114" s="2">
        <v>312</v>
      </c>
      <c r="M1114" t="s">
        <v>8219</v>
      </c>
    </row>
    <row r="1115" spans="1:13">
      <c r="A1115" s="2" t="s">
        <v>8221</v>
      </c>
      <c r="B1115" s="2" t="s">
        <v>8221</v>
      </c>
      <c r="C1115" s="2" t="s">
        <v>8221</v>
      </c>
      <c r="E1115" s="2">
        <v>1</v>
      </c>
      <c r="M1115" t="s">
        <v>8219</v>
      </c>
    </row>
    <row r="1116" spans="1:13">
      <c r="A1116" s="2" t="s">
        <v>8221</v>
      </c>
      <c r="B1116" s="2" t="s">
        <v>8221</v>
      </c>
      <c r="C1116" s="2" t="s">
        <v>8221</v>
      </c>
      <c r="E1116" s="2">
        <v>3</v>
      </c>
      <c r="M1116" t="s">
        <v>8219</v>
      </c>
    </row>
    <row r="1117" spans="1:13">
      <c r="A1117" s="2" t="s">
        <v>8221</v>
      </c>
      <c r="B1117" s="2" t="s">
        <v>8221</v>
      </c>
      <c r="C1117" s="2" t="s">
        <v>8221</v>
      </c>
      <c r="E1117" s="2">
        <v>4</v>
      </c>
      <c r="M1117" t="s">
        <v>8219</v>
      </c>
    </row>
    <row r="1118" spans="1:13">
      <c r="A1118" s="2" t="s">
        <v>8221</v>
      </c>
      <c r="B1118" s="2" t="s">
        <v>8221</v>
      </c>
      <c r="C1118" s="2" t="s">
        <v>8221</v>
      </c>
      <c r="E1118" s="2">
        <v>10</v>
      </c>
      <c r="M1118" t="s">
        <v>8219</v>
      </c>
    </row>
    <row r="1119" spans="1:13">
      <c r="A1119" s="2" t="s">
        <v>8221</v>
      </c>
      <c r="B1119" s="2" t="s">
        <v>8221</v>
      </c>
      <c r="C1119" s="2" t="s">
        <v>8221</v>
      </c>
      <c r="E1119" s="2">
        <v>8</v>
      </c>
      <c r="M1119" t="s">
        <v>8219</v>
      </c>
    </row>
    <row r="1120" spans="1:13">
      <c r="A1120" s="2" t="s">
        <v>8221</v>
      </c>
      <c r="B1120" s="2" t="s">
        <v>8221</v>
      </c>
      <c r="C1120" s="2" t="s">
        <v>8221</v>
      </c>
      <c r="E1120" s="2">
        <v>3</v>
      </c>
      <c r="M1120" t="s">
        <v>8219</v>
      </c>
    </row>
    <row r="1121" spans="1:13">
      <c r="A1121" s="2" t="s">
        <v>8221</v>
      </c>
      <c r="B1121" s="2" t="s">
        <v>8221</v>
      </c>
      <c r="C1121" s="2" t="s">
        <v>8221</v>
      </c>
      <c r="E1121" s="2">
        <v>1</v>
      </c>
      <c r="M1121" t="s">
        <v>8219</v>
      </c>
    </row>
    <row r="1122" spans="1:13">
      <c r="A1122" s="2" t="s">
        <v>8221</v>
      </c>
      <c r="B1122" s="2" t="s">
        <v>8221</v>
      </c>
      <c r="C1122" s="2" t="s">
        <v>8221</v>
      </c>
      <c r="E1122" s="2">
        <v>0</v>
      </c>
      <c r="M1122" t="s">
        <v>8219</v>
      </c>
    </row>
    <row r="1123" spans="1:13">
      <c r="A1123" s="2" t="s">
        <v>8221</v>
      </c>
      <c r="B1123" s="2" t="s">
        <v>8221</v>
      </c>
      <c r="C1123" s="2" t="s">
        <v>8221</v>
      </c>
      <c r="E1123" s="2">
        <v>5</v>
      </c>
      <c r="M1123" t="s">
        <v>8219</v>
      </c>
    </row>
    <row r="1124" spans="1:13">
      <c r="A1124" s="2" t="s">
        <v>8221</v>
      </c>
      <c r="B1124" s="2" t="s">
        <v>8221</v>
      </c>
      <c r="C1124" s="2" t="s">
        <v>8221</v>
      </c>
      <c r="E1124" s="2">
        <v>0</v>
      </c>
      <c r="M1124" t="s">
        <v>8219</v>
      </c>
    </row>
    <row r="1125" spans="1:13">
      <c r="A1125" s="2" t="s">
        <v>8221</v>
      </c>
      <c r="B1125" s="2" t="s">
        <v>8221</v>
      </c>
      <c r="C1125" s="2" t="s">
        <v>8221</v>
      </c>
      <c r="E1125" s="2">
        <v>3</v>
      </c>
      <c r="M1125" t="s">
        <v>8219</v>
      </c>
    </row>
    <row r="1126" spans="1:13">
      <c r="A1126" s="2" t="s">
        <v>8221</v>
      </c>
      <c r="B1126" s="2" t="s">
        <v>8221</v>
      </c>
      <c r="C1126" s="2" t="s">
        <v>8221</v>
      </c>
      <c r="E1126" s="2">
        <v>7</v>
      </c>
      <c r="M1126" t="s">
        <v>8219</v>
      </c>
    </row>
    <row r="1127" spans="1:13">
      <c r="A1127" s="2" t="s">
        <v>8221</v>
      </c>
      <c r="B1127" s="2" t="s">
        <v>8221</v>
      </c>
      <c r="C1127" s="2" t="s">
        <v>8221</v>
      </c>
      <c r="E1127" s="2">
        <v>0</v>
      </c>
      <c r="M1127" t="s">
        <v>8219</v>
      </c>
    </row>
    <row r="1128" spans="1:13">
      <c r="A1128" s="2" t="s">
        <v>8221</v>
      </c>
      <c r="B1128" s="2" t="s">
        <v>8221</v>
      </c>
      <c r="C1128" s="2" t="s">
        <v>8221</v>
      </c>
      <c r="E1128" s="2">
        <v>2</v>
      </c>
      <c r="M1128" t="s">
        <v>8219</v>
      </c>
    </row>
    <row r="1129" spans="1:13">
      <c r="A1129" s="2" t="s">
        <v>8221</v>
      </c>
      <c r="B1129" s="2" t="s">
        <v>8221</v>
      </c>
      <c r="C1129" s="2" t="s">
        <v>8221</v>
      </c>
      <c r="E1129" s="2">
        <v>23</v>
      </c>
      <c r="M1129" t="s">
        <v>8219</v>
      </c>
    </row>
    <row r="1130" spans="1:13">
      <c r="A1130" s="2" t="s">
        <v>8221</v>
      </c>
      <c r="B1130" s="2" t="s">
        <v>8221</v>
      </c>
      <c r="C1130" s="2" t="s">
        <v>8221</v>
      </c>
      <c r="E1130" s="2">
        <v>1</v>
      </c>
      <c r="M1130" t="s">
        <v>8219</v>
      </c>
    </row>
    <row r="1131" spans="1:13">
      <c r="A1131" s="2" t="s">
        <v>8221</v>
      </c>
      <c r="B1131" s="2" t="s">
        <v>8221</v>
      </c>
      <c r="C1131" s="2" t="s">
        <v>8221</v>
      </c>
      <c r="E1131" s="2">
        <v>2</v>
      </c>
      <c r="M1131" t="s">
        <v>8219</v>
      </c>
    </row>
    <row r="1132" spans="1:13">
      <c r="A1132" s="2" t="s">
        <v>8221</v>
      </c>
      <c r="B1132" s="2" t="s">
        <v>8221</v>
      </c>
      <c r="C1132" s="2" t="s">
        <v>8221</v>
      </c>
      <c r="E1132" s="2">
        <v>3</v>
      </c>
      <c r="M1132" t="s">
        <v>8219</v>
      </c>
    </row>
    <row r="1133" spans="1:13">
      <c r="A1133" s="2" t="s">
        <v>8221</v>
      </c>
      <c r="B1133" s="2" t="s">
        <v>8221</v>
      </c>
      <c r="C1133" s="2" t="s">
        <v>8221</v>
      </c>
      <c r="E1133" s="2">
        <v>0</v>
      </c>
      <c r="M1133" t="s">
        <v>8219</v>
      </c>
    </row>
    <row r="1134" spans="1:13">
      <c r="A1134" s="2" t="s">
        <v>8221</v>
      </c>
      <c r="B1134" s="2" t="s">
        <v>8221</v>
      </c>
      <c r="C1134" s="2" t="s">
        <v>8221</v>
      </c>
      <c r="E1134" s="2">
        <v>13</v>
      </c>
      <c r="M1134" t="s">
        <v>8219</v>
      </c>
    </row>
    <row r="1135" spans="1:13">
      <c r="A1135" s="2" t="s">
        <v>8221</v>
      </c>
      <c r="B1135" s="2" t="s">
        <v>8221</v>
      </c>
      <c r="C1135" s="2" t="s">
        <v>8221</v>
      </c>
      <c r="E1135" s="2">
        <v>1</v>
      </c>
      <c r="M1135" t="s">
        <v>8219</v>
      </c>
    </row>
    <row r="1136" spans="1:13">
      <c r="A1136" s="2" t="s">
        <v>8221</v>
      </c>
      <c r="B1136" s="2" t="s">
        <v>8221</v>
      </c>
      <c r="C1136" s="2" t="s">
        <v>8221</v>
      </c>
      <c r="E1136" s="2">
        <v>1</v>
      </c>
      <c r="M1136" t="s">
        <v>8219</v>
      </c>
    </row>
    <row r="1137" spans="1:13">
      <c r="A1137" s="2" t="s">
        <v>8221</v>
      </c>
      <c r="B1137" s="2" t="s">
        <v>8221</v>
      </c>
      <c r="C1137" s="2" t="s">
        <v>8221</v>
      </c>
      <c r="E1137" s="2">
        <v>1</v>
      </c>
      <c r="M1137" t="s">
        <v>8219</v>
      </c>
    </row>
    <row r="1138" spans="1:13">
      <c r="A1138" s="2" t="s">
        <v>8221</v>
      </c>
      <c r="B1138" s="2" t="s">
        <v>8221</v>
      </c>
      <c r="C1138" s="2" t="s">
        <v>8221</v>
      </c>
      <c r="E1138" s="2">
        <v>6</v>
      </c>
      <c r="M1138" t="s">
        <v>8219</v>
      </c>
    </row>
    <row r="1139" spans="1:13">
      <c r="A1139" s="2" t="s">
        <v>8221</v>
      </c>
      <c r="B1139" s="2" t="s">
        <v>8221</v>
      </c>
      <c r="C1139" s="2" t="s">
        <v>8221</v>
      </c>
      <c r="E1139" s="2">
        <v>39</v>
      </c>
      <c r="M1139" t="s">
        <v>8219</v>
      </c>
    </row>
    <row r="1140" spans="1:13">
      <c r="A1140" s="2" t="s">
        <v>8221</v>
      </c>
      <c r="B1140" s="2" t="s">
        <v>8221</v>
      </c>
      <c r="C1140" s="2" t="s">
        <v>8221</v>
      </c>
      <c r="E1140" s="2">
        <v>4</v>
      </c>
      <c r="M1140" t="s">
        <v>8219</v>
      </c>
    </row>
    <row r="1141" spans="1:13">
      <c r="A1141" s="2" t="s">
        <v>8221</v>
      </c>
      <c r="B1141" s="2" t="s">
        <v>8221</v>
      </c>
      <c r="C1141" s="2" t="s">
        <v>8221</v>
      </c>
      <c r="E1141" s="2">
        <v>1</v>
      </c>
      <c r="M1141" t="s">
        <v>8219</v>
      </c>
    </row>
    <row r="1142" spans="1:13">
      <c r="A1142" s="2" t="s">
        <v>8221</v>
      </c>
      <c r="B1142" s="2" t="s">
        <v>8221</v>
      </c>
      <c r="C1142" s="2" t="s">
        <v>8221</v>
      </c>
      <c r="E1142" s="2">
        <v>0</v>
      </c>
      <c r="M1142" t="s">
        <v>8219</v>
      </c>
    </row>
    <row r="1143" spans="1:13">
      <c r="A1143" s="2" t="s">
        <v>8221</v>
      </c>
      <c r="B1143" s="2" t="s">
        <v>8221</v>
      </c>
      <c r="C1143" s="2" t="s">
        <v>8221</v>
      </c>
      <c r="E1143" s="2">
        <v>0</v>
      </c>
      <c r="M1143" t="s">
        <v>8219</v>
      </c>
    </row>
    <row r="1144" spans="1:13">
      <c r="A1144" s="2" t="s">
        <v>8221</v>
      </c>
      <c r="B1144" s="2" t="s">
        <v>8221</v>
      </c>
      <c r="C1144" s="2" t="s">
        <v>8221</v>
      </c>
      <c r="E1144" s="2">
        <v>0</v>
      </c>
      <c r="M1144" t="s">
        <v>8219</v>
      </c>
    </row>
    <row r="1145" spans="1:13">
      <c r="A1145" s="2" t="s">
        <v>8221</v>
      </c>
      <c r="B1145" s="2" t="s">
        <v>8221</v>
      </c>
      <c r="C1145" s="2" t="s">
        <v>8221</v>
      </c>
      <c r="E1145" s="2">
        <v>8</v>
      </c>
      <c r="M1145" t="s">
        <v>8219</v>
      </c>
    </row>
    <row r="1146" spans="1:13">
      <c r="A1146" s="2" t="s">
        <v>8221</v>
      </c>
      <c r="B1146" s="2" t="s">
        <v>8221</v>
      </c>
      <c r="C1146" s="2" t="s">
        <v>8221</v>
      </c>
      <c r="E1146" s="2">
        <v>0</v>
      </c>
      <c r="M1146" t="s">
        <v>8219</v>
      </c>
    </row>
    <row r="1147" spans="1:13">
      <c r="A1147" s="2" t="s">
        <v>8221</v>
      </c>
      <c r="B1147" s="2" t="s">
        <v>8221</v>
      </c>
      <c r="C1147" s="2" t="s">
        <v>8221</v>
      </c>
      <c r="E1147" s="2">
        <v>1</v>
      </c>
      <c r="M1147" t="s">
        <v>8219</v>
      </c>
    </row>
    <row r="1148" spans="1:13">
      <c r="A1148" s="2" t="s">
        <v>8221</v>
      </c>
      <c r="B1148" s="2" t="s">
        <v>8221</v>
      </c>
      <c r="C1148" s="2" t="s">
        <v>8221</v>
      </c>
      <c r="E1148" s="2">
        <v>12</v>
      </c>
      <c r="M1148" t="s">
        <v>8219</v>
      </c>
    </row>
    <row r="1149" spans="1:13">
      <c r="A1149" s="2" t="s">
        <v>8221</v>
      </c>
      <c r="B1149" s="2" t="s">
        <v>8221</v>
      </c>
      <c r="C1149" s="2" t="s">
        <v>8221</v>
      </c>
      <c r="E1149" s="2">
        <v>0</v>
      </c>
      <c r="M1149" t="s">
        <v>8219</v>
      </c>
    </row>
    <row r="1150" spans="1:13">
      <c r="A1150" s="2" t="s">
        <v>8221</v>
      </c>
      <c r="B1150" s="2" t="s">
        <v>8221</v>
      </c>
      <c r="C1150" s="2" t="s">
        <v>8221</v>
      </c>
      <c r="E1150" s="2">
        <v>3</v>
      </c>
      <c r="M1150" t="s">
        <v>8219</v>
      </c>
    </row>
    <row r="1151" spans="1:13">
      <c r="A1151" s="2" t="s">
        <v>8221</v>
      </c>
      <c r="B1151" s="2" t="s">
        <v>8221</v>
      </c>
      <c r="C1151" s="2" t="s">
        <v>8221</v>
      </c>
      <c r="E1151" s="2">
        <v>2</v>
      </c>
      <c r="M1151" t="s">
        <v>8219</v>
      </c>
    </row>
    <row r="1152" spans="1:13">
      <c r="A1152" s="2" t="s">
        <v>8221</v>
      </c>
      <c r="B1152" s="2" t="s">
        <v>8221</v>
      </c>
      <c r="C1152" s="2" t="s">
        <v>8221</v>
      </c>
      <c r="E1152" s="2">
        <v>6</v>
      </c>
      <c r="M1152" t="s">
        <v>8219</v>
      </c>
    </row>
    <row r="1153" spans="1:13">
      <c r="A1153" s="2" t="s">
        <v>8221</v>
      </c>
      <c r="B1153" s="2" t="s">
        <v>8221</v>
      </c>
      <c r="C1153" s="2" t="s">
        <v>8221</v>
      </c>
      <c r="E1153" s="2">
        <v>0</v>
      </c>
      <c r="M1153" t="s">
        <v>8219</v>
      </c>
    </row>
    <row r="1154" spans="1:13">
      <c r="A1154" s="2" t="s">
        <v>8221</v>
      </c>
      <c r="B1154" s="2" t="s">
        <v>8221</v>
      </c>
      <c r="C1154" s="2" t="s">
        <v>8221</v>
      </c>
      <c r="E1154" s="2">
        <v>15</v>
      </c>
      <c r="M1154" t="s">
        <v>8219</v>
      </c>
    </row>
    <row r="1155" spans="1:13">
      <c r="A1155" s="2" t="s">
        <v>8221</v>
      </c>
      <c r="B1155" s="2" t="s">
        <v>8221</v>
      </c>
      <c r="C1155" s="2" t="s">
        <v>8221</v>
      </c>
      <c r="E1155" s="2">
        <v>1</v>
      </c>
      <c r="M1155" t="s">
        <v>8219</v>
      </c>
    </row>
    <row r="1156" spans="1:13">
      <c r="A1156" s="2" t="s">
        <v>8221</v>
      </c>
      <c r="B1156" s="2" t="s">
        <v>8221</v>
      </c>
      <c r="C1156" s="2" t="s">
        <v>8221</v>
      </c>
      <c r="E1156" s="2">
        <v>3</v>
      </c>
      <c r="M1156" t="s">
        <v>8219</v>
      </c>
    </row>
    <row r="1157" spans="1:13">
      <c r="A1157" s="2" t="s">
        <v>8221</v>
      </c>
      <c r="B1157" s="2" t="s">
        <v>8221</v>
      </c>
      <c r="C1157" s="2" t="s">
        <v>8221</v>
      </c>
      <c r="E1157" s="2">
        <v>8</v>
      </c>
      <c r="M1157" t="s">
        <v>8219</v>
      </c>
    </row>
    <row r="1158" spans="1:13">
      <c r="A1158" s="2" t="s">
        <v>8221</v>
      </c>
      <c r="B1158" s="2" t="s">
        <v>8221</v>
      </c>
      <c r="C1158" s="2" t="s">
        <v>8221</v>
      </c>
      <c r="E1158" s="2">
        <v>0</v>
      </c>
      <c r="M1158" t="s">
        <v>8219</v>
      </c>
    </row>
    <row r="1159" spans="1:13">
      <c r="A1159" s="2" t="s">
        <v>8221</v>
      </c>
      <c r="B1159" s="2" t="s">
        <v>8221</v>
      </c>
      <c r="C1159" s="2" t="s">
        <v>8221</v>
      </c>
      <c r="E1159" s="2">
        <v>3</v>
      </c>
      <c r="M1159" t="s">
        <v>8219</v>
      </c>
    </row>
    <row r="1160" spans="1:13">
      <c r="A1160" s="2" t="s">
        <v>8221</v>
      </c>
      <c r="B1160" s="2" t="s">
        <v>8221</v>
      </c>
      <c r="C1160" s="2" t="s">
        <v>8221</v>
      </c>
      <c r="E1160" s="2">
        <v>3</v>
      </c>
      <c r="M1160" t="s">
        <v>8219</v>
      </c>
    </row>
    <row r="1161" spans="1:13">
      <c r="A1161" s="2" t="s">
        <v>8221</v>
      </c>
      <c r="B1161" s="2" t="s">
        <v>8221</v>
      </c>
      <c r="C1161" s="2" t="s">
        <v>8221</v>
      </c>
      <c r="E1161" s="2">
        <v>0</v>
      </c>
      <c r="M1161" t="s">
        <v>8219</v>
      </c>
    </row>
    <row r="1162" spans="1:13">
      <c r="A1162" s="2" t="s">
        <v>8221</v>
      </c>
      <c r="B1162" s="2" t="s">
        <v>8221</v>
      </c>
      <c r="C1162" s="2" t="s">
        <v>8221</v>
      </c>
      <c r="E1162" s="2">
        <v>19</v>
      </c>
      <c r="M1162" t="s">
        <v>8219</v>
      </c>
    </row>
    <row r="1163" spans="1:13">
      <c r="A1163" s="2" t="s">
        <v>8221</v>
      </c>
      <c r="B1163" s="2" t="s">
        <v>8221</v>
      </c>
      <c r="C1163" s="2" t="s">
        <v>8221</v>
      </c>
      <c r="E1163" s="2">
        <v>0</v>
      </c>
      <c r="M1163" t="s">
        <v>8219</v>
      </c>
    </row>
    <row r="1164" spans="1:13">
      <c r="A1164" s="2" t="s">
        <v>8221</v>
      </c>
      <c r="B1164" s="2" t="s">
        <v>8221</v>
      </c>
      <c r="C1164" s="2" t="s">
        <v>8221</v>
      </c>
      <c r="E1164" s="2">
        <v>2</v>
      </c>
      <c r="M1164" t="s">
        <v>8219</v>
      </c>
    </row>
    <row r="1165" spans="1:13">
      <c r="A1165" s="2" t="s">
        <v>8221</v>
      </c>
      <c r="B1165" s="2" t="s">
        <v>8221</v>
      </c>
      <c r="C1165" s="2" t="s">
        <v>8221</v>
      </c>
      <c r="E1165" s="2">
        <v>0</v>
      </c>
      <c r="M1165" t="s">
        <v>8219</v>
      </c>
    </row>
    <row r="1166" spans="1:13">
      <c r="A1166" s="2" t="s">
        <v>8221</v>
      </c>
      <c r="B1166" s="2" t="s">
        <v>8221</v>
      </c>
      <c r="C1166" s="2" t="s">
        <v>8221</v>
      </c>
      <c r="E1166" s="2">
        <v>0</v>
      </c>
      <c r="M1166" t="s">
        <v>8219</v>
      </c>
    </row>
    <row r="1167" spans="1:13">
      <c r="A1167" s="2" t="s">
        <v>8221</v>
      </c>
      <c r="B1167" s="2" t="s">
        <v>8221</v>
      </c>
      <c r="C1167" s="2" t="s">
        <v>8221</v>
      </c>
      <c r="E1167" s="2">
        <v>25</v>
      </c>
      <c r="M1167" t="s">
        <v>8219</v>
      </c>
    </row>
    <row r="1168" spans="1:13">
      <c r="A1168" s="2" t="s">
        <v>8221</v>
      </c>
      <c r="B1168" s="2" t="s">
        <v>8221</v>
      </c>
      <c r="C1168" s="2" t="s">
        <v>8221</v>
      </c>
      <c r="E1168" s="2">
        <v>8</v>
      </c>
      <c r="M1168" t="s">
        <v>8219</v>
      </c>
    </row>
    <row r="1169" spans="1:13">
      <c r="A1169" s="2" t="s">
        <v>8221</v>
      </c>
      <c r="B1169" s="2" t="s">
        <v>8221</v>
      </c>
      <c r="C1169" s="2" t="s">
        <v>8221</v>
      </c>
      <c r="E1169" s="2">
        <v>16</v>
      </c>
      <c r="M1169" t="s">
        <v>8219</v>
      </c>
    </row>
    <row r="1170" spans="1:13">
      <c r="A1170" s="2" t="s">
        <v>8221</v>
      </c>
      <c r="B1170" s="2" t="s">
        <v>8221</v>
      </c>
      <c r="C1170" s="2" t="s">
        <v>8221</v>
      </c>
      <c r="E1170" s="2">
        <v>3</v>
      </c>
      <c r="M1170" t="s">
        <v>8219</v>
      </c>
    </row>
    <row r="1171" spans="1:13">
      <c r="A1171" s="2" t="s">
        <v>8221</v>
      </c>
      <c r="B1171" s="2" t="s">
        <v>8221</v>
      </c>
      <c r="C1171" s="2" t="s">
        <v>8221</v>
      </c>
      <c r="E1171" s="2">
        <v>3</v>
      </c>
      <c r="M1171" t="s">
        <v>8219</v>
      </c>
    </row>
    <row r="1172" spans="1:13">
      <c r="A1172" s="2" t="s">
        <v>8221</v>
      </c>
      <c r="B1172" s="2" t="s">
        <v>8221</v>
      </c>
      <c r="C1172" s="2" t="s">
        <v>8221</v>
      </c>
      <c r="E1172" s="2">
        <v>2</v>
      </c>
      <c r="M1172" t="s">
        <v>8219</v>
      </c>
    </row>
    <row r="1173" spans="1:13">
      <c r="A1173" s="2" t="s">
        <v>8221</v>
      </c>
      <c r="B1173" s="2" t="s">
        <v>8221</v>
      </c>
      <c r="C1173" s="2" t="s">
        <v>8221</v>
      </c>
      <c r="E1173" s="2">
        <v>1</v>
      </c>
      <c r="M1173" t="s">
        <v>8219</v>
      </c>
    </row>
    <row r="1174" spans="1:13">
      <c r="A1174" s="2" t="s">
        <v>8221</v>
      </c>
      <c r="B1174" s="2" t="s">
        <v>8221</v>
      </c>
      <c r="C1174" s="2" t="s">
        <v>8221</v>
      </c>
      <c r="E1174" s="2">
        <v>0</v>
      </c>
      <c r="M1174" t="s">
        <v>8219</v>
      </c>
    </row>
    <row r="1175" spans="1:13">
      <c r="A1175" s="2" t="s">
        <v>8221</v>
      </c>
      <c r="B1175" s="2" t="s">
        <v>8221</v>
      </c>
      <c r="C1175" s="2" t="s">
        <v>8221</v>
      </c>
      <c r="E1175" s="2">
        <v>1</v>
      </c>
      <c r="M1175" t="s">
        <v>8219</v>
      </c>
    </row>
    <row r="1176" spans="1:13">
      <c r="A1176" s="2" t="s">
        <v>8221</v>
      </c>
      <c r="B1176" s="2" t="s">
        <v>8221</v>
      </c>
      <c r="C1176" s="2" t="s">
        <v>8221</v>
      </c>
      <c r="E1176" s="2">
        <v>19</v>
      </c>
      <c r="M1176" t="s">
        <v>8219</v>
      </c>
    </row>
    <row r="1177" spans="1:13">
      <c r="A1177" s="2" t="s">
        <v>8221</v>
      </c>
      <c r="B1177" s="2" t="s">
        <v>8221</v>
      </c>
      <c r="C1177" s="2" t="s">
        <v>8221</v>
      </c>
      <c r="E1177" s="2">
        <v>9</v>
      </c>
      <c r="M1177" t="s">
        <v>8219</v>
      </c>
    </row>
    <row r="1178" spans="1:13">
      <c r="A1178" s="2" t="s">
        <v>8221</v>
      </c>
      <c r="B1178" s="2" t="s">
        <v>8221</v>
      </c>
      <c r="C1178" s="2" t="s">
        <v>8221</v>
      </c>
      <c r="E1178" s="2">
        <v>1</v>
      </c>
      <c r="M1178" t="s">
        <v>8219</v>
      </c>
    </row>
    <row r="1179" spans="1:13">
      <c r="A1179" s="2" t="s">
        <v>8221</v>
      </c>
      <c r="B1179" s="2" t="s">
        <v>8221</v>
      </c>
      <c r="C1179" s="2" t="s">
        <v>8221</v>
      </c>
      <c r="E1179" s="2">
        <v>0</v>
      </c>
      <c r="M1179" t="s">
        <v>8219</v>
      </c>
    </row>
    <row r="1180" spans="1:13">
      <c r="A1180" s="2" t="s">
        <v>8221</v>
      </c>
      <c r="B1180" s="2" t="s">
        <v>8221</v>
      </c>
      <c r="C1180" s="2" t="s">
        <v>8221</v>
      </c>
      <c r="E1180" s="2">
        <v>1</v>
      </c>
      <c r="M1180" t="s">
        <v>8219</v>
      </c>
    </row>
    <row r="1181" spans="1:13">
      <c r="A1181" s="2" t="s">
        <v>8221</v>
      </c>
      <c r="B1181" s="2" t="s">
        <v>8221</v>
      </c>
      <c r="C1181" s="2" t="s">
        <v>8221</v>
      </c>
      <c r="E1181" s="2">
        <v>5</v>
      </c>
      <c r="M1181" t="s">
        <v>8219</v>
      </c>
    </row>
    <row r="1182" spans="1:13">
      <c r="A1182" s="2" t="s">
        <v>8221</v>
      </c>
      <c r="B1182" s="2" t="s">
        <v>8221</v>
      </c>
      <c r="C1182" s="2" t="s">
        <v>8221</v>
      </c>
      <c r="E1182" s="2">
        <v>85</v>
      </c>
      <c r="M1182" t="s">
        <v>8219</v>
      </c>
    </row>
    <row r="1183" spans="1:13">
      <c r="A1183" s="2" t="s">
        <v>8221</v>
      </c>
      <c r="B1183" s="2" t="s">
        <v>8221</v>
      </c>
      <c r="C1183" s="2" t="s">
        <v>8221</v>
      </c>
      <c r="E1183" s="2">
        <v>3</v>
      </c>
      <c r="M1183" t="s">
        <v>8219</v>
      </c>
    </row>
    <row r="1184" spans="1:13">
      <c r="A1184" s="2" t="s">
        <v>8221</v>
      </c>
      <c r="B1184" s="2" t="s">
        <v>8221</v>
      </c>
      <c r="C1184" s="2" t="s">
        <v>8221</v>
      </c>
      <c r="E1184" s="2">
        <v>4</v>
      </c>
      <c r="M1184" t="s">
        <v>8219</v>
      </c>
    </row>
    <row r="1185" spans="1:13">
      <c r="A1185" s="2" t="s">
        <v>8221</v>
      </c>
      <c r="B1185" s="2" t="s">
        <v>8221</v>
      </c>
      <c r="C1185" s="2" t="s">
        <v>8221</v>
      </c>
      <c r="E1185" s="2">
        <v>3</v>
      </c>
      <c r="M1185" t="s">
        <v>8219</v>
      </c>
    </row>
    <row r="1186" spans="1:13">
      <c r="B1186" s="2" t="s">
        <v>8219</v>
      </c>
      <c r="C1186" s="2" t="s">
        <v>8219</v>
      </c>
      <c r="E1186" s="2">
        <v>375</v>
      </c>
    </row>
    <row r="1187" spans="1:13">
      <c r="B1187" s="2" t="s">
        <v>8219</v>
      </c>
      <c r="C1187" s="2" t="s">
        <v>8219</v>
      </c>
      <c r="E1187" s="2">
        <v>111</v>
      </c>
    </row>
    <row r="1188" spans="1:13">
      <c r="B1188" s="2" t="s">
        <v>8219</v>
      </c>
      <c r="C1188" s="2" t="s">
        <v>8219</v>
      </c>
      <c r="E1188" s="2">
        <v>123</v>
      </c>
    </row>
    <row r="1189" spans="1:13">
      <c r="B1189" s="2" t="s">
        <v>8219</v>
      </c>
      <c r="C1189" s="2" t="s">
        <v>8219</v>
      </c>
      <c r="E1189" s="2">
        <v>70</v>
      </c>
    </row>
    <row r="1190" spans="1:13">
      <c r="B1190" s="2" t="s">
        <v>8219</v>
      </c>
      <c r="C1190" s="2" t="s">
        <v>8219</v>
      </c>
      <c r="E1190" s="2">
        <v>85</v>
      </c>
    </row>
    <row r="1191" spans="1:13">
      <c r="B1191" s="2" t="s">
        <v>8219</v>
      </c>
      <c r="C1191" s="2" t="s">
        <v>8219</v>
      </c>
      <c r="E1191" s="2">
        <v>86</v>
      </c>
    </row>
    <row r="1192" spans="1:13">
      <c r="B1192" s="2" t="s">
        <v>8219</v>
      </c>
      <c r="C1192" s="2" t="s">
        <v>8219</v>
      </c>
      <c r="E1192" s="2">
        <v>13</v>
      </c>
    </row>
    <row r="1193" spans="1:13">
      <c r="B1193" s="2" t="s">
        <v>8219</v>
      </c>
      <c r="C1193" s="2" t="s">
        <v>8219</v>
      </c>
      <c r="E1193" s="2">
        <v>33</v>
      </c>
    </row>
    <row r="1194" spans="1:13">
      <c r="B1194" s="2" t="s">
        <v>8219</v>
      </c>
      <c r="C1194" s="2" t="s">
        <v>8219</v>
      </c>
      <c r="E1194" s="2">
        <v>15</v>
      </c>
    </row>
    <row r="1195" spans="1:13">
      <c r="B1195" s="2" t="s">
        <v>8219</v>
      </c>
      <c r="C1195" s="2" t="s">
        <v>8219</v>
      </c>
      <c r="E1195" s="2">
        <v>273</v>
      </c>
    </row>
    <row r="1196" spans="1:13">
      <c r="B1196" s="2" t="s">
        <v>8219</v>
      </c>
      <c r="C1196" s="2" t="s">
        <v>8219</v>
      </c>
      <c r="E1196" s="2">
        <v>714</v>
      </c>
    </row>
    <row r="1197" spans="1:13">
      <c r="B1197" s="2" t="s">
        <v>8219</v>
      </c>
      <c r="C1197" s="2" t="s">
        <v>8219</v>
      </c>
      <c r="E1197" s="2">
        <v>170</v>
      </c>
    </row>
    <row r="1198" spans="1:13">
      <c r="B1198" s="2" t="s">
        <v>8219</v>
      </c>
      <c r="C1198" s="2" t="s">
        <v>8219</v>
      </c>
      <c r="E1198" s="2">
        <v>512</v>
      </c>
    </row>
    <row r="1199" spans="1:13">
      <c r="B1199" s="2" t="s">
        <v>8219</v>
      </c>
      <c r="C1199" s="2" t="s">
        <v>8219</v>
      </c>
      <c r="E1199" s="2">
        <v>314</v>
      </c>
    </row>
    <row r="1200" spans="1:13">
      <c r="B1200" s="2" t="s">
        <v>8219</v>
      </c>
      <c r="C1200" s="2" t="s">
        <v>8219</v>
      </c>
      <c r="E1200" s="2">
        <v>167</v>
      </c>
    </row>
    <row r="1201" spans="2:5">
      <c r="B1201" s="2" t="s">
        <v>8219</v>
      </c>
      <c r="C1201" s="2" t="s">
        <v>8219</v>
      </c>
      <c r="E1201" s="2">
        <v>9</v>
      </c>
    </row>
    <row r="1202" spans="2:5">
      <c r="B1202" s="2" t="s">
        <v>8219</v>
      </c>
      <c r="C1202" s="2" t="s">
        <v>8219</v>
      </c>
      <c r="E1202" s="2">
        <v>103</v>
      </c>
    </row>
    <row r="1203" spans="2:5">
      <c r="B1203" s="2" t="s">
        <v>8219</v>
      </c>
      <c r="C1203" s="2" t="s">
        <v>8219</v>
      </c>
      <c r="E1203" s="2">
        <v>111</v>
      </c>
    </row>
    <row r="1204" spans="2:5">
      <c r="B1204" s="2" t="s">
        <v>8219</v>
      </c>
      <c r="C1204" s="2" t="s">
        <v>8219</v>
      </c>
      <c r="E1204" s="2">
        <v>271</v>
      </c>
    </row>
    <row r="1205" spans="2:5">
      <c r="B1205" s="2" t="s">
        <v>8219</v>
      </c>
      <c r="C1205" s="2" t="s">
        <v>8219</v>
      </c>
      <c r="E1205" s="2">
        <v>101</v>
      </c>
    </row>
    <row r="1206" spans="2:5">
      <c r="B1206" s="2" t="s">
        <v>8219</v>
      </c>
      <c r="C1206" s="2" t="s">
        <v>8219</v>
      </c>
      <c r="E1206" s="2">
        <v>57</v>
      </c>
    </row>
    <row r="1207" spans="2:5">
      <c r="B1207" s="2" t="s">
        <v>8219</v>
      </c>
      <c r="C1207" s="2" t="s">
        <v>8219</v>
      </c>
      <c r="E1207" s="2">
        <v>62</v>
      </c>
    </row>
    <row r="1208" spans="2:5">
      <c r="B1208" s="2" t="s">
        <v>8219</v>
      </c>
      <c r="C1208" s="2" t="s">
        <v>8219</v>
      </c>
      <c r="E1208" s="2">
        <v>32</v>
      </c>
    </row>
    <row r="1209" spans="2:5">
      <c r="B1209" s="2" t="s">
        <v>8219</v>
      </c>
      <c r="C1209" s="2" t="s">
        <v>8219</v>
      </c>
      <c r="E1209" s="2">
        <v>141</v>
      </c>
    </row>
    <row r="1210" spans="2:5">
      <c r="B1210" s="2" t="s">
        <v>8219</v>
      </c>
      <c r="C1210" s="2" t="s">
        <v>8219</v>
      </c>
      <c r="E1210" s="2">
        <v>75</v>
      </c>
    </row>
    <row r="1211" spans="2:5">
      <c r="B1211" s="2" t="s">
        <v>8219</v>
      </c>
      <c r="C1211" s="2" t="s">
        <v>8219</v>
      </c>
      <c r="E1211" s="2">
        <v>46</v>
      </c>
    </row>
    <row r="1212" spans="2:5">
      <c r="B1212" s="2" t="s">
        <v>8219</v>
      </c>
      <c r="C1212" s="2" t="s">
        <v>8219</v>
      </c>
      <c r="E1212" s="2">
        <v>103</v>
      </c>
    </row>
    <row r="1213" spans="2:5">
      <c r="B1213" s="2" t="s">
        <v>8219</v>
      </c>
      <c r="C1213" s="2" t="s">
        <v>8219</v>
      </c>
      <c r="E1213" s="2">
        <v>6</v>
      </c>
    </row>
    <row r="1214" spans="2:5">
      <c r="B1214" s="2" t="s">
        <v>8219</v>
      </c>
      <c r="C1214" s="2" t="s">
        <v>8219</v>
      </c>
      <c r="E1214" s="2">
        <v>83</v>
      </c>
    </row>
    <row r="1215" spans="2:5">
      <c r="B1215" s="2" t="s">
        <v>8219</v>
      </c>
      <c r="C1215" s="2" t="s">
        <v>8219</v>
      </c>
      <c r="E1215" s="2">
        <v>108</v>
      </c>
    </row>
    <row r="1216" spans="2:5">
      <c r="B1216" s="2" t="s">
        <v>8219</v>
      </c>
      <c r="C1216" s="2" t="s">
        <v>8219</v>
      </c>
      <c r="E1216" s="2">
        <v>25</v>
      </c>
    </row>
    <row r="1217" spans="1:13">
      <c r="B1217" s="2" t="s">
        <v>8219</v>
      </c>
      <c r="C1217" s="2" t="s">
        <v>8219</v>
      </c>
      <c r="E1217" s="2">
        <v>549</v>
      </c>
    </row>
    <row r="1218" spans="1:13">
      <c r="B1218" s="2" t="s">
        <v>8219</v>
      </c>
      <c r="C1218" s="2" t="s">
        <v>8219</v>
      </c>
      <c r="E1218" s="2">
        <v>222</v>
      </c>
    </row>
    <row r="1219" spans="1:13">
      <c r="B1219" s="2" t="s">
        <v>8219</v>
      </c>
      <c r="C1219" s="2" t="s">
        <v>8219</v>
      </c>
      <c r="E1219" s="2">
        <v>183</v>
      </c>
    </row>
    <row r="1220" spans="1:13">
      <c r="B1220" s="2" t="s">
        <v>8219</v>
      </c>
      <c r="C1220" s="2" t="s">
        <v>8219</v>
      </c>
      <c r="E1220" s="2">
        <v>89</v>
      </c>
    </row>
    <row r="1221" spans="1:13">
      <c r="B1221" s="2" t="s">
        <v>8219</v>
      </c>
      <c r="C1221" s="2" t="s">
        <v>8219</v>
      </c>
      <c r="E1221" s="2">
        <v>253</v>
      </c>
    </row>
    <row r="1222" spans="1:13">
      <c r="B1222" s="2" t="s">
        <v>8219</v>
      </c>
      <c r="C1222" s="2" t="s">
        <v>8219</v>
      </c>
      <c r="E1222" s="2">
        <v>140</v>
      </c>
    </row>
    <row r="1223" spans="1:13">
      <c r="B1223" s="2" t="s">
        <v>8219</v>
      </c>
      <c r="C1223" s="2" t="s">
        <v>8219</v>
      </c>
      <c r="E1223" s="2">
        <v>103</v>
      </c>
    </row>
    <row r="1224" spans="1:13">
      <c r="B1224" s="2" t="s">
        <v>8219</v>
      </c>
      <c r="C1224" s="2" t="s">
        <v>8219</v>
      </c>
      <c r="E1224" s="2">
        <v>138</v>
      </c>
    </row>
    <row r="1225" spans="1:13">
      <c r="B1225" s="2" t="s">
        <v>8219</v>
      </c>
      <c r="C1225" s="2" t="s">
        <v>8219</v>
      </c>
      <c r="E1225" s="2">
        <v>191</v>
      </c>
    </row>
    <row r="1226" spans="1:13">
      <c r="A1226" s="2" t="s">
        <v>8220</v>
      </c>
      <c r="B1226" s="2" t="s">
        <v>8220</v>
      </c>
      <c r="C1226" s="2" t="s">
        <v>8220</v>
      </c>
      <c r="E1226" s="2">
        <v>18</v>
      </c>
      <c r="M1226" t="s">
        <v>8219</v>
      </c>
    </row>
    <row r="1227" spans="1:13">
      <c r="A1227" s="2" t="s">
        <v>8220</v>
      </c>
      <c r="B1227" s="2" t="s">
        <v>8220</v>
      </c>
      <c r="C1227" s="2" t="s">
        <v>8220</v>
      </c>
      <c r="E1227" s="2">
        <v>3</v>
      </c>
      <c r="M1227" t="s">
        <v>8219</v>
      </c>
    </row>
    <row r="1228" spans="1:13">
      <c r="A1228" s="2" t="s">
        <v>8220</v>
      </c>
      <c r="B1228" s="2" t="s">
        <v>8220</v>
      </c>
      <c r="C1228" s="2" t="s">
        <v>8220</v>
      </c>
      <c r="E1228" s="2">
        <v>40</v>
      </c>
      <c r="M1228" t="s">
        <v>8219</v>
      </c>
    </row>
    <row r="1229" spans="1:13">
      <c r="A1229" s="2" t="s">
        <v>8220</v>
      </c>
      <c r="B1229" s="2" t="s">
        <v>8220</v>
      </c>
      <c r="C1229" s="2" t="s">
        <v>8220</v>
      </c>
      <c r="E1229" s="2">
        <v>0</v>
      </c>
      <c r="M1229" t="s">
        <v>8219</v>
      </c>
    </row>
    <row r="1230" spans="1:13">
      <c r="A1230" s="2" t="s">
        <v>8220</v>
      </c>
      <c r="B1230" s="2" t="s">
        <v>8220</v>
      </c>
      <c r="C1230" s="2" t="s">
        <v>8220</v>
      </c>
      <c r="E1230" s="2">
        <v>24</v>
      </c>
      <c r="M1230" t="s">
        <v>8219</v>
      </c>
    </row>
    <row r="1231" spans="1:13">
      <c r="A1231" s="2" t="s">
        <v>8220</v>
      </c>
      <c r="B1231" s="2" t="s">
        <v>8220</v>
      </c>
      <c r="C1231" s="2" t="s">
        <v>8220</v>
      </c>
      <c r="E1231" s="2">
        <v>1</v>
      </c>
      <c r="M1231" t="s">
        <v>8219</v>
      </c>
    </row>
    <row r="1232" spans="1:13">
      <c r="A1232" s="2" t="s">
        <v>8220</v>
      </c>
      <c r="B1232" s="2" t="s">
        <v>8220</v>
      </c>
      <c r="C1232" s="2" t="s">
        <v>8220</v>
      </c>
      <c r="E1232" s="2">
        <v>0</v>
      </c>
      <c r="M1232" t="s">
        <v>8219</v>
      </c>
    </row>
    <row r="1233" spans="1:13">
      <c r="A1233" s="2" t="s">
        <v>8220</v>
      </c>
      <c r="B1233" s="2" t="s">
        <v>8220</v>
      </c>
      <c r="C1233" s="2" t="s">
        <v>8220</v>
      </c>
      <c r="E1233" s="2">
        <v>0</v>
      </c>
      <c r="M1233" t="s">
        <v>8219</v>
      </c>
    </row>
    <row r="1234" spans="1:13">
      <c r="A1234" s="2" t="s">
        <v>8220</v>
      </c>
      <c r="B1234" s="2" t="s">
        <v>8220</v>
      </c>
      <c r="C1234" s="2" t="s">
        <v>8220</v>
      </c>
      <c r="E1234" s="2">
        <v>1</v>
      </c>
      <c r="M1234" t="s">
        <v>8219</v>
      </c>
    </row>
    <row r="1235" spans="1:13">
      <c r="A1235" s="2" t="s">
        <v>8220</v>
      </c>
      <c r="B1235" s="2" t="s">
        <v>8220</v>
      </c>
      <c r="C1235" s="2" t="s">
        <v>8220</v>
      </c>
      <c r="E1235" s="2">
        <v>6</v>
      </c>
      <c r="M1235" t="s">
        <v>8219</v>
      </c>
    </row>
    <row r="1236" spans="1:13">
      <c r="A1236" s="2" t="s">
        <v>8220</v>
      </c>
      <c r="B1236" s="2" t="s">
        <v>8220</v>
      </c>
      <c r="C1236" s="2" t="s">
        <v>8220</v>
      </c>
      <c r="E1236" s="2">
        <v>0</v>
      </c>
      <c r="M1236" t="s">
        <v>8219</v>
      </c>
    </row>
    <row r="1237" spans="1:13">
      <c r="A1237" s="2" t="s">
        <v>8220</v>
      </c>
      <c r="B1237" s="2" t="s">
        <v>8220</v>
      </c>
      <c r="C1237" s="2" t="s">
        <v>8220</v>
      </c>
      <c r="E1237" s="2">
        <v>6</v>
      </c>
      <c r="M1237" t="s">
        <v>8219</v>
      </c>
    </row>
    <row r="1238" spans="1:13">
      <c r="A1238" s="2" t="s">
        <v>8220</v>
      </c>
      <c r="B1238" s="2" t="s">
        <v>8220</v>
      </c>
      <c r="C1238" s="2" t="s">
        <v>8220</v>
      </c>
      <c r="E1238" s="2">
        <v>0</v>
      </c>
      <c r="M1238" t="s">
        <v>8219</v>
      </c>
    </row>
    <row r="1239" spans="1:13">
      <c r="A1239" s="2" t="s">
        <v>8220</v>
      </c>
      <c r="B1239" s="2" t="s">
        <v>8220</v>
      </c>
      <c r="C1239" s="2" t="s">
        <v>8220</v>
      </c>
      <c r="E1239" s="2">
        <v>0</v>
      </c>
      <c r="M1239" t="s">
        <v>8219</v>
      </c>
    </row>
    <row r="1240" spans="1:13">
      <c r="A1240" s="2" t="s">
        <v>8220</v>
      </c>
      <c r="B1240" s="2" t="s">
        <v>8220</v>
      </c>
      <c r="C1240" s="2" t="s">
        <v>8220</v>
      </c>
      <c r="E1240" s="2">
        <v>3</v>
      </c>
      <c r="M1240" t="s">
        <v>8219</v>
      </c>
    </row>
    <row r="1241" spans="1:13">
      <c r="A1241" s="2" t="s">
        <v>8220</v>
      </c>
      <c r="B1241" s="2" t="s">
        <v>8220</v>
      </c>
      <c r="C1241" s="2" t="s">
        <v>8220</v>
      </c>
      <c r="E1241" s="2">
        <v>0</v>
      </c>
      <c r="M1241" t="s">
        <v>8219</v>
      </c>
    </row>
    <row r="1242" spans="1:13">
      <c r="A1242" s="2" t="s">
        <v>8220</v>
      </c>
      <c r="B1242" s="2" t="s">
        <v>8220</v>
      </c>
      <c r="C1242" s="2" t="s">
        <v>8220</v>
      </c>
      <c r="E1242" s="2">
        <v>8</v>
      </c>
      <c r="M1242" t="s">
        <v>8219</v>
      </c>
    </row>
    <row r="1243" spans="1:13">
      <c r="A1243" s="2" t="s">
        <v>8220</v>
      </c>
      <c r="B1243" s="2" t="s">
        <v>8220</v>
      </c>
      <c r="C1243" s="2" t="s">
        <v>8220</v>
      </c>
      <c r="E1243" s="2">
        <v>34</v>
      </c>
      <c r="M1243" t="s">
        <v>8219</v>
      </c>
    </row>
    <row r="1244" spans="1:13">
      <c r="A1244" s="2" t="s">
        <v>8220</v>
      </c>
      <c r="B1244" s="2" t="s">
        <v>8220</v>
      </c>
      <c r="C1244" s="2" t="s">
        <v>8220</v>
      </c>
      <c r="E1244" s="2">
        <v>1</v>
      </c>
      <c r="M1244" t="s">
        <v>8219</v>
      </c>
    </row>
    <row r="1245" spans="1:13">
      <c r="A1245" s="2" t="s">
        <v>8220</v>
      </c>
      <c r="B1245" s="2" t="s">
        <v>8220</v>
      </c>
      <c r="C1245" s="2" t="s">
        <v>8220</v>
      </c>
      <c r="E1245" s="2">
        <v>38</v>
      </c>
      <c r="M1245" t="s">
        <v>8219</v>
      </c>
    </row>
    <row r="1246" spans="1:13">
      <c r="B1246" s="2" t="s">
        <v>8219</v>
      </c>
      <c r="C1246" s="2" t="s">
        <v>8219</v>
      </c>
      <c r="E1246" s="2">
        <v>45</v>
      </c>
    </row>
    <row r="1247" spans="1:13">
      <c r="B1247" s="2" t="s">
        <v>8219</v>
      </c>
      <c r="C1247" s="2" t="s">
        <v>8219</v>
      </c>
      <c r="E1247" s="2">
        <v>17</v>
      </c>
    </row>
    <row r="1248" spans="1:13">
      <c r="B1248" s="2" t="s">
        <v>8219</v>
      </c>
      <c r="C1248" s="2" t="s">
        <v>8219</v>
      </c>
      <c r="E1248" s="2">
        <v>31</v>
      </c>
    </row>
    <row r="1249" spans="2:5">
      <c r="B1249" s="2" t="s">
        <v>8219</v>
      </c>
      <c r="C1249" s="2" t="s">
        <v>8219</v>
      </c>
      <c r="E1249" s="2">
        <v>50</v>
      </c>
    </row>
    <row r="1250" spans="2:5">
      <c r="B1250" s="2" t="s">
        <v>8219</v>
      </c>
      <c r="C1250" s="2" t="s">
        <v>8219</v>
      </c>
      <c r="E1250" s="2">
        <v>59</v>
      </c>
    </row>
    <row r="1251" spans="2:5">
      <c r="B1251" s="2" t="s">
        <v>8219</v>
      </c>
      <c r="C1251" s="2" t="s">
        <v>8219</v>
      </c>
      <c r="E1251" s="2">
        <v>81</v>
      </c>
    </row>
    <row r="1252" spans="2:5">
      <c r="B1252" s="2" t="s">
        <v>8219</v>
      </c>
      <c r="C1252" s="2" t="s">
        <v>8219</v>
      </c>
      <c r="E1252" s="2">
        <v>508</v>
      </c>
    </row>
    <row r="1253" spans="2:5">
      <c r="B1253" s="2" t="s">
        <v>8219</v>
      </c>
      <c r="C1253" s="2" t="s">
        <v>8219</v>
      </c>
      <c r="E1253" s="2">
        <v>74</v>
      </c>
    </row>
    <row r="1254" spans="2:5">
      <c r="B1254" s="2" t="s">
        <v>8219</v>
      </c>
      <c r="C1254" s="2" t="s">
        <v>8219</v>
      </c>
      <c r="E1254" s="2">
        <v>141</v>
      </c>
    </row>
    <row r="1255" spans="2:5">
      <c r="B1255" s="2" t="s">
        <v>8219</v>
      </c>
      <c r="C1255" s="2" t="s">
        <v>8219</v>
      </c>
      <c r="E1255" s="2">
        <v>711</v>
      </c>
    </row>
    <row r="1256" spans="2:5">
      <c r="B1256" s="2" t="s">
        <v>8219</v>
      </c>
      <c r="C1256" s="2" t="s">
        <v>8219</v>
      </c>
      <c r="E1256" s="2">
        <v>141</v>
      </c>
    </row>
    <row r="1257" spans="2:5">
      <c r="B1257" s="2" t="s">
        <v>8219</v>
      </c>
      <c r="C1257" s="2" t="s">
        <v>8219</v>
      </c>
      <c r="E1257" s="2">
        <v>109</v>
      </c>
    </row>
    <row r="1258" spans="2:5">
      <c r="B1258" s="2" t="s">
        <v>8219</v>
      </c>
      <c r="C1258" s="2" t="s">
        <v>8219</v>
      </c>
      <c r="E1258" s="2">
        <v>361</v>
      </c>
    </row>
    <row r="1259" spans="2:5">
      <c r="B1259" s="2" t="s">
        <v>8219</v>
      </c>
      <c r="C1259" s="2" t="s">
        <v>8219</v>
      </c>
      <c r="E1259" s="2">
        <v>176</v>
      </c>
    </row>
    <row r="1260" spans="2:5">
      <c r="B1260" s="2" t="s">
        <v>8219</v>
      </c>
      <c r="C1260" s="2" t="s">
        <v>8219</v>
      </c>
      <c r="E1260" s="2">
        <v>670</v>
      </c>
    </row>
    <row r="1261" spans="2:5">
      <c r="B1261" s="2" t="s">
        <v>8219</v>
      </c>
      <c r="C1261" s="2" t="s">
        <v>8219</v>
      </c>
      <c r="E1261" s="2">
        <v>96</v>
      </c>
    </row>
    <row r="1262" spans="2:5">
      <c r="B1262" s="2" t="s">
        <v>8219</v>
      </c>
      <c r="C1262" s="2" t="s">
        <v>8219</v>
      </c>
      <c r="E1262" s="2">
        <v>74</v>
      </c>
    </row>
    <row r="1263" spans="2:5">
      <c r="B1263" s="2" t="s">
        <v>8219</v>
      </c>
      <c r="C1263" s="2" t="s">
        <v>8219</v>
      </c>
      <c r="E1263" s="2">
        <v>52</v>
      </c>
    </row>
    <row r="1264" spans="2:5">
      <c r="B1264" s="2" t="s">
        <v>8219</v>
      </c>
      <c r="C1264" s="2" t="s">
        <v>8219</v>
      </c>
      <c r="E1264" s="2">
        <v>105</v>
      </c>
    </row>
    <row r="1265" spans="2:5">
      <c r="B1265" s="2" t="s">
        <v>8219</v>
      </c>
      <c r="C1265" s="2" t="s">
        <v>8219</v>
      </c>
      <c r="E1265" s="2">
        <v>41</v>
      </c>
    </row>
    <row r="1266" spans="2:5">
      <c r="B1266" s="2" t="s">
        <v>8219</v>
      </c>
      <c r="C1266" s="2" t="s">
        <v>8219</v>
      </c>
      <c r="E1266" s="2">
        <v>34</v>
      </c>
    </row>
    <row r="1267" spans="2:5">
      <c r="B1267" s="2" t="s">
        <v>8219</v>
      </c>
      <c r="C1267" s="2" t="s">
        <v>8219</v>
      </c>
      <c r="E1267" s="2">
        <v>66</v>
      </c>
    </row>
    <row r="1268" spans="2:5">
      <c r="B1268" s="2" t="s">
        <v>8219</v>
      </c>
      <c r="C1268" s="2" t="s">
        <v>8219</v>
      </c>
      <c r="E1268" s="2">
        <v>50</v>
      </c>
    </row>
    <row r="1269" spans="2:5">
      <c r="B1269" s="2" t="s">
        <v>8219</v>
      </c>
      <c r="C1269" s="2" t="s">
        <v>8219</v>
      </c>
      <c r="E1269" s="2">
        <v>159</v>
      </c>
    </row>
    <row r="1270" spans="2:5">
      <c r="B1270" s="2" t="s">
        <v>8219</v>
      </c>
      <c r="C1270" s="2" t="s">
        <v>8219</v>
      </c>
      <c r="E1270" s="2">
        <v>182</v>
      </c>
    </row>
    <row r="1271" spans="2:5">
      <c r="B1271" s="2" t="s">
        <v>8219</v>
      </c>
      <c r="C1271" s="2" t="s">
        <v>8219</v>
      </c>
      <c r="E1271" s="2">
        <v>206</v>
      </c>
    </row>
    <row r="1272" spans="2:5">
      <c r="B1272" s="2" t="s">
        <v>8219</v>
      </c>
      <c r="C1272" s="2" t="s">
        <v>8219</v>
      </c>
      <c r="E1272" s="2">
        <v>169</v>
      </c>
    </row>
    <row r="1273" spans="2:5">
      <c r="B1273" s="2" t="s">
        <v>8219</v>
      </c>
      <c r="C1273" s="2" t="s">
        <v>8219</v>
      </c>
      <c r="E1273" s="2">
        <v>31</v>
      </c>
    </row>
    <row r="1274" spans="2:5">
      <c r="B1274" s="2" t="s">
        <v>8219</v>
      </c>
      <c r="C1274" s="2" t="s">
        <v>8219</v>
      </c>
      <c r="E1274" s="2">
        <v>28</v>
      </c>
    </row>
    <row r="1275" spans="2:5">
      <c r="B1275" s="2" t="s">
        <v>8219</v>
      </c>
      <c r="C1275" s="2" t="s">
        <v>8219</v>
      </c>
      <c r="E1275" s="2">
        <v>54</v>
      </c>
    </row>
    <row r="1276" spans="2:5">
      <c r="B1276" s="2" t="s">
        <v>8219</v>
      </c>
      <c r="C1276" s="2" t="s">
        <v>8219</v>
      </c>
      <c r="E1276" s="2">
        <v>467</v>
      </c>
    </row>
    <row r="1277" spans="2:5">
      <c r="B1277" s="2" t="s">
        <v>8219</v>
      </c>
      <c r="C1277" s="2" t="s">
        <v>8219</v>
      </c>
      <c r="E1277" s="2">
        <v>389</v>
      </c>
    </row>
    <row r="1278" spans="2:5">
      <c r="B1278" s="2" t="s">
        <v>8219</v>
      </c>
      <c r="C1278" s="2" t="s">
        <v>8219</v>
      </c>
      <c r="E1278" s="2">
        <v>68</v>
      </c>
    </row>
    <row r="1279" spans="2:5">
      <c r="B1279" s="2" t="s">
        <v>8219</v>
      </c>
      <c r="C1279" s="2" t="s">
        <v>8219</v>
      </c>
      <c r="E1279" s="2">
        <v>413</v>
      </c>
    </row>
    <row r="1280" spans="2:5">
      <c r="B1280" s="2" t="s">
        <v>8219</v>
      </c>
      <c r="C1280" s="2" t="s">
        <v>8219</v>
      </c>
      <c r="E1280" s="2">
        <v>190</v>
      </c>
    </row>
    <row r="1281" spans="2:5">
      <c r="B1281" s="2" t="s">
        <v>8219</v>
      </c>
      <c r="C1281" s="2" t="s">
        <v>8219</v>
      </c>
      <c r="E1281" s="2">
        <v>189</v>
      </c>
    </row>
    <row r="1282" spans="2:5">
      <c r="B1282" s="2" t="s">
        <v>8219</v>
      </c>
      <c r="C1282" s="2" t="s">
        <v>8219</v>
      </c>
      <c r="E1282" s="2">
        <v>130</v>
      </c>
    </row>
    <row r="1283" spans="2:5">
      <c r="B1283" s="2" t="s">
        <v>8219</v>
      </c>
      <c r="C1283" s="2" t="s">
        <v>8219</v>
      </c>
      <c r="E1283" s="2">
        <v>74</v>
      </c>
    </row>
    <row r="1284" spans="2:5">
      <c r="B1284" s="2" t="s">
        <v>8219</v>
      </c>
      <c r="C1284" s="2" t="s">
        <v>8219</v>
      </c>
      <c r="E1284" s="2">
        <v>274</v>
      </c>
    </row>
    <row r="1285" spans="2:5">
      <c r="B1285" s="2" t="s">
        <v>8219</v>
      </c>
      <c r="C1285" s="2" t="s">
        <v>8219</v>
      </c>
      <c r="E1285" s="2">
        <v>22</v>
      </c>
    </row>
    <row r="1286" spans="2:5">
      <c r="B1286" s="2" t="s">
        <v>8219</v>
      </c>
      <c r="C1286" s="2" t="s">
        <v>8219</v>
      </c>
      <c r="E1286" s="2">
        <v>31</v>
      </c>
    </row>
    <row r="1287" spans="2:5">
      <c r="B1287" s="2" t="s">
        <v>8219</v>
      </c>
      <c r="C1287" s="2" t="s">
        <v>8219</v>
      </c>
      <c r="E1287" s="2">
        <v>63</v>
      </c>
    </row>
    <row r="1288" spans="2:5">
      <c r="B1288" s="2" t="s">
        <v>8219</v>
      </c>
      <c r="C1288" s="2" t="s">
        <v>8219</v>
      </c>
      <c r="E1288" s="2">
        <v>20</v>
      </c>
    </row>
    <row r="1289" spans="2:5">
      <c r="B1289" s="2" t="s">
        <v>8219</v>
      </c>
      <c r="C1289" s="2" t="s">
        <v>8219</v>
      </c>
      <c r="E1289" s="2">
        <v>25</v>
      </c>
    </row>
    <row r="1290" spans="2:5">
      <c r="B1290" s="2" t="s">
        <v>8219</v>
      </c>
      <c r="C1290" s="2" t="s">
        <v>8219</v>
      </c>
      <c r="E1290" s="2">
        <v>61</v>
      </c>
    </row>
    <row r="1291" spans="2:5">
      <c r="B1291" s="2" t="s">
        <v>8219</v>
      </c>
      <c r="C1291" s="2" t="s">
        <v>8219</v>
      </c>
      <c r="E1291" s="2">
        <v>52</v>
      </c>
    </row>
    <row r="1292" spans="2:5">
      <c r="B1292" s="2" t="s">
        <v>8219</v>
      </c>
      <c r="C1292" s="2" t="s">
        <v>8219</v>
      </c>
      <c r="E1292" s="2">
        <v>86</v>
      </c>
    </row>
    <row r="1293" spans="2:5">
      <c r="B1293" s="2" t="s">
        <v>8219</v>
      </c>
      <c r="C1293" s="2" t="s">
        <v>8219</v>
      </c>
      <c r="E1293" s="2">
        <v>42</v>
      </c>
    </row>
    <row r="1294" spans="2:5">
      <c r="B1294" s="2" t="s">
        <v>8219</v>
      </c>
      <c r="C1294" s="2" t="s">
        <v>8219</v>
      </c>
      <c r="E1294" s="2">
        <v>52</v>
      </c>
    </row>
    <row r="1295" spans="2:5">
      <c r="B1295" s="2" t="s">
        <v>8219</v>
      </c>
      <c r="C1295" s="2" t="s">
        <v>8219</v>
      </c>
      <c r="E1295" s="2">
        <v>120</v>
      </c>
    </row>
    <row r="1296" spans="2:5">
      <c r="B1296" s="2" t="s">
        <v>8219</v>
      </c>
      <c r="C1296" s="2" t="s">
        <v>8219</v>
      </c>
      <c r="E1296" s="2">
        <v>22</v>
      </c>
    </row>
    <row r="1297" spans="1:13">
      <c r="B1297" s="2" t="s">
        <v>8219</v>
      </c>
      <c r="C1297" s="2" t="s">
        <v>8219</v>
      </c>
      <c r="E1297" s="2">
        <v>64</v>
      </c>
    </row>
    <row r="1298" spans="1:13">
      <c r="B1298" s="2" t="s">
        <v>8219</v>
      </c>
      <c r="C1298" s="2" t="s">
        <v>8219</v>
      </c>
      <c r="E1298" s="2">
        <v>23</v>
      </c>
    </row>
    <row r="1299" spans="1:13">
      <c r="B1299" s="2" t="s">
        <v>8219</v>
      </c>
      <c r="C1299" s="2" t="s">
        <v>8219</v>
      </c>
      <c r="E1299" s="2">
        <v>238</v>
      </c>
    </row>
    <row r="1300" spans="1:13">
      <c r="B1300" s="2" t="s">
        <v>8219</v>
      </c>
      <c r="C1300" s="2" t="s">
        <v>8219</v>
      </c>
      <c r="E1300" s="2">
        <v>33</v>
      </c>
    </row>
    <row r="1301" spans="1:13">
      <c r="B1301" s="2" t="s">
        <v>8219</v>
      </c>
      <c r="C1301" s="2" t="s">
        <v>8219</v>
      </c>
      <c r="E1301" s="2">
        <v>32</v>
      </c>
    </row>
    <row r="1302" spans="1:13">
      <c r="B1302" s="2" t="s">
        <v>8219</v>
      </c>
      <c r="C1302" s="2" t="s">
        <v>8219</v>
      </c>
      <c r="E1302" s="2">
        <v>24</v>
      </c>
    </row>
    <row r="1303" spans="1:13">
      <c r="B1303" s="2" t="s">
        <v>8219</v>
      </c>
      <c r="C1303" s="2" t="s">
        <v>8219</v>
      </c>
      <c r="E1303" s="2">
        <v>29</v>
      </c>
    </row>
    <row r="1304" spans="1:13">
      <c r="B1304" s="2" t="s">
        <v>8219</v>
      </c>
      <c r="C1304" s="2" t="s">
        <v>8219</v>
      </c>
      <c r="E1304" s="2">
        <v>50</v>
      </c>
    </row>
    <row r="1305" spans="1:13">
      <c r="B1305" s="2" t="s">
        <v>8219</v>
      </c>
      <c r="C1305" s="2" t="s">
        <v>8219</v>
      </c>
      <c r="E1305" s="2">
        <v>108</v>
      </c>
    </row>
    <row r="1306" spans="1:13">
      <c r="A1306" s="2" t="s">
        <v>8220</v>
      </c>
      <c r="B1306" s="2" t="s">
        <v>8220</v>
      </c>
      <c r="C1306" s="2" t="s">
        <v>8220</v>
      </c>
      <c r="E1306" s="2">
        <v>104</v>
      </c>
      <c r="M1306" t="s">
        <v>8219</v>
      </c>
    </row>
    <row r="1307" spans="1:13">
      <c r="A1307" s="2" t="s">
        <v>8220</v>
      </c>
      <c r="B1307" s="2" t="s">
        <v>8220</v>
      </c>
      <c r="C1307" s="2" t="s">
        <v>8220</v>
      </c>
      <c r="E1307" s="2">
        <v>86</v>
      </c>
      <c r="M1307" t="s">
        <v>8219</v>
      </c>
    </row>
    <row r="1308" spans="1:13">
      <c r="A1308" s="2" t="s">
        <v>8220</v>
      </c>
      <c r="B1308" s="2" t="s">
        <v>8220</v>
      </c>
      <c r="C1308" s="2" t="s">
        <v>8220</v>
      </c>
      <c r="E1308" s="2">
        <v>356</v>
      </c>
      <c r="M1308" t="s">
        <v>8219</v>
      </c>
    </row>
    <row r="1309" spans="1:13">
      <c r="A1309" s="2" t="s">
        <v>8220</v>
      </c>
      <c r="B1309" s="2" t="s">
        <v>8220</v>
      </c>
      <c r="C1309" s="2" t="s">
        <v>8220</v>
      </c>
      <c r="E1309" s="2">
        <v>45</v>
      </c>
      <c r="M1309" t="s">
        <v>8219</v>
      </c>
    </row>
    <row r="1310" spans="1:13">
      <c r="A1310" s="2" t="s">
        <v>8220</v>
      </c>
      <c r="B1310" s="2" t="s">
        <v>8220</v>
      </c>
      <c r="C1310" s="2" t="s">
        <v>8220</v>
      </c>
      <c r="E1310" s="2">
        <v>38</v>
      </c>
      <c r="M1310" t="s">
        <v>8219</v>
      </c>
    </row>
    <row r="1311" spans="1:13">
      <c r="A1311" s="2" t="s">
        <v>8220</v>
      </c>
      <c r="B1311" s="2" t="s">
        <v>8220</v>
      </c>
      <c r="C1311" s="2" t="s">
        <v>8220</v>
      </c>
      <c r="E1311" s="2">
        <v>35</v>
      </c>
      <c r="M1311" t="s">
        <v>8219</v>
      </c>
    </row>
    <row r="1312" spans="1:13">
      <c r="A1312" s="2" t="s">
        <v>8220</v>
      </c>
      <c r="B1312" s="2" t="s">
        <v>8220</v>
      </c>
      <c r="C1312" s="2" t="s">
        <v>8220</v>
      </c>
      <c r="E1312" s="2">
        <v>24</v>
      </c>
      <c r="M1312" t="s">
        <v>8219</v>
      </c>
    </row>
    <row r="1313" spans="1:13">
      <c r="A1313" s="2" t="s">
        <v>8220</v>
      </c>
      <c r="B1313" s="2" t="s">
        <v>8220</v>
      </c>
      <c r="C1313" s="2" t="s">
        <v>8220</v>
      </c>
      <c r="E1313" s="2">
        <v>100</v>
      </c>
      <c r="M1313" t="s">
        <v>8219</v>
      </c>
    </row>
    <row r="1314" spans="1:13">
      <c r="A1314" s="2" t="s">
        <v>8220</v>
      </c>
      <c r="B1314" s="2" t="s">
        <v>8220</v>
      </c>
      <c r="C1314" s="2" t="s">
        <v>8220</v>
      </c>
      <c r="E1314" s="2">
        <v>1</v>
      </c>
      <c r="M1314" t="s">
        <v>8219</v>
      </c>
    </row>
    <row r="1315" spans="1:13">
      <c r="A1315" s="2" t="s">
        <v>8220</v>
      </c>
      <c r="B1315" s="2" t="s">
        <v>8220</v>
      </c>
      <c r="C1315" s="2" t="s">
        <v>8220</v>
      </c>
      <c r="E1315" s="2">
        <v>122</v>
      </c>
      <c r="M1315" t="s">
        <v>8219</v>
      </c>
    </row>
    <row r="1316" spans="1:13">
      <c r="A1316" s="2" t="s">
        <v>8220</v>
      </c>
      <c r="B1316" s="2" t="s">
        <v>8220</v>
      </c>
      <c r="C1316" s="2" t="s">
        <v>8220</v>
      </c>
      <c r="E1316" s="2">
        <v>11</v>
      </c>
      <c r="M1316" t="s">
        <v>8219</v>
      </c>
    </row>
    <row r="1317" spans="1:13">
      <c r="A1317" s="2" t="s">
        <v>8220</v>
      </c>
      <c r="B1317" s="2" t="s">
        <v>8220</v>
      </c>
      <c r="C1317" s="2" t="s">
        <v>8220</v>
      </c>
      <c r="E1317" s="2">
        <v>248</v>
      </c>
      <c r="M1317" t="s">
        <v>8219</v>
      </c>
    </row>
    <row r="1318" spans="1:13">
      <c r="A1318" s="2" t="s">
        <v>8220</v>
      </c>
      <c r="B1318" s="2" t="s">
        <v>8220</v>
      </c>
      <c r="C1318" s="2" t="s">
        <v>8220</v>
      </c>
      <c r="E1318" s="2">
        <v>1</v>
      </c>
      <c r="M1318" t="s">
        <v>8219</v>
      </c>
    </row>
    <row r="1319" spans="1:13">
      <c r="A1319" s="2" t="s">
        <v>8220</v>
      </c>
      <c r="B1319" s="2" t="s">
        <v>8220</v>
      </c>
      <c r="C1319" s="2" t="s">
        <v>8220</v>
      </c>
      <c r="E1319" s="2">
        <v>19</v>
      </c>
      <c r="M1319" t="s">
        <v>8219</v>
      </c>
    </row>
    <row r="1320" spans="1:13">
      <c r="A1320" s="2" t="s">
        <v>8220</v>
      </c>
      <c r="B1320" s="2" t="s">
        <v>8220</v>
      </c>
      <c r="C1320" s="2" t="s">
        <v>8220</v>
      </c>
      <c r="E1320" s="2">
        <v>135</v>
      </c>
      <c r="M1320" t="s">
        <v>8219</v>
      </c>
    </row>
    <row r="1321" spans="1:13">
      <c r="A1321" s="2" t="s">
        <v>8220</v>
      </c>
      <c r="B1321" s="2" t="s">
        <v>8220</v>
      </c>
      <c r="C1321" s="2" t="s">
        <v>8220</v>
      </c>
      <c r="E1321" s="2">
        <v>9</v>
      </c>
      <c r="M1321" t="s">
        <v>8219</v>
      </c>
    </row>
    <row r="1322" spans="1:13">
      <c r="A1322" s="2" t="s">
        <v>8220</v>
      </c>
      <c r="B1322" s="2" t="s">
        <v>8220</v>
      </c>
      <c r="C1322" s="2" t="s">
        <v>8220</v>
      </c>
      <c r="E1322" s="2">
        <v>3</v>
      </c>
      <c r="M1322" t="s">
        <v>8219</v>
      </c>
    </row>
    <row r="1323" spans="1:13">
      <c r="A1323" s="2" t="s">
        <v>8220</v>
      </c>
      <c r="B1323" s="2" t="s">
        <v>8220</v>
      </c>
      <c r="C1323" s="2" t="s">
        <v>8220</v>
      </c>
      <c r="E1323" s="2">
        <v>7</v>
      </c>
      <c r="M1323" t="s">
        <v>8219</v>
      </c>
    </row>
    <row r="1324" spans="1:13">
      <c r="A1324" s="2" t="s">
        <v>8220</v>
      </c>
      <c r="B1324" s="2" t="s">
        <v>8220</v>
      </c>
      <c r="C1324" s="2" t="s">
        <v>8220</v>
      </c>
      <c r="E1324" s="2">
        <v>4</v>
      </c>
      <c r="M1324" t="s">
        <v>8219</v>
      </c>
    </row>
    <row r="1325" spans="1:13">
      <c r="A1325" s="2" t="s">
        <v>8220</v>
      </c>
      <c r="B1325" s="2" t="s">
        <v>8220</v>
      </c>
      <c r="C1325" s="2" t="s">
        <v>8220</v>
      </c>
      <c r="E1325" s="2">
        <v>44</v>
      </c>
      <c r="M1325" t="s">
        <v>8219</v>
      </c>
    </row>
    <row r="1326" spans="1:13">
      <c r="A1326" s="2" t="s">
        <v>8220</v>
      </c>
      <c r="B1326" s="2" t="s">
        <v>8220</v>
      </c>
      <c r="C1326" s="2" t="s">
        <v>8220</v>
      </c>
      <c r="E1326" s="2">
        <v>90</v>
      </c>
      <c r="M1326" t="s">
        <v>8219</v>
      </c>
    </row>
    <row r="1327" spans="1:13">
      <c r="A1327" s="2" t="s">
        <v>8220</v>
      </c>
      <c r="B1327" s="2" t="s">
        <v>8220</v>
      </c>
      <c r="C1327" s="2" t="s">
        <v>8220</v>
      </c>
      <c r="E1327" s="2">
        <v>8</v>
      </c>
      <c r="M1327" t="s">
        <v>8219</v>
      </c>
    </row>
    <row r="1328" spans="1:13">
      <c r="A1328" s="2" t="s">
        <v>8220</v>
      </c>
      <c r="B1328" s="2" t="s">
        <v>8220</v>
      </c>
      <c r="C1328" s="2" t="s">
        <v>8220</v>
      </c>
      <c r="E1328" s="2">
        <v>11</v>
      </c>
      <c r="M1328" t="s">
        <v>8219</v>
      </c>
    </row>
    <row r="1329" spans="1:13">
      <c r="A1329" s="2" t="s">
        <v>8220</v>
      </c>
      <c r="B1329" s="2" t="s">
        <v>8220</v>
      </c>
      <c r="C1329" s="2" t="s">
        <v>8220</v>
      </c>
      <c r="E1329" s="2">
        <v>41</v>
      </c>
      <c r="M1329" t="s">
        <v>8219</v>
      </c>
    </row>
    <row r="1330" spans="1:13">
      <c r="A1330" s="2" t="s">
        <v>8220</v>
      </c>
      <c r="B1330" s="2" t="s">
        <v>8220</v>
      </c>
      <c r="C1330" s="2" t="s">
        <v>8220</v>
      </c>
      <c r="E1330" s="2">
        <v>15</v>
      </c>
      <c r="M1330" t="s">
        <v>8219</v>
      </c>
    </row>
    <row r="1331" spans="1:13">
      <c r="A1331" s="2" t="s">
        <v>8220</v>
      </c>
      <c r="B1331" s="2" t="s">
        <v>8220</v>
      </c>
      <c r="C1331" s="2" t="s">
        <v>8220</v>
      </c>
      <c r="E1331" s="2">
        <v>9</v>
      </c>
      <c r="M1331" t="s">
        <v>8219</v>
      </c>
    </row>
    <row r="1332" spans="1:13">
      <c r="A1332" s="2" t="s">
        <v>8220</v>
      </c>
      <c r="B1332" s="2" t="s">
        <v>8220</v>
      </c>
      <c r="C1332" s="2" t="s">
        <v>8220</v>
      </c>
      <c r="E1332" s="2">
        <v>50</v>
      </c>
      <c r="M1332" t="s">
        <v>8219</v>
      </c>
    </row>
    <row r="1333" spans="1:13">
      <c r="A1333" s="2" t="s">
        <v>8220</v>
      </c>
      <c r="B1333" s="2" t="s">
        <v>8220</v>
      </c>
      <c r="C1333" s="2" t="s">
        <v>8220</v>
      </c>
      <c r="E1333" s="2">
        <v>34</v>
      </c>
      <c r="M1333" t="s">
        <v>8219</v>
      </c>
    </row>
    <row r="1334" spans="1:13">
      <c r="A1334" s="2" t="s">
        <v>8220</v>
      </c>
      <c r="B1334" s="2" t="s">
        <v>8220</v>
      </c>
      <c r="C1334" s="2" t="s">
        <v>8220</v>
      </c>
      <c r="E1334" s="2">
        <v>0</v>
      </c>
      <c r="M1334" t="s">
        <v>8219</v>
      </c>
    </row>
    <row r="1335" spans="1:13">
      <c r="A1335" s="2" t="s">
        <v>8220</v>
      </c>
      <c r="B1335" s="2" t="s">
        <v>8220</v>
      </c>
      <c r="C1335" s="2" t="s">
        <v>8220</v>
      </c>
      <c r="E1335" s="2">
        <v>0</v>
      </c>
      <c r="M1335" t="s">
        <v>8219</v>
      </c>
    </row>
    <row r="1336" spans="1:13">
      <c r="A1336" s="2" t="s">
        <v>8220</v>
      </c>
      <c r="B1336" s="2" t="s">
        <v>8220</v>
      </c>
      <c r="C1336" s="2" t="s">
        <v>8220</v>
      </c>
      <c r="E1336" s="2">
        <v>276</v>
      </c>
      <c r="M1336" t="s">
        <v>8219</v>
      </c>
    </row>
    <row r="1337" spans="1:13">
      <c r="A1337" s="2" t="s">
        <v>8220</v>
      </c>
      <c r="B1337" s="2" t="s">
        <v>8220</v>
      </c>
      <c r="C1337" s="2" t="s">
        <v>8220</v>
      </c>
      <c r="E1337" s="2">
        <v>16</v>
      </c>
      <c r="M1337" t="s">
        <v>8219</v>
      </c>
    </row>
    <row r="1338" spans="1:13">
      <c r="A1338" s="2" t="s">
        <v>8220</v>
      </c>
      <c r="B1338" s="2" t="s">
        <v>8220</v>
      </c>
      <c r="C1338" s="2" t="s">
        <v>8220</v>
      </c>
      <c r="E1338" s="2">
        <v>224</v>
      </c>
      <c r="M1338" t="s">
        <v>8219</v>
      </c>
    </row>
    <row r="1339" spans="1:13">
      <c r="A1339" s="2" t="s">
        <v>8220</v>
      </c>
      <c r="B1339" s="2" t="s">
        <v>8220</v>
      </c>
      <c r="C1339" s="2" t="s">
        <v>8220</v>
      </c>
      <c r="E1339" s="2">
        <v>140</v>
      </c>
      <c r="M1339" t="s">
        <v>8219</v>
      </c>
    </row>
    <row r="1340" spans="1:13">
      <c r="A1340" s="2" t="s">
        <v>8220</v>
      </c>
      <c r="B1340" s="2" t="s">
        <v>8220</v>
      </c>
      <c r="C1340" s="2" t="s">
        <v>8220</v>
      </c>
      <c r="E1340" s="2">
        <v>15</v>
      </c>
      <c r="M1340" t="s">
        <v>8219</v>
      </c>
    </row>
    <row r="1341" spans="1:13">
      <c r="A1341" s="2" t="s">
        <v>8220</v>
      </c>
      <c r="B1341" s="2" t="s">
        <v>8220</v>
      </c>
      <c r="C1341" s="2" t="s">
        <v>8220</v>
      </c>
      <c r="E1341" s="2">
        <v>37</v>
      </c>
      <c r="M1341" t="s">
        <v>8219</v>
      </c>
    </row>
    <row r="1342" spans="1:13">
      <c r="A1342" s="2" t="s">
        <v>8220</v>
      </c>
      <c r="B1342" s="2" t="s">
        <v>8220</v>
      </c>
      <c r="C1342" s="2" t="s">
        <v>8220</v>
      </c>
      <c r="E1342" s="2">
        <v>0</v>
      </c>
      <c r="M1342" t="s">
        <v>8219</v>
      </c>
    </row>
    <row r="1343" spans="1:13">
      <c r="A1343" s="2" t="s">
        <v>8220</v>
      </c>
      <c r="B1343" s="2" t="s">
        <v>8220</v>
      </c>
      <c r="C1343" s="2" t="s">
        <v>8220</v>
      </c>
      <c r="E1343" s="2">
        <v>46</v>
      </c>
      <c r="M1343" t="s">
        <v>8219</v>
      </c>
    </row>
    <row r="1344" spans="1:13">
      <c r="A1344" s="2" t="s">
        <v>8220</v>
      </c>
      <c r="B1344" s="2" t="s">
        <v>8220</v>
      </c>
      <c r="C1344" s="2" t="s">
        <v>8220</v>
      </c>
      <c r="E1344" s="2">
        <v>1</v>
      </c>
      <c r="M1344" t="s">
        <v>8219</v>
      </c>
    </row>
    <row r="1345" spans="1:13">
      <c r="A1345" s="2" t="s">
        <v>8220</v>
      </c>
      <c r="B1345" s="2" t="s">
        <v>8220</v>
      </c>
      <c r="C1345" s="2" t="s">
        <v>8220</v>
      </c>
      <c r="E1345" s="2">
        <v>323</v>
      </c>
      <c r="M1345" t="s">
        <v>8219</v>
      </c>
    </row>
    <row r="1346" spans="1:13">
      <c r="B1346" s="2" t="s">
        <v>8219</v>
      </c>
      <c r="C1346" s="2" t="s">
        <v>8219</v>
      </c>
      <c r="E1346" s="2">
        <v>139</v>
      </c>
    </row>
    <row r="1347" spans="1:13">
      <c r="B1347" s="2" t="s">
        <v>8219</v>
      </c>
      <c r="C1347" s="2" t="s">
        <v>8219</v>
      </c>
      <c r="E1347" s="2">
        <v>7</v>
      </c>
    </row>
    <row r="1348" spans="1:13">
      <c r="B1348" s="2" t="s">
        <v>8219</v>
      </c>
      <c r="C1348" s="2" t="s">
        <v>8219</v>
      </c>
      <c r="E1348" s="2">
        <v>149</v>
      </c>
    </row>
    <row r="1349" spans="1:13">
      <c r="B1349" s="2" t="s">
        <v>8219</v>
      </c>
      <c r="C1349" s="2" t="s">
        <v>8219</v>
      </c>
      <c r="E1349" s="2">
        <v>31</v>
      </c>
    </row>
    <row r="1350" spans="1:13">
      <c r="B1350" s="2" t="s">
        <v>8219</v>
      </c>
      <c r="C1350" s="2" t="s">
        <v>8219</v>
      </c>
      <c r="E1350" s="2">
        <v>26</v>
      </c>
    </row>
    <row r="1351" spans="1:13">
      <c r="B1351" s="2" t="s">
        <v>8219</v>
      </c>
      <c r="C1351" s="2" t="s">
        <v>8219</v>
      </c>
      <c r="E1351" s="2">
        <v>172</v>
      </c>
    </row>
    <row r="1352" spans="1:13">
      <c r="B1352" s="2" t="s">
        <v>8219</v>
      </c>
      <c r="C1352" s="2" t="s">
        <v>8219</v>
      </c>
      <c r="E1352" s="2">
        <v>78</v>
      </c>
    </row>
    <row r="1353" spans="1:13">
      <c r="B1353" s="2" t="s">
        <v>8219</v>
      </c>
      <c r="C1353" s="2" t="s">
        <v>8219</v>
      </c>
      <c r="E1353" s="2">
        <v>120</v>
      </c>
    </row>
    <row r="1354" spans="1:13">
      <c r="B1354" s="2" t="s">
        <v>8219</v>
      </c>
      <c r="C1354" s="2" t="s">
        <v>8219</v>
      </c>
      <c r="E1354" s="2">
        <v>227</v>
      </c>
    </row>
    <row r="1355" spans="1:13">
      <c r="B1355" s="2" t="s">
        <v>8219</v>
      </c>
      <c r="C1355" s="2" t="s">
        <v>8219</v>
      </c>
      <c r="E1355" s="2">
        <v>42</v>
      </c>
    </row>
    <row r="1356" spans="1:13">
      <c r="B1356" s="2" t="s">
        <v>8219</v>
      </c>
      <c r="C1356" s="2" t="s">
        <v>8219</v>
      </c>
      <c r="E1356" s="2">
        <v>64</v>
      </c>
    </row>
    <row r="1357" spans="1:13">
      <c r="B1357" s="2" t="s">
        <v>8219</v>
      </c>
      <c r="C1357" s="2" t="s">
        <v>8219</v>
      </c>
      <c r="E1357" s="2">
        <v>121</v>
      </c>
    </row>
    <row r="1358" spans="1:13">
      <c r="B1358" s="2" t="s">
        <v>8219</v>
      </c>
      <c r="C1358" s="2" t="s">
        <v>8219</v>
      </c>
      <c r="E1358" s="2">
        <v>87</v>
      </c>
    </row>
    <row r="1359" spans="1:13">
      <c r="B1359" s="2" t="s">
        <v>8219</v>
      </c>
      <c r="C1359" s="2" t="s">
        <v>8219</v>
      </c>
      <c r="E1359" s="2">
        <v>65</v>
      </c>
    </row>
    <row r="1360" spans="1:13">
      <c r="B1360" s="2" t="s">
        <v>8219</v>
      </c>
      <c r="C1360" s="2" t="s">
        <v>8219</v>
      </c>
      <c r="E1360" s="2">
        <v>49</v>
      </c>
    </row>
    <row r="1361" spans="2:5">
      <c r="B1361" s="2" t="s">
        <v>8219</v>
      </c>
      <c r="C1361" s="2" t="s">
        <v>8219</v>
      </c>
      <c r="E1361" s="2">
        <v>19</v>
      </c>
    </row>
    <row r="1362" spans="2:5">
      <c r="B1362" s="2" t="s">
        <v>8219</v>
      </c>
      <c r="C1362" s="2" t="s">
        <v>8219</v>
      </c>
      <c r="E1362" s="2">
        <v>81</v>
      </c>
    </row>
    <row r="1363" spans="2:5">
      <c r="B1363" s="2" t="s">
        <v>8219</v>
      </c>
      <c r="C1363" s="2" t="s">
        <v>8219</v>
      </c>
      <c r="E1363" s="2">
        <v>264</v>
      </c>
    </row>
    <row r="1364" spans="2:5">
      <c r="B1364" s="2" t="s">
        <v>8219</v>
      </c>
      <c r="C1364" s="2" t="s">
        <v>8219</v>
      </c>
      <c r="E1364" s="2">
        <v>25</v>
      </c>
    </row>
    <row r="1365" spans="2:5">
      <c r="B1365" s="2" t="s">
        <v>8219</v>
      </c>
      <c r="C1365" s="2" t="s">
        <v>8219</v>
      </c>
      <c r="E1365" s="2">
        <v>5</v>
      </c>
    </row>
    <row r="1366" spans="2:5">
      <c r="B1366" s="2" t="s">
        <v>8219</v>
      </c>
      <c r="C1366" s="2" t="s">
        <v>8219</v>
      </c>
      <c r="E1366" s="2">
        <v>144</v>
      </c>
    </row>
    <row r="1367" spans="2:5">
      <c r="B1367" s="2" t="s">
        <v>8219</v>
      </c>
      <c r="C1367" s="2" t="s">
        <v>8219</v>
      </c>
      <c r="E1367" s="2">
        <v>92</v>
      </c>
    </row>
    <row r="1368" spans="2:5">
      <c r="B1368" s="2" t="s">
        <v>8219</v>
      </c>
      <c r="C1368" s="2" t="s">
        <v>8219</v>
      </c>
      <c r="E1368" s="2">
        <v>147</v>
      </c>
    </row>
    <row r="1369" spans="2:5">
      <c r="B1369" s="2" t="s">
        <v>8219</v>
      </c>
      <c r="C1369" s="2" t="s">
        <v>8219</v>
      </c>
      <c r="E1369" s="2">
        <v>90</v>
      </c>
    </row>
    <row r="1370" spans="2:5">
      <c r="B1370" s="2" t="s">
        <v>8219</v>
      </c>
      <c r="C1370" s="2" t="s">
        <v>8219</v>
      </c>
      <c r="E1370" s="2">
        <v>87</v>
      </c>
    </row>
    <row r="1371" spans="2:5">
      <c r="B1371" s="2" t="s">
        <v>8219</v>
      </c>
      <c r="C1371" s="2" t="s">
        <v>8219</v>
      </c>
      <c r="E1371" s="2">
        <v>406</v>
      </c>
    </row>
    <row r="1372" spans="2:5">
      <c r="B1372" s="2" t="s">
        <v>8219</v>
      </c>
      <c r="C1372" s="2" t="s">
        <v>8219</v>
      </c>
      <c r="E1372" s="2">
        <v>20</v>
      </c>
    </row>
    <row r="1373" spans="2:5">
      <c r="B1373" s="2" t="s">
        <v>8219</v>
      </c>
      <c r="C1373" s="2" t="s">
        <v>8219</v>
      </c>
      <c r="E1373" s="2">
        <v>70</v>
      </c>
    </row>
    <row r="1374" spans="2:5">
      <c r="B1374" s="2" t="s">
        <v>8219</v>
      </c>
      <c r="C1374" s="2" t="s">
        <v>8219</v>
      </c>
      <c r="E1374" s="2">
        <v>16</v>
      </c>
    </row>
    <row r="1375" spans="2:5">
      <c r="B1375" s="2" t="s">
        <v>8219</v>
      </c>
      <c r="C1375" s="2" t="s">
        <v>8219</v>
      </c>
      <c r="E1375" s="2">
        <v>52</v>
      </c>
    </row>
    <row r="1376" spans="2:5">
      <c r="B1376" s="2" t="s">
        <v>8219</v>
      </c>
      <c r="C1376" s="2" t="s">
        <v>8219</v>
      </c>
      <c r="E1376" s="2">
        <v>66</v>
      </c>
    </row>
    <row r="1377" spans="2:5">
      <c r="B1377" s="2" t="s">
        <v>8219</v>
      </c>
      <c r="C1377" s="2" t="s">
        <v>8219</v>
      </c>
      <c r="E1377" s="2">
        <v>109</v>
      </c>
    </row>
    <row r="1378" spans="2:5">
      <c r="B1378" s="2" t="s">
        <v>8219</v>
      </c>
      <c r="C1378" s="2" t="s">
        <v>8219</v>
      </c>
      <c r="E1378" s="2">
        <v>168</v>
      </c>
    </row>
    <row r="1379" spans="2:5">
      <c r="B1379" s="2" t="s">
        <v>8219</v>
      </c>
      <c r="C1379" s="2" t="s">
        <v>8219</v>
      </c>
      <c r="E1379" s="2">
        <v>31</v>
      </c>
    </row>
    <row r="1380" spans="2:5">
      <c r="B1380" s="2" t="s">
        <v>8219</v>
      </c>
      <c r="C1380" s="2" t="s">
        <v>8219</v>
      </c>
      <c r="E1380" s="2">
        <v>133</v>
      </c>
    </row>
    <row r="1381" spans="2:5">
      <c r="B1381" s="2" t="s">
        <v>8219</v>
      </c>
      <c r="C1381" s="2" t="s">
        <v>8219</v>
      </c>
      <c r="E1381" s="2">
        <v>151</v>
      </c>
    </row>
    <row r="1382" spans="2:5">
      <c r="B1382" s="2" t="s">
        <v>8219</v>
      </c>
      <c r="C1382" s="2" t="s">
        <v>8219</v>
      </c>
      <c r="E1382" s="2">
        <v>5</v>
      </c>
    </row>
    <row r="1383" spans="2:5">
      <c r="B1383" s="2" t="s">
        <v>8219</v>
      </c>
      <c r="C1383" s="2" t="s">
        <v>8219</v>
      </c>
      <c r="E1383" s="2">
        <v>73</v>
      </c>
    </row>
    <row r="1384" spans="2:5">
      <c r="B1384" s="2" t="s">
        <v>8219</v>
      </c>
      <c r="C1384" s="2" t="s">
        <v>8219</v>
      </c>
      <c r="E1384" s="2">
        <v>148</v>
      </c>
    </row>
    <row r="1385" spans="2:5">
      <c r="B1385" s="2" t="s">
        <v>8219</v>
      </c>
      <c r="C1385" s="2" t="s">
        <v>8219</v>
      </c>
      <c r="E1385" s="2">
        <v>93</v>
      </c>
    </row>
    <row r="1386" spans="2:5">
      <c r="B1386" s="2" t="s">
        <v>8219</v>
      </c>
      <c r="C1386" s="2" t="s">
        <v>8219</v>
      </c>
      <c r="E1386" s="2">
        <v>63</v>
      </c>
    </row>
    <row r="1387" spans="2:5">
      <c r="B1387" s="2" t="s">
        <v>8219</v>
      </c>
      <c r="C1387" s="2" t="s">
        <v>8219</v>
      </c>
      <c r="E1387" s="2">
        <v>134</v>
      </c>
    </row>
    <row r="1388" spans="2:5">
      <c r="B1388" s="2" t="s">
        <v>8219</v>
      </c>
      <c r="C1388" s="2" t="s">
        <v>8219</v>
      </c>
      <c r="E1388" s="2">
        <v>14</v>
      </c>
    </row>
    <row r="1389" spans="2:5">
      <c r="B1389" s="2" t="s">
        <v>8219</v>
      </c>
      <c r="C1389" s="2" t="s">
        <v>8219</v>
      </c>
      <c r="E1389" s="2">
        <v>78</v>
      </c>
    </row>
    <row r="1390" spans="2:5">
      <c r="B1390" s="2" t="s">
        <v>8219</v>
      </c>
      <c r="C1390" s="2" t="s">
        <v>8219</v>
      </c>
      <c r="E1390" s="2">
        <v>112</v>
      </c>
    </row>
    <row r="1391" spans="2:5">
      <c r="B1391" s="2" t="s">
        <v>8219</v>
      </c>
      <c r="C1391" s="2" t="s">
        <v>8219</v>
      </c>
      <c r="E1391" s="2">
        <v>34</v>
      </c>
    </row>
    <row r="1392" spans="2:5">
      <c r="B1392" s="2" t="s">
        <v>8219</v>
      </c>
      <c r="C1392" s="2" t="s">
        <v>8219</v>
      </c>
      <c r="E1392" s="2">
        <v>19</v>
      </c>
    </row>
    <row r="1393" spans="1:13">
      <c r="B1393" s="2" t="s">
        <v>8219</v>
      </c>
      <c r="C1393" s="2" t="s">
        <v>8219</v>
      </c>
      <c r="E1393" s="2">
        <v>13</v>
      </c>
    </row>
    <row r="1394" spans="1:13">
      <c r="B1394" s="2" t="s">
        <v>8219</v>
      </c>
      <c r="C1394" s="2" t="s">
        <v>8219</v>
      </c>
      <c r="E1394" s="2">
        <v>104</v>
      </c>
    </row>
    <row r="1395" spans="1:13">
      <c r="B1395" s="2" t="s">
        <v>8219</v>
      </c>
      <c r="C1395" s="2" t="s">
        <v>8219</v>
      </c>
      <c r="E1395" s="2">
        <v>52</v>
      </c>
    </row>
    <row r="1396" spans="1:13">
      <c r="B1396" s="2" t="s">
        <v>8219</v>
      </c>
      <c r="C1396" s="2" t="s">
        <v>8219</v>
      </c>
      <c r="E1396" s="2">
        <v>17</v>
      </c>
    </row>
    <row r="1397" spans="1:13">
      <c r="B1397" s="2" t="s">
        <v>8219</v>
      </c>
      <c r="C1397" s="2" t="s">
        <v>8219</v>
      </c>
      <c r="E1397" s="2">
        <v>82</v>
      </c>
    </row>
    <row r="1398" spans="1:13">
      <c r="B1398" s="2" t="s">
        <v>8219</v>
      </c>
      <c r="C1398" s="2" t="s">
        <v>8219</v>
      </c>
      <c r="E1398" s="2">
        <v>73</v>
      </c>
    </row>
    <row r="1399" spans="1:13">
      <c r="B1399" s="2" t="s">
        <v>8219</v>
      </c>
      <c r="C1399" s="2" t="s">
        <v>8219</v>
      </c>
      <c r="E1399" s="2">
        <v>158</v>
      </c>
    </row>
    <row r="1400" spans="1:13">
      <c r="B1400" s="2" t="s">
        <v>8219</v>
      </c>
      <c r="C1400" s="2" t="s">
        <v>8219</v>
      </c>
      <c r="E1400" s="2">
        <v>65</v>
      </c>
    </row>
    <row r="1401" spans="1:13">
      <c r="B1401" s="2" t="s">
        <v>8219</v>
      </c>
      <c r="C1401" s="2" t="s">
        <v>8219</v>
      </c>
      <c r="E1401" s="2">
        <v>184</v>
      </c>
    </row>
    <row r="1402" spans="1:13">
      <c r="B1402" s="2" t="s">
        <v>8219</v>
      </c>
      <c r="C1402" s="2" t="s">
        <v>8219</v>
      </c>
      <c r="E1402" s="2">
        <v>34</v>
      </c>
    </row>
    <row r="1403" spans="1:13">
      <c r="B1403" s="2" t="s">
        <v>8219</v>
      </c>
      <c r="C1403" s="2" t="s">
        <v>8219</v>
      </c>
      <c r="E1403" s="2">
        <v>240</v>
      </c>
    </row>
    <row r="1404" spans="1:13">
      <c r="B1404" s="2" t="s">
        <v>8219</v>
      </c>
      <c r="C1404" s="2" t="s">
        <v>8219</v>
      </c>
      <c r="E1404" s="2">
        <v>113</v>
      </c>
    </row>
    <row r="1405" spans="1:13">
      <c r="B1405" s="2" t="s">
        <v>8219</v>
      </c>
      <c r="C1405" s="2" t="s">
        <v>8219</v>
      </c>
      <c r="E1405" s="2">
        <v>66</v>
      </c>
    </row>
    <row r="1406" spans="1:13">
      <c r="A1406" s="2" t="s">
        <v>8221</v>
      </c>
      <c r="B1406" s="2" t="s">
        <v>8221</v>
      </c>
      <c r="C1406" s="2" t="s">
        <v>8221</v>
      </c>
      <c r="E1406" s="2">
        <v>5</v>
      </c>
      <c r="M1406" t="s">
        <v>8219</v>
      </c>
    </row>
    <row r="1407" spans="1:13">
      <c r="A1407" s="2" t="s">
        <v>8221</v>
      </c>
      <c r="B1407" s="2" t="s">
        <v>8221</v>
      </c>
      <c r="C1407" s="2" t="s">
        <v>8221</v>
      </c>
      <c r="E1407" s="2">
        <v>17</v>
      </c>
      <c r="M1407" t="s">
        <v>8219</v>
      </c>
    </row>
    <row r="1408" spans="1:13">
      <c r="A1408" s="2" t="s">
        <v>8221</v>
      </c>
      <c r="B1408" s="2" t="s">
        <v>8221</v>
      </c>
      <c r="C1408" s="2" t="s">
        <v>8221</v>
      </c>
      <c r="E1408" s="2">
        <v>3</v>
      </c>
      <c r="M1408" t="s">
        <v>8219</v>
      </c>
    </row>
    <row r="1409" spans="1:13">
      <c r="A1409" s="2" t="s">
        <v>8221</v>
      </c>
      <c r="B1409" s="2" t="s">
        <v>8221</v>
      </c>
      <c r="C1409" s="2" t="s">
        <v>8221</v>
      </c>
      <c r="E1409" s="2">
        <v>2</v>
      </c>
      <c r="M1409" t="s">
        <v>8219</v>
      </c>
    </row>
    <row r="1410" spans="1:13">
      <c r="A1410" s="2" t="s">
        <v>8221</v>
      </c>
      <c r="B1410" s="2" t="s">
        <v>8221</v>
      </c>
      <c r="C1410" s="2" t="s">
        <v>8221</v>
      </c>
      <c r="E1410" s="2">
        <v>6</v>
      </c>
      <c r="M1410" t="s">
        <v>8219</v>
      </c>
    </row>
    <row r="1411" spans="1:13">
      <c r="A1411" s="2" t="s">
        <v>8221</v>
      </c>
      <c r="B1411" s="2" t="s">
        <v>8221</v>
      </c>
      <c r="C1411" s="2" t="s">
        <v>8221</v>
      </c>
      <c r="E1411" s="2">
        <v>0</v>
      </c>
      <c r="M1411" t="s">
        <v>8219</v>
      </c>
    </row>
    <row r="1412" spans="1:13">
      <c r="A1412" s="2" t="s">
        <v>8221</v>
      </c>
      <c r="B1412" s="2" t="s">
        <v>8221</v>
      </c>
      <c r="C1412" s="2" t="s">
        <v>8221</v>
      </c>
      <c r="E1412" s="2">
        <v>1</v>
      </c>
      <c r="M1412" t="s">
        <v>8219</v>
      </c>
    </row>
    <row r="1413" spans="1:13">
      <c r="A1413" s="2" t="s">
        <v>8221</v>
      </c>
      <c r="B1413" s="2" t="s">
        <v>8221</v>
      </c>
      <c r="C1413" s="2" t="s">
        <v>8221</v>
      </c>
      <c r="E1413" s="2">
        <v>3</v>
      </c>
      <c r="M1413" t="s">
        <v>8219</v>
      </c>
    </row>
    <row r="1414" spans="1:13">
      <c r="A1414" s="2" t="s">
        <v>8221</v>
      </c>
      <c r="B1414" s="2" t="s">
        <v>8221</v>
      </c>
      <c r="C1414" s="2" t="s">
        <v>8221</v>
      </c>
      <c r="E1414" s="2">
        <v>13</v>
      </c>
      <c r="M1414" t="s">
        <v>8219</v>
      </c>
    </row>
    <row r="1415" spans="1:13">
      <c r="A1415" s="2" t="s">
        <v>8221</v>
      </c>
      <c r="B1415" s="2" t="s">
        <v>8221</v>
      </c>
      <c r="C1415" s="2" t="s">
        <v>8221</v>
      </c>
      <c r="E1415" s="2">
        <v>1</v>
      </c>
      <c r="M1415" t="s">
        <v>8219</v>
      </c>
    </row>
    <row r="1416" spans="1:13">
      <c r="A1416" s="2" t="s">
        <v>8221</v>
      </c>
      <c r="B1416" s="2" t="s">
        <v>8221</v>
      </c>
      <c r="C1416" s="2" t="s">
        <v>8221</v>
      </c>
      <c r="E1416" s="2">
        <v>1</v>
      </c>
      <c r="M1416" t="s">
        <v>8219</v>
      </c>
    </row>
    <row r="1417" spans="1:13">
      <c r="A1417" s="2" t="s">
        <v>8221</v>
      </c>
      <c r="B1417" s="2" t="s">
        <v>8221</v>
      </c>
      <c r="C1417" s="2" t="s">
        <v>8221</v>
      </c>
      <c r="E1417" s="2">
        <v>9</v>
      </c>
      <c r="M1417" t="s">
        <v>8219</v>
      </c>
    </row>
    <row r="1418" spans="1:13">
      <c r="A1418" s="2" t="s">
        <v>8221</v>
      </c>
      <c r="B1418" s="2" t="s">
        <v>8221</v>
      </c>
      <c r="C1418" s="2" t="s">
        <v>8221</v>
      </c>
      <c r="E1418" s="2">
        <v>0</v>
      </c>
      <c r="M1418" t="s">
        <v>8219</v>
      </c>
    </row>
    <row r="1419" spans="1:13">
      <c r="A1419" s="2" t="s">
        <v>8221</v>
      </c>
      <c r="B1419" s="2" t="s">
        <v>8221</v>
      </c>
      <c r="C1419" s="2" t="s">
        <v>8221</v>
      </c>
      <c r="E1419" s="2">
        <v>2</v>
      </c>
      <c r="M1419" t="s">
        <v>8219</v>
      </c>
    </row>
    <row r="1420" spans="1:13">
      <c r="A1420" s="2" t="s">
        <v>8221</v>
      </c>
      <c r="B1420" s="2" t="s">
        <v>8221</v>
      </c>
      <c r="C1420" s="2" t="s">
        <v>8221</v>
      </c>
      <c r="E1420" s="2">
        <v>1</v>
      </c>
      <c r="M1420" t="s">
        <v>8219</v>
      </c>
    </row>
    <row r="1421" spans="1:13">
      <c r="A1421" s="2" t="s">
        <v>8221</v>
      </c>
      <c r="B1421" s="2" t="s">
        <v>8221</v>
      </c>
      <c r="C1421" s="2" t="s">
        <v>8221</v>
      </c>
      <c r="E1421" s="2">
        <v>10</v>
      </c>
      <c r="M1421" t="s">
        <v>8219</v>
      </c>
    </row>
    <row r="1422" spans="1:13">
      <c r="A1422" s="2" t="s">
        <v>8221</v>
      </c>
      <c r="B1422" s="2" t="s">
        <v>8221</v>
      </c>
      <c r="C1422" s="2" t="s">
        <v>8221</v>
      </c>
      <c r="E1422" s="2">
        <v>3</v>
      </c>
      <c r="M1422" t="s">
        <v>8219</v>
      </c>
    </row>
    <row r="1423" spans="1:13">
      <c r="A1423" s="2" t="s">
        <v>8221</v>
      </c>
      <c r="B1423" s="2" t="s">
        <v>8221</v>
      </c>
      <c r="C1423" s="2" t="s">
        <v>8221</v>
      </c>
      <c r="E1423" s="2">
        <v>2</v>
      </c>
      <c r="M1423" t="s">
        <v>8219</v>
      </c>
    </row>
    <row r="1424" spans="1:13">
      <c r="A1424" s="2" t="s">
        <v>8221</v>
      </c>
      <c r="B1424" s="2" t="s">
        <v>8221</v>
      </c>
      <c r="C1424" s="2" t="s">
        <v>8221</v>
      </c>
      <c r="E1424" s="2">
        <v>2</v>
      </c>
      <c r="M1424" t="s">
        <v>8219</v>
      </c>
    </row>
    <row r="1425" spans="1:13">
      <c r="A1425" s="2" t="s">
        <v>8221</v>
      </c>
      <c r="B1425" s="2" t="s">
        <v>8221</v>
      </c>
      <c r="C1425" s="2" t="s">
        <v>8221</v>
      </c>
      <c r="E1425" s="2">
        <v>1</v>
      </c>
      <c r="M1425" t="s">
        <v>8219</v>
      </c>
    </row>
    <row r="1426" spans="1:13">
      <c r="A1426" s="2" t="s">
        <v>8221</v>
      </c>
      <c r="B1426" s="2" t="s">
        <v>8221</v>
      </c>
      <c r="C1426" s="2" t="s">
        <v>8221</v>
      </c>
      <c r="E1426" s="2">
        <v>14</v>
      </c>
      <c r="M1426" t="s">
        <v>8219</v>
      </c>
    </row>
    <row r="1427" spans="1:13">
      <c r="A1427" s="2" t="s">
        <v>8221</v>
      </c>
      <c r="B1427" s="2" t="s">
        <v>8221</v>
      </c>
      <c r="C1427" s="2" t="s">
        <v>8221</v>
      </c>
      <c r="E1427" s="2">
        <v>0</v>
      </c>
      <c r="M1427" t="s">
        <v>8219</v>
      </c>
    </row>
    <row r="1428" spans="1:13">
      <c r="A1428" s="2" t="s">
        <v>8221</v>
      </c>
      <c r="B1428" s="2" t="s">
        <v>8221</v>
      </c>
      <c r="C1428" s="2" t="s">
        <v>8221</v>
      </c>
      <c r="E1428" s="2">
        <v>0</v>
      </c>
      <c r="M1428" t="s">
        <v>8219</v>
      </c>
    </row>
    <row r="1429" spans="1:13">
      <c r="A1429" s="2" t="s">
        <v>8221</v>
      </c>
      <c r="B1429" s="2" t="s">
        <v>8221</v>
      </c>
      <c r="C1429" s="2" t="s">
        <v>8221</v>
      </c>
      <c r="E1429" s="2">
        <v>4</v>
      </c>
      <c r="M1429" t="s">
        <v>8219</v>
      </c>
    </row>
    <row r="1430" spans="1:13">
      <c r="A1430" s="2" t="s">
        <v>8221</v>
      </c>
      <c r="B1430" s="2" t="s">
        <v>8221</v>
      </c>
      <c r="C1430" s="2" t="s">
        <v>8221</v>
      </c>
      <c r="E1430" s="2">
        <v>3</v>
      </c>
      <c r="M1430" t="s">
        <v>8219</v>
      </c>
    </row>
    <row r="1431" spans="1:13">
      <c r="A1431" s="2" t="s">
        <v>8221</v>
      </c>
      <c r="B1431" s="2" t="s">
        <v>8221</v>
      </c>
      <c r="C1431" s="2" t="s">
        <v>8221</v>
      </c>
      <c r="E1431" s="2">
        <v>0</v>
      </c>
      <c r="M1431" t="s">
        <v>8219</v>
      </c>
    </row>
    <row r="1432" spans="1:13">
      <c r="A1432" s="2" t="s">
        <v>8221</v>
      </c>
      <c r="B1432" s="2" t="s">
        <v>8221</v>
      </c>
      <c r="C1432" s="2" t="s">
        <v>8221</v>
      </c>
      <c r="E1432" s="2">
        <v>5</v>
      </c>
      <c r="M1432" t="s">
        <v>8219</v>
      </c>
    </row>
    <row r="1433" spans="1:13">
      <c r="A1433" s="2" t="s">
        <v>8221</v>
      </c>
      <c r="B1433" s="2" t="s">
        <v>8221</v>
      </c>
      <c r="C1433" s="2" t="s">
        <v>8221</v>
      </c>
      <c r="E1433" s="2">
        <v>47</v>
      </c>
      <c r="M1433" t="s">
        <v>8219</v>
      </c>
    </row>
    <row r="1434" spans="1:13">
      <c r="A1434" s="2" t="s">
        <v>8221</v>
      </c>
      <c r="B1434" s="2" t="s">
        <v>8221</v>
      </c>
      <c r="C1434" s="2" t="s">
        <v>8221</v>
      </c>
      <c r="E1434" s="2">
        <v>0</v>
      </c>
      <c r="M1434" t="s">
        <v>8219</v>
      </c>
    </row>
    <row r="1435" spans="1:13">
      <c r="A1435" s="2" t="s">
        <v>8221</v>
      </c>
      <c r="B1435" s="2" t="s">
        <v>8221</v>
      </c>
      <c r="C1435" s="2" t="s">
        <v>8221</v>
      </c>
      <c r="E1435" s="2">
        <v>10</v>
      </c>
      <c r="M1435" t="s">
        <v>8219</v>
      </c>
    </row>
    <row r="1436" spans="1:13">
      <c r="A1436" s="2" t="s">
        <v>8221</v>
      </c>
      <c r="B1436" s="2" t="s">
        <v>8221</v>
      </c>
      <c r="C1436" s="2" t="s">
        <v>8221</v>
      </c>
      <c r="E1436" s="2">
        <v>11</v>
      </c>
      <c r="M1436" t="s">
        <v>8219</v>
      </c>
    </row>
    <row r="1437" spans="1:13">
      <c r="A1437" s="2" t="s">
        <v>8221</v>
      </c>
      <c r="B1437" s="2" t="s">
        <v>8221</v>
      </c>
      <c r="C1437" s="2" t="s">
        <v>8221</v>
      </c>
      <c r="E1437" s="2">
        <v>2</v>
      </c>
      <c r="M1437" t="s">
        <v>8219</v>
      </c>
    </row>
    <row r="1438" spans="1:13">
      <c r="A1438" s="2" t="s">
        <v>8221</v>
      </c>
      <c r="B1438" s="2" t="s">
        <v>8221</v>
      </c>
      <c r="C1438" s="2" t="s">
        <v>8221</v>
      </c>
      <c r="E1438" s="2">
        <v>2</v>
      </c>
      <c r="M1438" t="s">
        <v>8219</v>
      </c>
    </row>
    <row r="1439" spans="1:13">
      <c r="A1439" s="2" t="s">
        <v>8221</v>
      </c>
      <c r="B1439" s="2" t="s">
        <v>8221</v>
      </c>
      <c r="C1439" s="2" t="s">
        <v>8221</v>
      </c>
      <c r="E1439" s="2">
        <v>22</v>
      </c>
      <c r="M1439" t="s">
        <v>8219</v>
      </c>
    </row>
    <row r="1440" spans="1:13">
      <c r="A1440" s="2" t="s">
        <v>8221</v>
      </c>
      <c r="B1440" s="2" t="s">
        <v>8221</v>
      </c>
      <c r="C1440" s="2" t="s">
        <v>8221</v>
      </c>
      <c r="E1440" s="2">
        <v>8</v>
      </c>
      <c r="M1440" t="s">
        <v>8219</v>
      </c>
    </row>
    <row r="1441" spans="1:13">
      <c r="A1441" s="2" t="s">
        <v>8221</v>
      </c>
      <c r="B1441" s="2" t="s">
        <v>8221</v>
      </c>
      <c r="C1441" s="2" t="s">
        <v>8221</v>
      </c>
      <c r="E1441" s="2">
        <v>6</v>
      </c>
      <c r="M1441" t="s">
        <v>8219</v>
      </c>
    </row>
    <row r="1442" spans="1:13">
      <c r="A1442" s="2" t="s">
        <v>8221</v>
      </c>
      <c r="B1442" s="2" t="s">
        <v>8221</v>
      </c>
      <c r="C1442" s="2" t="s">
        <v>8221</v>
      </c>
      <c r="E1442" s="2">
        <v>1</v>
      </c>
      <c r="M1442" t="s">
        <v>8219</v>
      </c>
    </row>
    <row r="1443" spans="1:13">
      <c r="A1443" s="2" t="s">
        <v>8221</v>
      </c>
      <c r="B1443" s="2" t="s">
        <v>8221</v>
      </c>
      <c r="C1443" s="2" t="s">
        <v>8221</v>
      </c>
      <c r="E1443" s="2">
        <v>3</v>
      </c>
      <c r="M1443" t="s">
        <v>8219</v>
      </c>
    </row>
    <row r="1444" spans="1:13">
      <c r="A1444" s="2" t="s">
        <v>8221</v>
      </c>
      <c r="B1444" s="2" t="s">
        <v>8221</v>
      </c>
      <c r="C1444" s="2" t="s">
        <v>8221</v>
      </c>
      <c r="E1444" s="2">
        <v>0</v>
      </c>
      <c r="M1444" t="s">
        <v>8219</v>
      </c>
    </row>
    <row r="1445" spans="1:13">
      <c r="A1445" s="2" t="s">
        <v>8221</v>
      </c>
      <c r="B1445" s="2" t="s">
        <v>8221</v>
      </c>
      <c r="C1445" s="2" t="s">
        <v>8221</v>
      </c>
      <c r="E1445" s="2">
        <v>0</v>
      </c>
      <c r="M1445" t="s">
        <v>8219</v>
      </c>
    </row>
    <row r="1446" spans="1:13">
      <c r="A1446" s="2" t="s">
        <v>8221</v>
      </c>
      <c r="B1446" s="2" t="s">
        <v>8221</v>
      </c>
      <c r="C1446" s="2" t="s">
        <v>8221</v>
      </c>
      <c r="E1446" s="2">
        <v>0</v>
      </c>
      <c r="M1446" t="s">
        <v>8219</v>
      </c>
    </row>
    <row r="1447" spans="1:13">
      <c r="A1447" s="2" t="s">
        <v>8221</v>
      </c>
      <c r="B1447" s="2" t="s">
        <v>8221</v>
      </c>
      <c r="C1447" s="2" t="s">
        <v>8221</v>
      </c>
      <c r="E1447" s="2">
        <v>0</v>
      </c>
      <c r="M1447" t="s">
        <v>8219</v>
      </c>
    </row>
    <row r="1448" spans="1:13">
      <c r="A1448" s="2" t="s">
        <v>8221</v>
      </c>
      <c r="B1448" s="2" t="s">
        <v>8221</v>
      </c>
      <c r="C1448" s="2" t="s">
        <v>8221</v>
      </c>
      <c r="E1448" s="2">
        <v>0</v>
      </c>
      <c r="M1448" t="s">
        <v>8219</v>
      </c>
    </row>
    <row r="1449" spans="1:13">
      <c r="A1449" s="2" t="s">
        <v>8221</v>
      </c>
      <c r="B1449" s="2" t="s">
        <v>8221</v>
      </c>
      <c r="C1449" s="2" t="s">
        <v>8221</v>
      </c>
      <c r="E1449" s="2">
        <v>3</v>
      </c>
      <c r="M1449" t="s">
        <v>8219</v>
      </c>
    </row>
    <row r="1450" spans="1:13">
      <c r="A1450" s="2" t="s">
        <v>8221</v>
      </c>
      <c r="B1450" s="2" t="s">
        <v>8221</v>
      </c>
      <c r="C1450" s="2" t="s">
        <v>8221</v>
      </c>
      <c r="E1450" s="2">
        <v>0</v>
      </c>
      <c r="M1450" t="s">
        <v>8219</v>
      </c>
    </row>
    <row r="1451" spans="1:13">
      <c r="A1451" s="2" t="s">
        <v>8221</v>
      </c>
      <c r="B1451" s="2" t="s">
        <v>8221</v>
      </c>
      <c r="C1451" s="2" t="s">
        <v>8221</v>
      </c>
      <c r="E1451" s="2">
        <v>0</v>
      </c>
      <c r="M1451" t="s">
        <v>8219</v>
      </c>
    </row>
    <row r="1452" spans="1:13">
      <c r="A1452" s="2" t="s">
        <v>8221</v>
      </c>
      <c r="B1452" s="2" t="s">
        <v>8221</v>
      </c>
      <c r="C1452" s="2" t="s">
        <v>8221</v>
      </c>
      <c r="E1452" s="2">
        <v>1</v>
      </c>
      <c r="M1452" t="s">
        <v>8219</v>
      </c>
    </row>
    <row r="1453" spans="1:13">
      <c r="A1453" s="2" t="s">
        <v>8220</v>
      </c>
      <c r="B1453" s="2" t="s">
        <v>8220</v>
      </c>
      <c r="C1453" s="2" t="s">
        <v>8220</v>
      </c>
      <c r="E1453" s="2">
        <v>2</v>
      </c>
      <c r="M1453" t="s">
        <v>8219</v>
      </c>
    </row>
    <row r="1454" spans="1:13">
      <c r="A1454" s="2" t="s">
        <v>8220</v>
      </c>
      <c r="B1454" s="2" t="s">
        <v>8220</v>
      </c>
      <c r="C1454" s="2" t="s">
        <v>8220</v>
      </c>
      <c r="E1454" s="2">
        <v>0</v>
      </c>
      <c r="M1454" t="s">
        <v>8219</v>
      </c>
    </row>
    <row r="1455" spans="1:13">
      <c r="A1455" s="2" t="s">
        <v>8220</v>
      </c>
      <c r="B1455" s="2" t="s">
        <v>8220</v>
      </c>
      <c r="C1455" s="2" t="s">
        <v>8220</v>
      </c>
      <c r="E1455" s="2">
        <v>0</v>
      </c>
      <c r="M1455" t="s">
        <v>8219</v>
      </c>
    </row>
    <row r="1456" spans="1:13">
      <c r="A1456" s="2" t="s">
        <v>8220</v>
      </c>
      <c r="B1456" s="2" t="s">
        <v>8220</v>
      </c>
      <c r="C1456" s="2" t="s">
        <v>8220</v>
      </c>
      <c r="E1456" s="2">
        <v>1</v>
      </c>
      <c r="M1456" t="s">
        <v>8219</v>
      </c>
    </row>
    <row r="1457" spans="1:13">
      <c r="A1457" s="2" t="s">
        <v>8220</v>
      </c>
      <c r="B1457" s="2" t="s">
        <v>8220</v>
      </c>
      <c r="C1457" s="2" t="s">
        <v>8220</v>
      </c>
      <c r="E1457" s="2">
        <v>7</v>
      </c>
      <c r="M1457" t="s">
        <v>8219</v>
      </c>
    </row>
    <row r="1458" spans="1:13">
      <c r="A1458" s="2" t="s">
        <v>8220</v>
      </c>
      <c r="B1458" s="2" t="s">
        <v>8220</v>
      </c>
      <c r="C1458" s="2" t="s">
        <v>8220</v>
      </c>
      <c r="E1458" s="2">
        <v>3</v>
      </c>
      <c r="M1458" t="s">
        <v>8219</v>
      </c>
    </row>
    <row r="1459" spans="1:13">
      <c r="A1459" s="2" t="s">
        <v>8220</v>
      </c>
      <c r="B1459" s="2" t="s">
        <v>8220</v>
      </c>
      <c r="C1459" s="2" t="s">
        <v>8220</v>
      </c>
      <c r="E1459" s="2">
        <v>0</v>
      </c>
      <c r="M1459" t="s">
        <v>8219</v>
      </c>
    </row>
    <row r="1460" spans="1:13">
      <c r="A1460" s="2" t="s">
        <v>8220</v>
      </c>
      <c r="B1460" s="2" t="s">
        <v>8220</v>
      </c>
      <c r="C1460" s="2" t="s">
        <v>8220</v>
      </c>
      <c r="E1460" s="2">
        <v>0</v>
      </c>
      <c r="M1460" t="s">
        <v>8219</v>
      </c>
    </row>
    <row r="1461" spans="1:13">
      <c r="A1461" s="2" t="s">
        <v>8220</v>
      </c>
      <c r="B1461" s="2" t="s">
        <v>8220</v>
      </c>
      <c r="C1461" s="2" t="s">
        <v>8220</v>
      </c>
      <c r="E1461" s="2">
        <v>0</v>
      </c>
      <c r="M1461" t="s">
        <v>8219</v>
      </c>
    </row>
    <row r="1462" spans="1:13">
      <c r="A1462" s="2" t="s">
        <v>8220</v>
      </c>
      <c r="B1462" s="2" t="s">
        <v>8220</v>
      </c>
      <c r="C1462" s="2" t="s">
        <v>8220</v>
      </c>
      <c r="E1462" s="2">
        <v>0</v>
      </c>
      <c r="M1462" t="s">
        <v>8219</v>
      </c>
    </row>
    <row r="1463" spans="1:13">
      <c r="B1463" s="2" t="s">
        <v>8219</v>
      </c>
      <c r="C1463" s="2" t="s">
        <v>8219</v>
      </c>
      <c r="E1463" s="2">
        <v>340</v>
      </c>
    </row>
    <row r="1464" spans="1:13">
      <c r="B1464" s="2" t="s">
        <v>8219</v>
      </c>
      <c r="C1464" s="2" t="s">
        <v>8219</v>
      </c>
      <c r="E1464" s="2">
        <v>150</v>
      </c>
    </row>
    <row r="1465" spans="1:13">
      <c r="B1465" s="2" t="s">
        <v>8219</v>
      </c>
      <c r="C1465" s="2" t="s">
        <v>8219</v>
      </c>
      <c r="E1465" s="2">
        <v>25</v>
      </c>
    </row>
    <row r="1466" spans="1:13">
      <c r="B1466" s="2" t="s">
        <v>8219</v>
      </c>
      <c r="C1466" s="2" t="s">
        <v>8219</v>
      </c>
      <c r="E1466" s="2">
        <v>234</v>
      </c>
    </row>
    <row r="1467" spans="1:13">
      <c r="B1467" s="2" t="s">
        <v>8219</v>
      </c>
      <c r="C1467" s="2" t="s">
        <v>8219</v>
      </c>
      <c r="E1467" s="2">
        <v>2602</v>
      </c>
    </row>
    <row r="1468" spans="1:13">
      <c r="B1468" s="2" t="s">
        <v>8219</v>
      </c>
      <c r="C1468" s="2" t="s">
        <v>8219</v>
      </c>
      <c r="E1468" s="2">
        <v>248</v>
      </c>
    </row>
    <row r="1469" spans="1:13">
      <c r="B1469" s="2" t="s">
        <v>8219</v>
      </c>
      <c r="C1469" s="2" t="s">
        <v>8219</v>
      </c>
      <c r="E1469" s="2">
        <v>600</v>
      </c>
    </row>
    <row r="1470" spans="1:13">
      <c r="B1470" s="2" t="s">
        <v>8219</v>
      </c>
      <c r="C1470" s="2" t="s">
        <v>8219</v>
      </c>
      <c r="E1470" s="2">
        <v>293</v>
      </c>
    </row>
    <row r="1471" spans="1:13">
      <c r="B1471" s="2" t="s">
        <v>8219</v>
      </c>
      <c r="C1471" s="2" t="s">
        <v>8219</v>
      </c>
      <c r="E1471" s="2">
        <v>321</v>
      </c>
    </row>
    <row r="1472" spans="1:13">
      <c r="B1472" s="2" t="s">
        <v>8219</v>
      </c>
      <c r="C1472" s="2" t="s">
        <v>8219</v>
      </c>
      <c r="E1472" s="2">
        <v>81</v>
      </c>
    </row>
    <row r="1473" spans="1:13">
      <c r="B1473" s="2" t="s">
        <v>8219</v>
      </c>
      <c r="C1473" s="2" t="s">
        <v>8219</v>
      </c>
      <c r="E1473" s="2">
        <v>343</v>
      </c>
    </row>
    <row r="1474" spans="1:13">
      <c r="B1474" s="2" t="s">
        <v>8219</v>
      </c>
      <c r="C1474" s="2" t="s">
        <v>8219</v>
      </c>
      <c r="E1474" s="2">
        <v>336</v>
      </c>
    </row>
    <row r="1475" spans="1:13">
      <c r="B1475" s="2" t="s">
        <v>8219</v>
      </c>
      <c r="C1475" s="2" t="s">
        <v>8219</v>
      </c>
      <c r="E1475" s="2">
        <v>47</v>
      </c>
    </row>
    <row r="1476" spans="1:13">
      <c r="B1476" s="2" t="s">
        <v>8219</v>
      </c>
      <c r="C1476" s="2" t="s">
        <v>8219</v>
      </c>
      <c r="E1476" s="2">
        <v>76</v>
      </c>
    </row>
    <row r="1477" spans="1:13">
      <c r="B1477" s="2" t="s">
        <v>8219</v>
      </c>
      <c r="C1477" s="2" t="s">
        <v>8219</v>
      </c>
      <c r="E1477" s="2">
        <v>441</v>
      </c>
    </row>
    <row r="1478" spans="1:13">
      <c r="B1478" s="2" t="s">
        <v>8219</v>
      </c>
      <c r="C1478" s="2" t="s">
        <v>8219</v>
      </c>
      <c r="E1478" s="2">
        <v>916</v>
      </c>
    </row>
    <row r="1479" spans="1:13">
      <c r="B1479" s="2" t="s">
        <v>8219</v>
      </c>
      <c r="C1479" s="2" t="s">
        <v>8219</v>
      </c>
      <c r="E1479" s="2">
        <v>369</v>
      </c>
    </row>
    <row r="1480" spans="1:13">
      <c r="B1480" s="2" t="s">
        <v>8219</v>
      </c>
      <c r="C1480" s="2" t="s">
        <v>8219</v>
      </c>
      <c r="E1480" s="2">
        <v>20242</v>
      </c>
    </row>
    <row r="1481" spans="1:13">
      <c r="B1481" s="2" t="s">
        <v>8219</v>
      </c>
      <c r="C1481" s="2" t="s">
        <v>8219</v>
      </c>
      <c r="E1481" s="2">
        <v>71</v>
      </c>
    </row>
    <row r="1482" spans="1:13">
      <c r="B1482" s="2" t="s">
        <v>8219</v>
      </c>
      <c r="C1482" s="2" t="s">
        <v>8219</v>
      </c>
      <c r="E1482" s="2">
        <v>635</v>
      </c>
    </row>
    <row r="1483" spans="1:13">
      <c r="A1483" s="2" t="s">
        <v>8221</v>
      </c>
      <c r="B1483" s="2" t="s">
        <v>8221</v>
      </c>
      <c r="C1483" s="2" t="s">
        <v>8221</v>
      </c>
      <c r="E1483" s="2">
        <v>6</v>
      </c>
      <c r="M1483" t="s">
        <v>8219</v>
      </c>
    </row>
    <row r="1484" spans="1:13">
      <c r="A1484" s="2" t="s">
        <v>8221</v>
      </c>
      <c r="B1484" s="2" t="s">
        <v>8221</v>
      </c>
      <c r="C1484" s="2" t="s">
        <v>8221</v>
      </c>
      <c r="E1484" s="2">
        <v>1</v>
      </c>
      <c r="M1484" t="s">
        <v>8219</v>
      </c>
    </row>
    <row r="1485" spans="1:13">
      <c r="A1485" s="2" t="s">
        <v>8221</v>
      </c>
      <c r="B1485" s="2" t="s">
        <v>8221</v>
      </c>
      <c r="C1485" s="2" t="s">
        <v>8221</v>
      </c>
      <c r="E1485" s="2">
        <v>2</v>
      </c>
      <c r="M1485" t="s">
        <v>8219</v>
      </c>
    </row>
    <row r="1486" spans="1:13">
      <c r="A1486" s="2" t="s">
        <v>8221</v>
      </c>
      <c r="B1486" s="2" t="s">
        <v>8221</v>
      </c>
      <c r="C1486" s="2" t="s">
        <v>8221</v>
      </c>
      <c r="E1486" s="2">
        <v>0</v>
      </c>
      <c r="M1486" t="s">
        <v>8219</v>
      </c>
    </row>
    <row r="1487" spans="1:13">
      <c r="A1487" s="2" t="s">
        <v>8221</v>
      </c>
      <c r="B1487" s="2" t="s">
        <v>8221</v>
      </c>
      <c r="C1487" s="2" t="s">
        <v>8221</v>
      </c>
      <c r="E1487" s="2">
        <v>3</v>
      </c>
      <c r="M1487" t="s">
        <v>8219</v>
      </c>
    </row>
    <row r="1488" spans="1:13">
      <c r="A1488" s="2" t="s">
        <v>8221</v>
      </c>
      <c r="B1488" s="2" t="s">
        <v>8221</v>
      </c>
      <c r="C1488" s="2" t="s">
        <v>8221</v>
      </c>
      <c r="E1488" s="2">
        <v>3</v>
      </c>
      <c r="M1488" t="s">
        <v>8219</v>
      </c>
    </row>
    <row r="1489" spans="1:13">
      <c r="A1489" s="2" t="s">
        <v>8221</v>
      </c>
      <c r="B1489" s="2" t="s">
        <v>8221</v>
      </c>
      <c r="C1489" s="2" t="s">
        <v>8221</v>
      </c>
      <c r="E1489" s="2">
        <v>0</v>
      </c>
      <c r="M1489" t="s">
        <v>8219</v>
      </c>
    </row>
    <row r="1490" spans="1:13">
      <c r="A1490" s="2" t="s">
        <v>8221</v>
      </c>
      <c r="B1490" s="2" t="s">
        <v>8221</v>
      </c>
      <c r="C1490" s="2" t="s">
        <v>8221</v>
      </c>
      <c r="E1490" s="2">
        <v>6</v>
      </c>
      <c r="M1490" t="s">
        <v>8219</v>
      </c>
    </row>
    <row r="1491" spans="1:13">
      <c r="A1491" s="2" t="s">
        <v>8221</v>
      </c>
      <c r="B1491" s="2" t="s">
        <v>8221</v>
      </c>
      <c r="C1491" s="2" t="s">
        <v>8221</v>
      </c>
      <c r="E1491" s="2">
        <v>0</v>
      </c>
      <c r="M1491" t="s">
        <v>8219</v>
      </c>
    </row>
    <row r="1492" spans="1:13">
      <c r="A1492" s="2" t="s">
        <v>8221</v>
      </c>
      <c r="B1492" s="2" t="s">
        <v>8221</v>
      </c>
      <c r="C1492" s="2" t="s">
        <v>8221</v>
      </c>
      <c r="E1492" s="2">
        <v>19</v>
      </c>
      <c r="M1492" t="s">
        <v>8219</v>
      </c>
    </row>
    <row r="1493" spans="1:13">
      <c r="A1493" s="2" t="s">
        <v>8221</v>
      </c>
      <c r="B1493" s="2" t="s">
        <v>8221</v>
      </c>
      <c r="C1493" s="2" t="s">
        <v>8221</v>
      </c>
      <c r="E1493" s="2">
        <v>1</v>
      </c>
      <c r="M1493" t="s">
        <v>8219</v>
      </c>
    </row>
    <row r="1494" spans="1:13">
      <c r="A1494" s="2" t="s">
        <v>8221</v>
      </c>
      <c r="B1494" s="2" t="s">
        <v>8221</v>
      </c>
      <c r="C1494" s="2" t="s">
        <v>8221</v>
      </c>
      <c r="E1494" s="2">
        <v>2</v>
      </c>
      <c r="M1494" t="s">
        <v>8219</v>
      </c>
    </row>
    <row r="1495" spans="1:13">
      <c r="A1495" s="2" t="s">
        <v>8221</v>
      </c>
      <c r="B1495" s="2" t="s">
        <v>8221</v>
      </c>
      <c r="C1495" s="2" t="s">
        <v>8221</v>
      </c>
      <c r="E1495" s="2">
        <v>0</v>
      </c>
      <c r="M1495" t="s">
        <v>8219</v>
      </c>
    </row>
    <row r="1496" spans="1:13">
      <c r="A1496" s="2" t="s">
        <v>8221</v>
      </c>
      <c r="B1496" s="2" t="s">
        <v>8221</v>
      </c>
      <c r="C1496" s="2" t="s">
        <v>8221</v>
      </c>
      <c r="E1496" s="2">
        <v>11</v>
      </c>
      <c r="M1496" t="s">
        <v>8219</v>
      </c>
    </row>
    <row r="1497" spans="1:13">
      <c r="A1497" s="2" t="s">
        <v>8221</v>
      </c>
      <c r="B1497" s="2" t="s">
        <v>8221</v>
      </c>
      <c r="C1497" s="2" t="s">
        <v>8221</v>
      </c>
      <c r="E1497" s="2">
        <v>0</v>
      </c>
      <c r="M1497" t="s">
        <v>8219</v>
      </c>
    </row>
    <row r="1498" spans="1:13">
      <c r="A1498" s="2" t="s">
        <v>8221</v>
      </c>
      <c r="B1498" s="2" t="s">
        <v>8221</v>
      </c>
      <c r="C1498" s="2" t="s">
        <v>8221</v>
      </c>
      <c r="E1498" s="2">
        <v>0</v>
      </c>
      <c r="M1498" t="s">
        <v>8219</v>
      </c>
    </row>
    <row r="1499" spans="1:13">
      <c r="A1499" s="2" t="s">
        <v>8221</v>
      </c>
      <c r="B1499" s="2" t="s">
        <v>8221</v>
      </c>
      <c r="C1499" s="2" t="s">
        <v>8221</v>
      </c>
      <c r="E1499" s="2">
        <v>1</v>
      </c>
      <c r="M1499" t="s">
        <v>8219</v>
      </c>
    </row>
    <row r="1500" spans="1:13">
      <c r="A1500" s="2" t="s">
        <v>8221</v>
      </c>
      <c r="B1500" s="2" t="s">
        <v>8221</v>
      </c>
      <c r="C1500" s="2" t="s">
        <v>8221</v>
      </c>
      <c r="E1500" s="2">
        <v>3</v>
      </c>
      <c r="M1500" t="s">
        <v>8219</v>
      </c>
    </row>
    <row r="1501" spans="1:13">
      <c r="A1501" s="2" t="s">
        <v>8221</v>
      </c>
      <c r="B1501" s="2" t="s">
        <v>8221</v>
      </c>
      <c r="C1501" s="2" t="s">
        <v>8221</v>
      </c>
      <c r="E1501" s="2">
        <v>1</v>
      </c>
      <c r="M1501" t="s">
        <v>8219</v>
      </c>
    </row>
    <row r="1502" spans="1:13">
      <c r="A1502" s="2" t="s">
        <v>8221</v>
      </c>
      <c r="B1502" s="2" t="s">
        <v>8221</v>
      </c>
      <c r="C1502" s="2" t="s">
        <v>8221</v>
      </c>
      <c r="E1502" s="2">
        <v>15</v>
      </c>
      <c r="M1502" t="s">
        <v>8219</v>
      </c>
    </row>
    <row r="1503" spans="1:13">
      <c r="B1503" s="2" t="s">
        <v>8219</v>
      </c>
      <c r="C1503" s="2" t="s">
        <v>8219</v>
      </c>
      <c r="E1503" s="2">
        <v>885</v>
      </c>
    </row>
    <row r="1504" spans="1:13">
      <c r="B1504" s="2" t="s">
        <v>8219</v>
      </c>
      <c r="C1504" s="2" t="s">
        <v>8219</v>
      </c>
      <c r="E1504" s="2">
        <v>329</v>
      </c>
    </row>
    <row r="1505" spans="2:5">
      <c r="B1505" s="2" t="s">
        <v>8219</v>
      </c>
      <c r="C1505" s="2" t="s">
        <v>8219</v>
      </c>
      <c r="E1505" s="2">
        <v>71</v>
      </c>
    </row>
    <row r="1506" spans="2:5">
      <c r="B1506" s="2" t="s">
        <v>8219</v>
      </c>
      <c r="C1506" s="2" t="s">
        <v>8219</v>
      </c>
      <c r="E1506" s="2">
        <v>269</v>
      </c>
    </row>
    <row r="1507" spans="2:5">
      <c r="B1507" s="2" t="s">
        <v>8219</v>
      </c>
      <c r="C1507" s="2" t="s">
        <v>8219</v>
      </c>
      <c r="E1507" s="2">
        <v>345</v>
      </c>
    </row>
    <row r="1508" spans="2:5">
      <c r="B1508" s="2" t="s">
        <v>8219</v>
      </c>
      <c r="C1508" s="2" t="s">
        <v>8219</v>
      </c>
      <c r="E1508" s="2">
        <v>43</v>
      </c>
    </row>
    <row r="1509" spans="2:5">
      <c r="B1509" s="2" t="s">
        <v>8219</v>
      </c>
      <c r="C1509" s="2" t="s">
        <v>8219</v>
      </c>
      <c r="E1509" s="2">
        <v>33</v>
      </c>
    </row>
    <row r="1510" spans="2:5">
      <c r="B1510" s="2" t="s">
        <v>8219</v>
      </c>
      <c r="C1510" s="2" t="s">
        <v>8219</v>
      </c>
      <c r="E1510" s="2">
        <v>211</v>
      </c>
    </row>
    <row r="1511" spans="2:5">
      <c r="B1511" s="2" t="s">
        <v>8219</v>
      </c>
      <c r="C1511" s="2" t="s">
        <v>8219</v>
      </c>
      <c r="E1511" s="2">
        <v>196</v>
      </c>
    </row>
    <row r="1512" spans="2:5">
      <c r="B1512" s="2" t="s">
        <v>8219</v>
      </c>
      <c r="C1512" s="2" t="s">
        <v>8219</v>
      </c>
      <c r="E1512" s="2">
        <v>405</v>
      </c>
    </row>
    <row r="1513" spans="2:5">
      <c r="B1513" s="2" t="s">
        <v>8219</v>
      </c>
      <c r="C1513" s="2" t="s">
        <v>8219</v>
      </c>
      <c r="E1513" s="2">
        <v>206</v>
      </c>
    </row>
    <row r="1514" spans="2:5">
      <c r="B1514" s="2" t="s">
        <v>8219</v>
      </c>
      <c r="C1514" s="2" t="s">
        <v>8219</v>
      </c>
      <c r="E1514" s="2">
        <v>335</v>
      </c>
    </row>
    <row r="1515" spans="2:5">
      <c r="B1515" s="2" t="s">
        <v>8219</v>
      </c>
      <c r="C1515" s="2" t="s">
        <v>8219</v>
      </c>
      <c r="E1515" s="2">
        <v>215</v>
      </c>
    </row>
    <row r="1516" spans="2:5">
      <c r="B1516" s="2" t="s">
        <v>8219</v>
      </c>
      <c r="C1516" s="2" t="s">
        <v>8219</v>
      </c>
      <c r="E1516" s="2">
        <v>176</v>
      </c>
    </row>
    <row r="1517" spans="2:5">
      <c r="B1517" s="2" t="s">
        <v>8219</v>
      </c>
      <c r="C1517" s="2" t="s">
        <v>8219</v>
      </c>
      <c r="E1517" s="2">
        <v>555</v>
      </c>
    </row>
    <row r="1518" spans="2:5">
      <c r="B1518" s="2" t="s">
        <v>8219</v>
      </c>
      <c r="C1518" s="2" t="s">
        <v>8219</v>
      </c>
      <c r="E1518" s="2">
        <v>116</v>
      </c>
    </row>
    <row r="1519" spans="2:5">
      <c r="B1519" s="2" t="s">
        <v>8219</v>
      </c>
      <c r="C1519" s="2" t="s">
        <v>8219</v>
      </c>
      <c r="E1519" s="2">
        <v>615</v>
      </c>
    </row>
    <row r="1520" spans="2:5">
      <c r="B1520" s="2" t="s">
        <v>8219</v>
      </c>
      <c r="C1520" s="2" t="s">
        <v>8219</v>
      </c>
      <c r="E1520" s="2">
        <v>236</v>
      </c>
    </row>
    <row r="1521" spans="2:5">
      <c r="B1521" s="2" t="s">
        <v>8219</v>
      </c>
      <c r="C1521" s="2" t="s">
        <v>8219</v>
      </c>
      <c r="E1521" s="2">
        <v>145</v>
      </c>
    </row>
    <row r="1522" spans="2:5">
      <c r="B1522" s="2" t="s">
        <v>8219</v>
      </c>
      <c r="C1522" s="2" t="s">
        <v>8219</v>
      </c>
      <c r="E1522" s="2">
        <v>167</v>
      </c>
    </row>
    <row r="1523" spans="2:5">
      <c r="B1523" s="2" t="s">
        <v>8219</v>
      </c>
      <c r="C1523" s="2" t="s">
        <v>8219</v>
      </c>
      <c r="E1523" s="2">
        <v>235</v>
      </c>
    </row>
    <row r="1524" spans="2:5">
      <c r="B1524" s="2" t="s">
        <v>8219</v>
      </c>
      <c r="C1524" s="2" t="s">
        <v>8219</v>
      </c>
      <c r="E1524" s="2">
        <v>452</v>
      </c>
    </row>
    <row r="1525" spans="2:5">
      <c r="B1525" s="2" t="s">
        <v>8219</v>
      </c>
      <c r="C1525" s="2" t="s">
        <v>8219</v>
      </c>
      <c r="E1525" s="2">
        <v>241</v>
      </c>
    </row>
    <row r="1526" spans="2:5">
      <c r="B1526" s="2" t="s">
        <v>8219</v>
      </c>
      <c r="C1526" s="2" t="s">
        <v>8219</v>
      </c>
      <c r="E1526" s="2">
        <v>28</v>
      </c>
    </row>
    <row r="1527" spans="2:5">
      <c r="B1527" s="2" t="s">
        <v>8219</v>
      </c>
      <c r="C1527" s="2" t="s">
        <v>8219</v>
      </c>
      <c r="E1527" s="2">
        <v>140</v>
      </c>
    </row>
    <row r="1528" spans="2:5">
      <c r="B1528" s="2" t="s">
        <v>8219</v>
      </c>
      <c r="C1528" s="2" t="s">
        <v>8219</v>
      </c>
      <c r="E1528" s="2">
        <v>280</v>
      </c>
    </row>
    <row r="1529" spans="2:5">
      <c r="B1529" s="2" t="s">
        <v>8219</v>
      </c>
      <c r="C1529" s="2" t="s">
        <v>8219</v>
      </c>
      <c r="E1529" s="2">
        <v>70</v>
      </c>
    </row>
    <row r="1530" spans="2:5">
      <c r="B1530" s="2" t="s">
        <v>8219</v>
      </c>
      <c r="C1530" s="2" t="s">
        <v>8219</v>
      </c>
      <c r="E1530" s="2">
        <v>160</v>
      </c>
    </row>
    <row r="1531" spans="2:5">
      <c r="B1531" s="2" t="s">
        <v>8219</v>
      </c>
      <c r="C1531" s="2" t="s">
        <v>8219</v>
      </c>
      <c r="E1531" s="2">
        <v>141</v>
      </c>
    </row>
    <row r="1532" spans="2:5">
      <c r="B1532" s="2" t="s">
        <v>8219</v>
      </c>
      <c r="C1532" s="2" t="s">
        <v>8219</v>
      </c>
      <c r="E1532" s="2">
        <v>874</v>
      </c>
    </row>
    <row r="1533" spans="2:5">
      <c r="B1533" s="2" t="s">
        <v>8219</v>
      </c>
      <c r="C1533" s="2" t="s">
        <v>8219</v>
      </c>
      <c r="E1533" s="2">
        <v>73</v>
      </c>
    </row>
    <row r="1534" spans="2:5">
      <c r="B1534" s="2" t="s">
        <v>8219</v>
      </c>
      <c r="C1534" s="2" t="s">
        <v>8219</v>
      </c>
      <c r="E1534" s="2">
        <v>294</v>
      </c>
    </row>
    <row r="1535" spans="2:5">
      <c r="B1535" s="2" t="s">
        <v>8219</v>
      </c>
      <c r="C1535" s="2" t="s">
        <v>8219</v>
      </c>
      <c r="E1535" s="2">
        <v>740</v>
      </c>
    </row>
    <row r="1536" spans="2:5">
      <c r="B1536" s="2" t="s">
        <v>8219</v>
      </c>
      <c r="C1536" s="2" t="s">
        <v>8219</v>
      </c>
      <c r="E1536" s="2">
        <v>369</v>
      </c>
    </row>
    <row r="1537" spans="1:13">
      <c r="B1537" s="2" t="s">
        <v>8219</v>
      </c>
      <c r="C1537" s="2" t="s">
        <v>8219</v>
      </c>
      <c r="E1537" s="2">
        <v>110</v>
      </c>
    </row>
    <row r="1538" spans="1:13">
      <c r="B1538" s="2" t="s">
        <v>8219</v>
      </c>
      <c r="C1538" s="2" t="s">
        <v>8219</v>
      </c>
      <c r="E1538" s="2">
        <v>455</v>
      </c>
    </row>
    <row r="1539" spans="1:13">
      <c r="B1539" s="2" t="s">
        <v>8219</v>
      </c>
      <c r="C1539" s="2" t="s">
        <v>8219</v>
      </c>
      <c r="E1539" s="2">
        <v>224</v>
      </c>
    </row>
    <row r="1540" spans="1:13">
      <c r="B1540" s="2" t="s">
        <v>8219</v>
      </c>
      <c r="C1540" s="2" t="s">
        <v>8219</v>
      </c>
      <c r="E1540" s="2">
        <v>46</v>
      </c>
    </row>
    <row r="1541" spans="1:13">
      <c r="B1541" s="2" t="s">
        <v>8219</v>
      </c>
      <c r="C1541" s="2" t="s">
        <v>8219</v>
      </c>
      <c r="E1541" s="2">
        <v>284</v>
      </c>
    </row>
    <row r="1542" spans="1:13">
      <c r="B1542" s="2" t="s">
        <v>8219</v>
      </c>
      <c r="C1542" s="2" t="s">
        <v>8219</v>
      </c>
      <c r="E1542" s="2">
        <v>98</v>
      </c>
    </row>
    <row r="1543" spans="1:13">
      <c r="A1543" s="2" t="s">
        <v>8221</v>
      </c>
      <c r="B1543" s="2" t="s">
        <v>8221</v>
      </c>
      <c r="C1543" s="2" t="s">
        <v>8221</v>
      </c>
      <c r="E1543" s="2">
        <v>2</v>
      </c>
      <c r="M1543" t="s">
        <v>8219</v>
      </c>
    </row>
    <row r="1544" spans="1:13">
      <c r="A1544" s="2" t="s">
        <v>8221</v>
      </c>
      <c r="B1544" s="2" t="s">
        <v>8221</v>
      </c>
      <c r="C1544" s="2" t="s">
        <v>8221</v>
      </c>
      <c r="E1544" s="2">
        <v>1</v>
      </c>
      <c r="M1544" t="s">
        <v>8219</v>
      </c>
    </row>
    <row r="1545" spans="1:13">
      <c r="A1545" s="2" t="s">
        <v>8221</v>
      </c>
      <c r="B1545" s="2" t="s">
        <v>8221</v>
      </c>
      <c r="C1545" s="2" t="s">
        <v>8221</v>
      </c>
      <c r="E1545" s="2">
        <v>1</v>
      </c>
      <c r="M1545" t="s">
        <v>8219</v>
      </c>
    </row>
    <row r="1546" spans="1:13">
      <c r="A1546" s="2" t="s">
        <v>8221</v>
      </c>
      <c r="B1546" s="2" t="s">
        <v>8221</v>
      </c>
      <c r="C1546" s="2" t="s">
        <v>8221</v>
      </c>
      <c r="E1546" s="2">
        <v>0</v>
      </c>
      <c r="M1546" t="s">
        <v>8219</v>
      </c>
    </row>
    <row r="1547" spans="1:13">
      <c r="A1547" s="2" t="s">
        <v>8221</v>
      </c>
      <c r="B1547" s="2" t="s">
        <v>8221</v>
      </c>
      <c r="C1547" s="2" t="s">
        <v>8221</v>
      </c>
      <c r="E1547" s="2">
        <v>1</v>
      </c>
      <c r="M1547" t="s">
        <v>8219</v>
      </c>
    </row>
    <row r="1548" spans="1:13">
      <c r="A1548" s="2" t="s">
        <v>8221</v>
      </c>
      <c r="B1548" s="2" t="s">
        <v>8221</v>
      </c>
      <c r="C1548" s="2" t="s">
        <v>8221</v>
      </c>
      <c r="E1548" s="2">
        <v>11</v>
      </c>
      <c r="M1548" t="s">
        <v>8219</v>
      </c>
    </row>
    <row r="1549" spans="1:13">
      <c r="A1549" s="2" t="s">
        <v>8221</v>
      </c>
      <c r="B1549" s="2" t="s">
        <v>8221</v>
      </c>
      <c r="C1549" s="2" t="s">
        <v>8221</v>
      </c>
      <c r="E1549" s="2">
        <v>0</v>
      </c>
      <c r="M1549" t="s">
        <v>8219</v>
      </c>
    </row>
    <row r="1550" spans="1:13">
      <c r="A1550" s="2" t="s">
        <v>8221</v>
      </c>
      <c r="B1550" s="2" t="s">
        <v>8221</v>
      </c>
      <c r="C1550" s="2" t="s">
        <v>8221</v>
      </c>
      <c r="E1550" s="2">
        <v>1</v>
      </c>
      <c r="M1550" t="s">
        <v>8219</v>
      </c>
    </row>
    <row r="1551" spans="1:13">
      <c r="A1551" s="2" t="s">
        <v>8221</v>
      </c>
      <c r="B1551" s="2" t="s">
        <v>8221</v>
      </c>
      <c r="C1551" s="2" t="s">
        <v>8221</v>
      </c>
      <c r="E1551" s="2">
        <v>6</v>
      </c>
      <c r="M1551" t="s">
        <v>8219</v>
      </c>
    </row>
    <row r="1552" spans="1:13">
      <c r="A1552" s="2" t="s">
        <v>8221</v>
      </c>
      <c r="B1552" s="2" t="s">
        <v>8221</v>
      </c>
      <c r="C1552" s="2" t="s">
        <v>8221</v>
      </c>
      <c r="E1552" s="2">
        <v>7</v>
      </c>
      <c r="M1552" t="s">
        <v>8219</v>
      </c>
    </row>
    <row r="1553" spans="1:13">
      <c r="A1553" s="2" t="s">
        <v>8221</v>
      </c>
      <c r="B1553" s="2" t="s">
        <v>8221</v>
      </c>
      <c r="C1553" s="2" t="s">
        <v>8221</v>
      </c>
      <c r="E1553" s="2">
        <v>0</v>
      </c>
      <c r="M1553" t="s">
        <v>8219</v>
      </c>
    </row>
    <row r="1554" spans="1:13">
      <c r="A1554" s="2" t="s">
        <v>8221</v>
      </c>
      <c r="B1554" s="2" t="s">
        <v>8221</v>
      </c>
      <c r="C1554" s="2" t="s">
        <v>8221</v>
      </c>
      <c r="E1554" s="2">
        <v>16</v>
      </c>
      <c r="M1554" t="s">
        <v>8219</v>
      </c>
    </row>
    <row r="1555" spans="1:13">
      <c r="A1555" s="2" t="s">
        <v>8221</v>
      </c>
      <c r="B1555" s="2" t="s">
        <v>8221</v>
      </c>
      <c r="C1555" s="2" t="s">
        <v>8221</v>
      </c>
      <c r="E1555" s="2">
        <v>0</v>
      </c>
      <c r="M1555" t="s">
        <v>8219</v>
      </c>
    </row>
    <row r="1556" spans="1:13">
      <c r="A1556" s="2" t="s">
        <v>8221</v>
      </c>
      <c r="B1556" s="2" t="s">
        <v>8221</v>
      </c>
      <c r="C1556" s="2" t="s">
        <v>8221</v>
      </c>
      <c r="E1556" s="2">
        <v>0</v>
      </c>
      <c r="M1556" t="s">
        <v>8219</v>
      </c>
    </row>
    <row r="1557" spans="1:13">
      <c r="A1557" s="2" t="s">
        <v>8221</v>
      </c>
      <c r="B1557" s="2" t="s">
        <v>8221</v>
      </c>
      <c r="C1557" s="2" t="s">
        <v>8221</v>
      </c>
      <c r="E1557" s="2">
        <v>0</v>
      </c>
      <c r="M1557" t="s">
        <v>8219</v>
      </c>
    </row>
    <row r="1558" spans="1:13">
      <c r="A1558" s="2" t="s">
        <v>8221</v>
      </c>
      <c r="B1558" s="2" t="s">
        <v>8221</v>
      </c>
      <c r="C1558" s="2" t="s">
        <v>8221</v>
      </c>
      <c r="E1558" s="2">
        <v>12</v>
      </c>
      <c r="M1558" t="s">
        <v>8219</v>
      </c>
    </row>
    <row r="1559" spans="1:13">
      <c r="A1559" s="2" t="s">
        <v>8221</v>
      </c>
      <c r="B1559" s="2" t="s">
        <v>8221</v>
      </c>
      <c r="C1559" s="2" t="s">
        <v>8221</v>
      </c>
      <c r="E1559" s="2">
        <v>1</v>
      </c>
      <c r="M1559" t="s">
        <v>8219</v>
      </c>
    </row>
    <row r="1560" spans="1:13">
      <c r="A1560" s="2" t="s">
        <v>8221</v>
      </c>
      <c r="B1560" s="2" t="s">
        <v>8221</v>
      </c>
      <c r="C1560" s="2" t="s">
        <v>8221</v>
      </c>
      <c r="E1560" s="2">
        <v>3</v>
      </c>
      <c r="M1560" t="s">
        <v>8219</v>
      </c>
    </row>
    <row r="1561" spans="1:13">
      <c r="A1561" s="2" t="s">
        <v>8221</v>
      </c>
      <c r="B1561" s="2" t="s">
        <v>8221</v>
      </c>
      <c r="C1561" s="2" t="s">
        <v>8221</v>
      </c>
      <c r="E1561" s="2">
        <v>1</v>
      </c>
      <c r="M1561" t="s">
        <v>8219</v>
      </c>
    </row>
    <row r="1562" spans="1:13">
      <c r="A1562" s="2" t="s">
        <v>8221</v>
      </c>
      <c r="B1562" s="2" t="s">
        <v>8221</v>
      </c>
      <c r="C1562" s="2" t="s">
        <v>8221</v>
      </c>
      <c r="E1562" s="2">
        <v>4</v>
      </c>
      <c r="M1562" t="s">
        <v>8219</v>
      </c>
    </row>
    <row r="1563" spans="1:13">
      <c r="A1563" s="2" t="s">
        <v>8220</v>
      </c>
      <c r="B1563" s="2" t="s">
        <v>8220</v>
      </c>
      <c r="C1563" s="2" t="s">
        <v>8220</v>
      </c>
      <c r="E1563" s="2">
        <v>1</v>
      </c>
      <c r="M1563" t="s">
        <v>8219</v>
      </c>
    </row>
    <row r="1564" spans="1:13">
      <c r="A1564" s="2" t="s">
        <v>8220</v>
      </c>
      <c r="B1564" s="2" t="s">
        <v>8220</v>
      </c>
      <c r="C1564" s="2" t="s">
        <v>8220</v>
      </c>
      <c r="E1564" s="2">
        <v>0</v>
      </c>
      <c r="M1564" t="s">
        <v>8219</v>
      </c>
    </row>
    <row r="1565" spans="1:13">
      <c r="A1565" s="2" t="s">
        <v>8220</v>
      </c>
      <c r="B1565" s="2" t="s">
        <v>8220</v>
      </c>
      <c r="C1565" s="2" t="s">
        <v>8220</v>
      </c>
      <c r="E1565" s="2">
        <v>2</v>
      </c>
      <c r="M1565" t="s">
        <v>8219</v>
      </c>
    </row>
    <row r="1566" spans="1:13">
      <c r="A1566" s="2" t="s">
        <v>8220</v>
      </c>
      <c r="B1566" s="2" t="s">
        <v>8220</v>
      </c>
      <c r="C1566" s="2" t="s">
        <v>8220</v>
      </c>
      <c r="E1566" s="2">
        <v>1</v>
      </c>
      <c r="M1566" t="s">
        <v>8219</v>
      </c>
    </row>
    <row r="1567" spans="1:13">
      <c r="A1567" s="2" t="s">
        <v>8220</v>
      </c>
      <c r="B1567" s="2" t="s">
        <v>8220</v>
      </c>
      <c r="C1567" s="2" t="s">
        <v>8220</v>
      </c>
      <c r="E1567" s="2">
        <v>1</v>
      </c>
      <c r="M1567" t="s">
        <v>8219</v>
      </c>
    </row>
    <row r="1568" spans="1:13">
      <c r="A1568" s="2" t="s">
        <v>8220</v>
      </c>
      <c r="B1568" s="2" t="s">
        <v>8220</v>
      </c>
      <c r="C1568" s="2" t="s">
        <v>8220</v>
      </c>
      <c r="E1568" s="2">
        <v>59</v>
      </c>
      <c r="M1568" t="s">
        <v>8219</v>
      </c>
    </row>
    <row r="1569" spans="1:13">
      <c r="A1569" s="2" t="s">
        <v>8220</v>
      </c>
      <c r="B1569" s="2" t="s">
        <v>8220</v>
      </c>
      <c r="C1569" s="2" t="s">
        <v>8220</v>
      </c>
      <c r="E1569" s="2">
        <v>13</v>
      </c>
      <c r="M1569" t="s">
        <v>8219</v>
      </c>
    </row>
    <row r="1570" spans="1:13">
      <c r="A1570" s="2" t="s">
        <v>8220</v>
      </c>
      <c r="B1570" s="2" t="s">
        <v>8220</v>
      </c>
      <c r="C1570" s="2" t="s">
        <v>8220</v>
      </c>
      <c r="E1570" s="2">
        <v>22</v>
      </c>
      <c r="M1570" t="s">
        <v>8219</v>
      </c>
    </row>
    <row r="1571" spans="1:13">
      <c r="A1571" s="2" t="s">
        <v>8220</v>
      </c>
      <c r="B1571" s="2" t="s">
        <v>8220</v>
      </c>
      <c r="C1571" s="2" t="s">
        <v>8220</v>
      </c>
      <c r="E1571" s="2">
        <v>0</v>
      </c>
      <c r="M1571" t="s">
        <v>8219</v>
      </c>
    </row>
    <row r="1572" spans="1:13">
      <c r="A1572" s="2" t="s">
        <v>8220</v>
      </c>
      <c r="B1572" s="2" t="s">
        <v>8220</v>
      </c>
      <c r="C1572" s="2" t="s">
        <v>8220</v>
      </c>
      <c r="E1572" s="2">
        <v>52</v>
      </c>
      <c r="M1572" t="s">
        <v>8219</v>
      </c>
    </row>
    <row r="1573" spans="1:13">
      <c r="A1573" s="2" t="s">
        <v>8220</v>
      </c>
      <c r="B1573" s="2" t="s">
        <v>8220</v>
      </c>
      <c r="C1573" s="2" t="s">
        <v>8220</v>
      </c>
      <c r="E1573" s="2">
        <v>4</v>
      </c>
      <c r="M1573" t="s">
        <v>8219</v>
      </c>
    </row>
    <row r="1574" spans="1:13">
      <c r="A1574" s="2" t="s">
        <v>8220</v>
      </c>
      <c r="B1574" s="2" t="s">
        <v>8220</v>
      </c>
      <c r="C1574" s="2" t="s">
        <v>8220</v>
      </c>
      <c r="E1574" s="2">
        <v>3</v>
      </c>
      <c r="M1574" t="s">
        <v>8219</v>
      </c>
    </row>
    <row r="1575" spans="1:13">
      <c r="A1575" s="2" t="s">
        <v>8220</v>
      </c>
      <c r="B1575" s="2" t="s">
        <v>8220</v>
      </c>
      <c r="C1575" s="2" t="s">
        <v>8220</v>
      </c>
      <c r="E1575" s="2">
        <v>3</v>
      </c>
      <c r="M1575" t="s">
        <v>8219</v>
      </c>
    </row>
    <row r="1576" spans="1:13">
      <c r="A1576" s="2" t="s">
        <v>8220</v>
      </c>
      <c r="B1576" s="2" t="s">
        <v>8220</v>
      </c>
      <c r="C1576" s="2" t="s">
        <v>8220</v>
      </c>
      <c r="E1576" s="2">
        <v>6</v>
      </c>
      <c r="M1576" t="s">
        <v>8219</v>
      </c>
    </row>
    <row r="1577" spans="1:13">
      <c r="A1577" s="2" t="s">
        <v>8220</v>
      </c>
      <c r="B1577" s="2" t="s">
        <v>8220</v>
      </c>
      <c r="C1577" s="2" t="s">
        <v>8220</v>
      </c>
      <c r="E1577" s="2">
        <v>35</v>
      </c>
      <c r="M1577" t="s">
        <v>8219</v>
      </c>
    </row>
    <row r="1578" spans="1:13">
      <c r="A1578" s="2" t="s">
        <v>8220</v>
      </c>
      <c r="B1578" s="2" t="s">
        <v>8220</v>
      </c>
      <c r="C1578" s="2" t="s">
        <v>8220</v>
      </c>
      <c r="E1578" s="2">
        <v>10</v>
      </c>
      <c r="M1578" t="s">
        <v>8219</v>
      </c>
    </row>
    <row r="1579" spans="1:13">
      <c r="A1579" s="2" t="s">
        <v>8220</v>
      </c>
      <c r="B1579" s="2" t="s">
        <v>8220</v>
      </c>
      <c r="C1579" s="2" t="s">
        <v>8220</v>
      </c>
      <c r="E1579" s="2">
        <v>2</v>
      </c>
      <c r="M1579" t="s">
        <v>8219</v>
      </c>
    </row>
    <row r="1580" spans="1:13">
      <c r="A1580" s="2" t="s">
        <v>8220</v>
      </c>
      <c r="B1580" s="2" t="s">
        <v>8220</v>
      </c>
      <c r="C1580" s="2" t="s">
        <v>8220</v>
      </c>
      <c r="E1580" s="2">
        <v>4</v>
      </c>
      <c r="M1580" t="s">
        <v>8219</v>
      </c>
    </row>
    <row r="1581" spans="1:13">
      <c r="A1581" s="2" t="s">
        <v>8220</v>
      </c>
      <c r="B1581" s="2" t="s">
        <v>8220</v>
      </c>
      <c r="C1581" s="2" t="s">
        <v>8220</v>
      </c>
      <c r="E1581" s="2">
        <v>2</v>
      </c>
      <c r="M1581" t="s">
        <v>8219</v>
      </c>
    </row>
    <row r="1582" spans="1:13">
      <c r="A1582" s="2" t="s">
        <v>8220</v>
      </c>
      <c r="B1582" s="2" t="s">
        <v>8220</v>
      </c>
      <c r="C1582" s="2" t="s">
        <v>8220</v>
      </c>
      <c r="E1582" s="2">
        <v>0</v>
      </c>
      <c r="M1582" t="s">
        <v>8219</v>
      </c>
    </row>
    <row r="1583" spans="1:13">
      <c r="A1583" s="2" t="s">
        <v>8221</v>
      </c>
      <c r="B1583" s="2" t="s">
        <v>8221</v>
      </c>
      <c r="C1583" s="2" t="s">
        <v>8221</v>
      </c>
      <c r="E1583" s="2">
        <v>1</v>
      </c>
      <c r="M1583" t="s">
        <v>8219</v>
      </c>
    </row>
    <row r="1584" spans="1:13">
      <c r="A1584" s="2" t="s">
        <v>8221</v>
      </c>
      <c r="B1584" s="2" t="s">
        <v>8221</v>
      </c>
      <c r="C1584" s="2" t="s">
        <v>8221</v>
      </c>
      <c r="E1584" s="2">
        <v>3</v>
      </c>
      <c r="M1584" t="s">
        <v>8219</v>
      </c>
    </row>
    <row r="1585" spans="1:13">
      <c r="A1585" s="2" t="s">
        <v>8221</v>
      </c>
      <c r="B1585" s="2" t="s">
        <v>8221</v>
      </c>
      <c r="C1585" s="2" t="s">
        <v>8221</v>
      </c>
      <c r="E1585" s="2">
        <v>1</v>
      </c>
      <c r="M1585" t="s">
        <v>8219</v>
      </c>
    </row>
    <row r="1586" spans="1:13">
      <c r="A1586" s="2" t="s">
        <v>8221</v>
      </c>
      <c r="B1586" s="2" t="s">
        <v>8221</v>
      </c>
      <c r="C1586" s="2" t="s">
        <v>8221</v>
      </c>
      <c r="E1586" s="2">
        <v>0</v>
      </c>
      <c r="M1586" t="s">
        <v>8219</v>
      </c>
    </row>
    <row r="1587" spans="1:13">
      <c r="A1587" s="2" t="s">
        <v>8221</v>
      </c>
      <c r="B1587" s="2" t="s">
        <v>8221</v>
      </c>
      <c r="C1587" s="2" t="s">
        <v>8221</v>
      </c>
      <c r="E1587" s="2">
        <v>12</v>
      </c>
      <c r="M1587" t="s">
        <v>8219</v>
      </c>
    </row>
    <row r="1588" spans="1:13">
      <c r="A1588" s="2" t="s">
        <v>8221</v>
      </c>
      <c r="B1588" s="2" t="s">
        <v>8221</v>
      </c>
      <c r="C1588" s="2" t="s">
        <v>8221</v>
      </c>
      <c r="E1588" s="2">
        <v>0</v>
      </c>
      <c r="M1588" t="s">
        <v>8219</v>
      </c>
    </row>
    <row r="1589" spans="1:13">
      <c r="A1589" s="2" t="s">
        <v>8221</v>
      </c>
      <c r="B1589" s="2" t="s">
        <v>8221</v>
      </c>
      <c r="C1589" s="2" t="s">
        <v>8221</v>
      </c>
      <c r="E1589" s="2">
        <v>1</v>
      </c>
      <c r="M1589" t="s">
        <v>8219</v>
      </c>
    </row>
    <row r="1590" spans="1:13">
      <c r="A1590" s="2" t="s">
        <v>8221</v>
      </c>
      <c r="B1590" s="2" t="s">
        <v>8221</v>
      </c>
      <c r="C1590" s="2" t="s">
        <v>8221</v>
      </c>
      <c r="E1590" s="2">
        <v>0</v>
      </c>
      <c r="M1590" t="s">
        <v>8219</v>
      </c>
    </row>
    <row r="1591" spans="1:13">
      <c r="A1591" s="2" t="s">
        <v>8221</v>
      </c>
      <c r="B1591" s="2" t="s">
        <v>8221</v>
      </c>
      <c r="C1591" s="2" t="s">
        <v>8221</v>
      </c>
      <c r="E1591" s="2">
        <v>0</v>
      </c>
      <c r="M1591" t="s">
        <v>8219</v>
      </c>
    </row>
    <row r="1592" spans="1:13">
      <c r="A1592" s="2" t="s">
        <v>8221</v>
      </c>
      <c r="B1592" s="2" t="s">
        <v>8221</v>
      </c>
      <c r="C1592" s="2" t="s">
        <v>8221</v>
      </c>
      <c r="E1592" s="2">
        <v>2</v>
      </c>
      <c r="M1592" t="s">
        <v>8219</v>
      </c>
    </row>
    <row r="1593" spans="1:13">
      <c r="A1593" s="2" t="s">
        <v>8221</v>
      </c>
      <c r="B1593" s="2" t="s">
        <v>8221</v>
      </c>
      <c r="C1593" s="2" t="s">
        <v>8221</v>
      </c>
      <c r="E1593" s="2">
        <v>92</v>
      </c>
      <c r="M1593" t="s">
        <v>8219</v>
      </c>
    </row>
    <row r="1594" spans="1:13">
      <c r="A1594" s="2" t="s">
        <v>8221</v>
      </c>
      <c r="B1594" s="2" t="s">
        <v>8221</v>
      </c>
      <c r="C1594" s="2" t="s">
        <v>8221</v>
      </c>
      <c r="E1594" s="2">
        <v>0</v>
      </c>
      <c r="M1594" t="s">
        <v>8219</v>
      </c>
    </row>
    <row r="1595" spans="1:13">
      <c r="A1595" s="2" t="s">
        <v>8221</v>
      </c>
      <c r="B1595" s="2" t="s">
        <v>8221</v>
      </c>
      <c r="C1595" s="2" t="s">
        <v>8221</v>
      </c>
      <c r="E1595" s="2">
        <v>3</v>
      </c>
      <c r="M1595" t="s">
        <v>8219</v>
      </c>
    </row>
    <row r="1596" spans="1:13">
      <c r="A1596" s="2" t="s">
        <v>8221</v>
      </c>
      <c r="B1596" s="2" t="s">
        <v>8221</v>
      </c>
      <c r="C1596" s="2" t="s">
        <v>8221</v>
      </c>
      <c r="E1596" s="2">
        <v>10</v>
      </c>
      <c r="M1596" t="s">
        <v>8219</v>
      </c>
    </row>
    <row r="1597" spans="1:13">
      <c r="A1597" s="2" t="s">
        <v>8221</v>
      </c>
      <c r="B1597" s="2" t="s">
        <v>8221</v>
      </c>
      <c r="C1597" s="2" t="s">
        <v>8221</v>
      </c>
      <c r="E1597" s="2">
        <v>7</v>
      </c>
      <c r="M1597" t="s">
        <v>8219</v>
      </c>
    </row>
    <row r="1598" spans="1:13">
      <c r="A1598" s="2" t="s">
        <v>8221</v>
      </c>
      <c r="B1598" s="2" t="s">
        <v>8221</v>
      </c>
      <c r="C1598" s="2" t="s">
        <v>8221</v>
      </c>
      <c r="E1598" s="2">
        <v>3</v>
      </c>
      <c r="M1598" t="s">
        <v>8219</v>
      </c>
    </row>
    <row r="1599" spans="1:13">
      <c r="A1599" s="2" t="s">
        <v>8221</v>
      </c>
      <c r="B1599" s="2" t="s">
        <v>8221</v>
      </c>
      <c r="C1599" s="2" t="s">
        <v>8221</v>
      </c>
      <c r="E1599" s="2">
        <v>0</v>
      </c>
      <c r="M1599" t="s">
        <v>8219</v>
      </c>
    </row>
    <row r="1600" spans="1:13">
      <c r="A1600" s="2" t="s">
        <v>8221</v>
      </c>
      <c r="B1600" s="2" t="s">
        <v>8221</v>
      </c>
      <c r="C1600" s="2" t="s">
        <v>8221</v>
      </c>
      <c r="E1600" s="2">
        <v>1</v>
      </c>
      <c r="M1600" t="s">
        <v>8219</v>
      </c>
    </row>
    <row r="1601" spans="1:13">
      <c r="A1601" s="2" t="s">
        <v>8221</v>
      </c>
      <c r="B1601" s="2" t="s">
        <v>8221</v>
      </c>
      <c r="C1601" s="2" t="s">
        <v>8221</v>
      </c>
      <c r="E1601" s="2">
        <v>0</v>
      </c>
      <c r="M1601" t="s">
        <v>8219</v>
      </c>
    </row>
    <row r="1602" spans="1:13">
      <c r="A1602" s="2" t="s">
        <v>8221</v>
      </c>
      <c r="B1602" s="2" t="s">
        <v>8221</v>
      </c>
      <c r="C1602" s="2" t="s">
        <v>8221</v>
      </c>
      <c r="E1602" s="2">
        <v>9</v>
      </c>
      <c r="M1602" t="s">
        <v>8219</v>
      </c>
    </row>
    <row r="1603" spans="1:13">
      <c r="B1603" s="2" t="s">
        <v>8219</v>
      </c>
      <c r="C1603" s="2" t="s">
        <v>8219</v>
      </c>
      <c r="E1603" s="2">
        <v>56</v>
      </c>
    </row>
    <row r="1604" spans="1:13">
      <c r="B1604" s="2" t="s">
        <v>8219</v>
      </c>
      <c r="C1604" s="2" t="s">
        <v>8219</v>
      </c>
      <c r="E1604" s="2">
        <v>32</v>
      </c>
    </row>
    <row r="1605" spans="1:13">
      <c r="B1605" s="2" t="s">
        <v>8219</v>
      </c>
      <c r="C1605" s="2" t="s">
        <v>8219</v>
      </c>
      <c r="E1605" s="2">
        <v>30</v>
      </c>
    </row>
    <row r="1606" spans="1:13">
      <c r="B1606" s="2" t="s">
        <v>8219</v>
      </c>
      <c r="C1606" s="2" t="s">
        <v>8219</v>
      </c>
      <c r="E1606" s="2">
        <v>70</v>
      </c>
    </row>
    <row r="1607" spans="1:13">
      <c r="B1607" s="2" t="s">
        <v>8219</v>
      </c>
      <c r="C1607" s="2" t="s">
        <v>8219</v>
      </c>
      <c r="E1607" s="2">
        <v>44</v>
      </c>
    </row>
    <row r="1608" spans="1:13">
      <c r="B1608" s="2" t="s">
        <v>8219</v>
      </c>
      <c r="C1608" s="2" t="s">
        <v>8219</v>
      </c>
      <c r="E1608" s="2">
        <v>92</v>
      </c>
    </row>
    <row r="1609" spans="1:13">
      <c r="B1609" s="2" t="s">
        <v>8219</v>
      </c>
      <c r="C1609" s="2" t="s">
        <v>8219</v>
      </c>
      <c r="E1609" s="2">
        <v>205</v>
      </c>
    </row>
    <row r="1610" spans="1:13">
      <c r="B1610" s="2" t="s">
        <v>8219</v>
      </c>
      <c r="C1610" s="2" t="s">
        <v>8219</v>
      </c>
      <c r="E1610" s="2">
        <v>23</v>
      </c>
    </row>
    <row r="1611" spans="1:13">
      <c r="B1611" s="2" t="s">
        <v>8219</v>
      </c>
      <c r="C1611" s="2" t="s">
        <v>8219</v>
      </c>
      <c r="E1611" s="2">
        <v>4</v>
      </c>
    </row>
    <row r="1612" spans="1:13">
      <c r="B1612" s="2" t="s">
        <v>8219</v>
      </c>
      <c r="C1612" s="2" t="s">
        <v>8219</v>
      </c>
      <c r="E1612" s="2">
        <v>112</v>
      </c>
    </row>
    <row r="1613" spans="1:13">
      <c r="B1613" s="2" t="s">
        <v>8219</v>
      </c>
      <c r="C1613" s="2" t="s">
        <v>8219</v>
      </c>
      <c r="E1613" s="2">
        <v>27</v>
      </c>
    </row>
    <row r="1614" spans="1:13">
      <c r="B1614" s="2" t="s">
        <v>8219</v>
      </c>
      <c r="C1614" s="2" t="s">
        <v>8219</v>
      </c>
      <c r="E1614" s="2">
        <v>11</v>
      </c>
    </row>
    <row r="1615" spans="1:13">
      <c r="B1615" s="2" t="s">
        <v>8219</v>
      </c>
      <c r="C1615" s="2" t="s">
        <v>8219</v>
      </c>
      <c r="E1615" s="2">
        <v>26</v>
      </c>
    </row>
    <row r="1616" spans="1:13">
      <c r="B1616" s="2" t="s">
        <v>8219</v>
      </c>
      <c r="C1616" s="2" t="s">
        <v>8219</v>
      </c>
      <c r="E1616" s="2">
        <v>77</v>
      </c>
    </row>
    <row r="1617" spans="2:5">
      <c r="B1617" s="2" t="s">
        <v>8219</v>
      </c>
      <c r="C1617" s="2" t="s">
        <v>8219</v>
      </c>
      <c r="E1617" s="2">
        <v>136</v>
      </c>
    </row>
    <row r="1618" spans="2:5">
      <c r="B1618" s="2" t="s">
        <v>8219</v>
      </c>
      <c r="C1618" s="2" t="s">
        <v>8219</v>
      </c>
      <c r="E1618" s="2">
        <v>157</v>
      </c>
    </row>
    <row r="1619" spans="2:5">
      <c r="B1619" s="2" t="s">
        <v>8219</v>
      </c>
      <c r="C1619" s="2" t="s">
        <v>8219</v>
      </c>
      <c r="E1619" s="2">
        <v>158</v>
      </c>
    </row>
    <row r="1620" spans="2:5">
      <c r="B1620" s="2" t="s">
        <v>8219</v>
      </c>
      <c r="C1620" s="2" t="s">
        <v>8219</v>
      </c>
      <c r="E1620" s="2">
        <v>27</v>
      </c>
    </row>
    <row r="1621" spans="2:5">
      <c r="B1621" s="2" t="s">
        <v>8219</v>
      </c>
      <c r="C1621" s="2" t="s">
        <v>8219</v>
      </c>
      <c r="E1621" s="2">
        <v>23</v>
      </c>
    </row>
    <row r="1622" spans="2:5">
      <c r="B1622" s="2" t="s">
        <v>8219</v>
      </c>
      <c r="C1622" s="2" t="s">
        <v>8219</v>
      </c>
      <c r="E1622" s="2">
        <v>17</v>
      </c>
    </row>
    <row r="1623" spans="2:5">
      <c r="B1623" s="2" t="s">
        <v>8219</v>
      </c>
      <c r="C1623" s="2" t="s">
        <v>8219</v>
      </c>
      <c r="E1623" s="2">
        <v>37</v>
      </c>
    </row>
    <row r="1624" spans="2:5">
      <c r="B1624" s="2" t="s">
        <v>8219</v>
      </c>
      <c r="C1624" s="2" t="s">
        <v>8219</v>
      </c>
      <c r="E1624" s="2">
        <v>65</v>
      </c>
    </row>
    <row r="1625" spans="2:5">
      <c r="B1625" s="2" t="s">
        <v>8219</v>
      </c>
      <c r="C1625" s="2" t="s">
        <v>8219</v>
      </c>
      <c r="E1625" s="2">
        <v>18</v>
      </c>
    </row>
    <row r="1626" spans="2:5">
      <c r="B1626" s="2" t="s">
        <v>8219</v>
      </c>
      <c r="C1626" s="2" t="s">
        <v>8219</v>
      </c>
      <c r="E1626" s="2">
        <v>25</v>
      </c>
    </row>
    <row r="1627" spans="2:5">
      <c r="B1627" s="2" t="s">
        <v>8219</v>
      </c>
      <c r="C1627" s="2" t="s">
        <v>8219</v>
      </c>
      <c r="E1627" s="2">
        <v>104</v>
      </c>
    </row>
    <row r="1628" spans="2:5">
      <c r="B1628" s="2" t="s">
        <v>8219</v>
      </c>
      <c r="C1628" s="2" t="s">
        <v>8219</v>
      </c>
      <c r="E1628" s="2">
        <v>108</v>
      </c>
    </row>
    <row r="1629" spans="2:5">
      <c r="B1629" s="2" t="s">
        <v>8219</v>
      </c>
      <c r="C1629" s="2" t="s">
        <v>8219</v>
      </c>
      <c r="E1629" s="2">
        <v>38</v>
      </c>
    </row>
    <row r="1630" spans="2:5">
      <c r="B1630" s="2" t="s">
        <v>8219</v>
      </c>
      <c r="C1630" s="2" t="s">
        <v>8219</v>
      </c>
      <c r="E1630" s="2">
        <v>88</v>
      </c>
    </row>
    <row r="1631" spans="2:5">
      <c r="B1631" s="2" t="s">
        <v>8219</v>
      </c>
      <c r="C1631" s="2" t="s">
        <v>8219</v>
      </c>
      <c r="E1631" s="2">
        <v>82</v>
      </c>
    </row>
    <row r="1632" spans="2:5">
      <c r="B1632" s="2" t="s">
        <v>8219</v>
      </c>
      <c r="C1632" s="2" t="s">
        <v>8219</v>
      </c>
      <c r="E1632" s="2">
        <v>126</v>
      </c>
    </row>
    <row r="1633" spans="2:5">
      <c r="B1633" s="2" t="s">
        <v>8219</v>
      </c>
      <c r="C1633" s="2" t="s">
        <v>8219</v>
      </c>
      <c r="E1633" s="2">
        <v>133</v>
      </c>
    </row>
    <row r="1634" spans="2:5">
      <c r="B1634" s="2" t="s">
        <v>8219</v>
      </c>
      <c r="C1634" s="2" t="s">
        <v>8219</v>
      </c>
      <c r="E1634" s="2">
        <v>47</v>
      </c>
    </row>
    <row r="1635" spans="2:5">
      <c r="B1635" s="2" t="s">
        <v>8219</v>
      </c>
      <c r="C1635" s="2" t="s">
        <v>8219</v>
      </c>
      <c r="E1635" s="2">
        <v>58</v>
      </c>
    </row>
    <row r="1636" spans="2:5">
      <c r="B1636" s="2" t="s">
        <v>8219</v>
      </c>
      <c r="C1636" s="2" t="s">
        <v>8219</v>
      </c>
      <c r="E1636" s="2">
        <v>32</v>
      </c>
    </row>
    <row r="1637" spans="2:5">
      <c r="B1637" s="2" t="s">
        <v>8219</v>
      </c>
      <c r="C1637" s="2" t="s">
        <v>8219</v>
      </c>
      <c r="E1637" s="2">
        <v>37</v>
      </c>
    </row>
    <row r="1638" spans="2:5">
      <c r="B1638" s="2" t="s">
        <v>8219</v>
      </c>
      <c r="C1638" s="2" t="s">
        <v>8219</v>
      </c>
      <c r="E1638" s="2">
        <v>87</v>
      </c>
    </row>
    <row r="1639" spans="2:5">
      <c r="B1639" s="2" t="s">
        <v>8219</v>
      </c>
      <c r="C1639" s="2" t="s">
        <v>8219</v>
      </c>
      <c r="E1639" s="2">
        <v>15</v>
      </c>
    </row>
    <row r="1640" spans="2:5">
      <c r="B1640" s="2" t="s">
        <v>8219</v>
      </c>
      <c r="C1640" s="2" t="s">
        <v>8219</v>
      </c>
      <c r="E1640" s="2">
        <v>27</v>
      </c>
    </row>
    <row r="1641" spans="2:5">
      <c r="B1641" s="2" t="s">
        <v>8219</v>
      </c>
      <c r="C1641" s="2" t="s">
        <v>8219</v>
      </c>
      <c r="E1641" s="2">
        <v>19</v>
      </c>
    </row>
    <row r="1642" spans="2:5">
      <c r="B1642" s="2" t="s">
        <v>8219</v>
      </c>
      <c r="C1642" s="2" t="s">
        <v>8219</v>
      </c>
      <c r="E1642" s="2">
        <v>17</v>
      </c>
    </row>
    <row r="1643" spans="2:5">
      <c r="B1643" s="2" t="s">
        <v>8219</v>
      </c>
      <c r="C1643" s="2" t="s">
        <v>8219</v>
      </c>
      <c r="E1643" s="2">
        <v>26</v>
      </c>
    </row>
    <row r="1644" spans="2:5">
      <c r="B1644" s="2" t="s">
        <v>8219</v>
      </c>
      <c r="C1644" s="2" t="s">
        <v>8219</v>
      </c>
      <c r="E1644" s="2">
        <v>28</v>
      </c>
    </row>
    <row r="1645" spans="2:5">
      <c r="B1645" s="2" t="s">
        <v>8219</v>
      </c>
      <c r="C1645" s="2" t="s">
        <v>8219</v>
      </c>
      <c r="E1645" s="2">
        <v>37</v>
      </c>
    </row>
    <row r="1646" spans="2:5">
      <c r="B1646" s="2" t="s">
        <v>8219</v>
      </c>
      <c r="C1646" s="2" t="s">
        <v>8219</v>
      </c>
      <c r="E1646" s="2">
        <v>128</v>
      </c>
    </row>
    <row r="1647" spans="2:5">
      <c r="B1647" s="2" t="s">
        <v>8219</v>
      </c>
      <c r="C1647" s="2" t="s">
        <v>8219</v>
      </c>
      <c r="E1647" s="2">
        <v>10</v>
      </c>
    </row>
    <row r="1648" spans="2:5">
      <c r="B1648" s="2" t="s">
        <v>8219</v>
      </c>
      <c r="C1648" s="2" t="s">
        <v>8219</v>
      </c>
      <c r="E1648" s="2">
        <v>83</v>
      </c>
    </row>
    <row r="1649" spans="2:5">
      <c r="B1649" s="2" t="s">
        <v>8219</v>
      </c>
      <c r="C1649" s="2" t="s">
        <v>8219</v>
      </c>
      <c r="E1649" s="2">
        <v>46</v>
      </c>
    </row>
    <row r="1650" spans="2:5">
      <c r="B1650" s="2" t="s">
        <v>8219</v>
      </c>
      <c r="C1650" s="2" t="s">
        <v>8219</v>
      </c>
      <c r="E1650" s="2">
        <v>90</v>
      </c>
    </row>
    <row r="1651" spans="2:5">
      <c r="B1651" s="2" t="s">
        <v>8219</v>
      </c>
      <c r="C1651" s="2" t="s">
        <v>8219</v>
      </c>
      <c r="E1651" s="2">
        <v>81</v>
      </c>
    </row>
    <row r="1652" spans="2:5">
      <c r="B1652" s="2" t="s">
        <v>8219</v>
      </c>
      <c r="C1652" s="2" t="s">
        <v>8219</v>
      </c>
      <c r="E1652" s="2">
        <v>32</v>
      </c>
    </row>
    <row r="1653" spans="2:5">
      <c r="B1653" s="2" t="s">
        <v>8219</v>
      </c>
      <c r="C1653" s="2" t="s">
        <v>8219</v>
      </c>
      <c r="E1653" s="2">
        <v>20</v>
      </c>
    </row>
    <row r="1654" spans="2:5">
      <c r="B1654" s="2" t="s">
        <v>8219</v>
      </c>
      <c r="C1654" s="2" t="s">
        <v>8219</v>
      </c>
      <c r="E1654" s="2">
        <v>70</v>
      </c>
    </row>
    <row r="1655" spans="2:5">
      <c r="B1655" s="2" t="s">
        <v>8219</v>
      </c>
      <c r="C1655" s="2" t="s">
        <v>8219</v>
      </c>
      <c r="E1655" s="2">
        <v>168</v>
      </c>
    </row>
    <row r="1656" spans="2:5">
      <c r="B1656" s="2" t="s">
        <v>8219</v>
      </c>
      <c r="C1656" s="2" t="s">
        <v>8219</v>
      </c>
      <c r="E1656" s="2">
        <v>34</v>
      </c>
    </row>
    <row r="1657" spans="2:5">
      <c r="B1657" s="2" t="s">
        <v>8219</v>
      </c>
      <c r="C1657" s="2" t="s">
        <v>8219</v>
      </c>
      <c r="E1657" s="2">
        <v>48</v>
      </c>
    </row>
    <row r="1658" spans="2:5">
      <c r="B1658" s="2" t="s">
        <v>8219</v>
      </c>
      <c r="C1658" s="2" t="s">
        <v>8219</v>
      </c>
      <c r="E1658" s="2">
        <v>48</v>
      </c>
    </row>
    <row r="1659" spans="2:5">
      <c r="B1659" s="2" t="s">
        <v>8219</v>
      </c>
      <c r="C1659" s="2" t="s">
        <v>8219</v>
      </c>
      <c r="E1659" s="2">
        <v>221</v>
      </c>
    </row>
    <row r="1660" spans="2:5">
      <c r="B1660" s="2" t="s">
        <v>8219</v>
      </c>
      <c r="C1660" s="2" t="s">
        <v>8219</v>
      </c>
      <c r="E1660" s="2">
        <v>107</v>
      </c>
    </row>
    <row r="1661" spans="2:5">
      <c r="B1661" s="2" t="s">
        <v>8219</v>
      </c>
      <c r="C1661" s="2" t="s">
        <v>8219</v>
      </c>
      <c r="E1661" s="2">
        <v>45</v>
      </c>
    </row>
    <row r="1662" spans="2:5">
      <c r="B1662" s="2" t="s">
        <v>8219</v>
      </c>
      <c r="C1662" s="2" t="s">
        <v>8219</v>
      </c>
      <c r="E1662" s="2">
        <v>36</v>
      </c>
    </row>
    <row r="1663" spans="2:5">
      <c r="B1663" s="2" t="s">
        <v>8219</v>
      </c>
      <c r="C1663" s="2" t="s">
        <v>8219</v>
      </c>
      <c r="E1663" s="2">
        <v>101</v>
      </c>
    </row>
    <row r="1664" spans="2:5">
      <c r="B1664" s="2" t="s">
        <v>8219</v>
      </c>
      <c r="C1664" s="2" t="s">
        <v>8219</v>
      </c>
      <c r="E1664" s="2">
        <v>62</v>
      </c>
    </row>
    <row r="1665" spans="2:5">
      <c r="B1665" s="2" t="s">
        <v>8219</v>
      </c>
      <c r="C1665" s="2" t="s">
        <v>8219</v>
      </c>
      <c r="E1665" s="2">
        <v>32</v>
      </c>
    </row>
    <row r="1666" spans="2:5">
      <c r="B1666" s="2" t="s">
        <v>8219</v>
      </c>
      <c r="C1666" s="2" t="s">
        <v>8219</v>
      </c>
      <c r="E1666" s="2">
        <v>89</v>
      </c>
    </row>
    <row r="1667" spans="2:5">
      <c r="B1667" s="2" t="s">
        <v>8219</v>
      </c>
      <c r="C1667" s="2" t="s">
        <v>8219</v>
      </c>
      <c r="E1667" s="2">
        <v>93</v>
      </c>
    </row>
    <row r="1668" spans="2:5">
      <c r="B1668" s="2" t="s">
        <v>8219</v>
      </c>
      <c r="C1668" s="2" t="s">
        <v>8219</v>
      </c>
      <c r="E1668" s="2">
        <v>98</v>
      </c>
    </row>
    <row r="1669" spans="2:5">
      <c r="B1669" s="2" t="s">
        <v>8219</v>
      </c>
      <c r="C1669" s="2" t="s">
        <v>8219</v>
      </c>
      <c r="E1669" s="2">
        <v>82</v>
      </c>
    </row>
    <row r="1670" spans="2:5">
      <c r="B1670" s="2" t="s">
        <v>8219</v>
      </c>
      <c r="C1670" s="2" t="s">
        <v>8219</v>
      </c>
      <c r="E1670" s="2">
        <v>116</v>
      </c>
    </row>
    <row r="1671" spans="2:5">
      <c r="B1671" s="2" t="s">
        <v>8219</v>
      </c>
      <c r="C1671" s="2" t="s">
        <v>8219</v>
      </c>
      <c r="E1671" s="2">
        <v>52</v>
      </c>
    </row>
    <row r="1672" spans="2:5">
      <c r="B1672" s="2" t="s">
        <v>8219</v>
      </c>
      <c r="C1672" s="2" t="s">
        <v>8219</v>
      </c>
      <c r="E1672" s="2">
        <v>23</v>
      </c>
    </row>
    <row r="1673" spans="2:5">
      <c r="B1673" s="2" t="s">
        <v>8219</v>
      </c>
      <c r="C1673" s="2" t="s">
        <v>8219</v>
      </c>
      <c r="E1673" s="2">
        <v>77</v>
      </c>
    </row>
    <row r="1674" spans="2:5">
      <c r="B1674" s="2" t="s">
        <v>8219</v>
      </c>
      <c r="C1674" s="2" t="s">
        <v>8219</v>
      </c>
      <c r="E1674" s="2">
        <v>49</v>
      </c>
    </row>
    <row r="1675" spans="2:5">
      <c r="B1675" s="2" t="s">
        <v>8219</v>
      </c>
      <c r="C1675" s="2" t="s">
        <v>8219</v>
      </c>
      <c r="E1675" s="2">
        <v>59</v>
      </c>
    </row>
    <row r="1676" spans="2:5">
      <c r="B1676" s="2" t="s">
        <v>8219</v>
      </c>
      <c r="C1676" s="2" t="s">
        <v>8219</v>
      </c>
      <c r="E1676" s="2">
        <v>113</v>
      </c>
    </row>
    <row r="1677" spans="2:5">
      <c r="B1677" s="2" t="s">
        <v>8219</v>
      </c>
      <c r="C1677" s="2" t="s">
        <v>8219</v>
      </c>
      <c r="E1677" s="2">
        <v>34</v>
      </c>
    </row>
    <row r="1678" spans="2:5">
      <c r="B1678" s="2" t="s">
        <v>8219</v>
      </c>
      <c r="C1678" s="2" t="s">
        <v>8219</v>
      </c>
      <c r="E1678" s="2">
        <v>42</v>
      </c>
    </row>
    <row r="1679" spans="2:5">
      <c r="B1679" s="2" t="s">
        <v>8219</v>
      </c>
      <c r="C1679" s="2" t="s">
        <v>8219</v>
      </c>
      <c r="E1679" s="2">
        <v>42</v>
      </c>
    </row>
    <row r="1680" spans="2:5">
      <c r="B1680" s="2" t="s">
        <v>8219</v>
      </c>
      <c r="C1680" s="2" t="s">
        <v>8219</v>
      </c>
      <c r="E1680" s="2">
        <v>49</v>
      </c>
    </row>
    <row r="1681" spans="1:13">
      <c r="B1681" s="2" t="s">
        <v>8219</v>
      </c>
      <c r="C1681" s="2" t="s">
        <v>8219</v>
      </c>
      <c r="E1681" s="2">
        <v>56</v>
      </c>
    </row>
    <row r="1682" spans="1:13">
      <c r="B1682" s="2" t="s">
        <v>8219</v>
      </c>
      <c r="C1682" s="2" t="s">
        <v>8219</v>
      </c>
      <c r="E1682" s="2">
        <v>25</v>
      </c>
    </row>
    <row r="1683" spans="1:13">
      <c r="A1683" s="2" t="s">
        <v>8222</v>
      </c>
      <c r="B1683" s="2" t="s">
        <v>8222</v>
      </c>
      <c r="C1683" s="2" t="s">
        <v>8222</v>
      </c>
      <c r="E1683" s="2">
        <v>884</v>
      </c>
      <c r="M1683" t="s">
        <v>8219</v>
      </c>
    </row>
    <row r="1684" spans="1:13">
      <c r="A1684" s="2" t="s">
        <v>8222</v>
      </c>
      <c r="B1684" s="2" t="s">
        <v>8222</v>
      </c>
      <c r="C1684" s="2" t="s">
        <v>8222</v>
      </c>
      <c r="E1684" s="2">
        <v>0</v>
      </c>
      <c r="M1684" t="s">
        <v>8219</v>
      </c>
    </row>
    <row r="1685" spans="1:13">
      <c r="A1685" s="2" t="s">
        <v>8222</v>
      </c>
      <c r="B1685" s="2" t="s">
        <v>8222</v>
      </c>
      <c r="C1685" s="2" t="s">
        <v>8222</v>
      </c>
      <c r="E1685" s="2">
        <v>10</v>
      </c>
      <c r="M1685" t="s">
        <v>8219</v>
      </c>
    </row>
    <row r="1686" spans="1:13">
      <c r="A1686" s="2" t="s">
        <v>8222</v>
      </c>
      <c r="B1686" s="2" t="s">
        <v>8222</v>
      </c>
      <c r="C1686" s="2" t="s">
        <v>8222</v>
      </c>
      <c r="E1686" s="2">
        <v>101</v>
      </c>
      <c r="M1686" t="s">
        <v>8219</v>
      </c>
    </row>
    <row r="1687" spans="1:13">
      <c r="A1687" s="2" t="s">
        <v>8222</v>
      </c>
      <c r="B1687" s="2" t="s">
        <v>8222</v>
      </c>
      <c r="C1687" s="2" t="s">
        <v>8222</v>
      </c>
      <c r="E1687" s="2">
        <v>15</v>
      </c>
      <c r="M1687" t="s">
        <v>8219</v>
      </c>
    </row>
    <row r="1688" spans="1:13">
      <c r="A1688" s="2" t="s">
        <v>8222</v>
      </c>
      <c r="B1688" s="2" t="s">
        <v>8222</v>
      </c>
      <c r="C1688" s="2" t="s">
        <v>8222</v>
      </c>
      <c r="E1688" s="2">
        <v>1</v>
      </c>
      <c r="M1688" t="s">
        <v>8219</v>
      </c>
    </row>
    <row r="1689" spans="1:13">
      <c r="A1689" s="2" t="s">
        <v>8222</v>
      </c>
      <c r="B1689" s="2" t="s">
        <v>8222</v>
      </c>
      <c r="C1689" s="2" t="s">
        <v>8222</v>
      </c>
      <c r="E1689" s="2">
        <v>39</v>
      </c>
      <c r="M1689" t="s">
        <v>8219</v>
      </c>
    </row>
    <row r="1690" spans="1:13">
      <c r="A1690" s="2" t="s">
        <v>8222</v>
      </c>
      <c r="B1690" s="2" t="s">
        <v>8222</v>
      </c>
      <c r="C1690" s="2" t="s">
        <v>8222</v>
      </c>
      <c r="E1690" s="2">
        <v>7</v>
      </c>
      <c r="M1690" t="s">
        <v>8219</v>
      </c>
    </row>
    <row r="1691" spans="1:13">
      <c r="A1691" s="2" t="s">
        <v>8222</v>
      </c>
      <c r="B1691" s="2" t="s">
        <v>8222</v>
      </c>
      <c r="C1691" s="2" t="s">
        <v>8222</v>
      </c>
      <c r="E1691" s="2">
        <v>14</v>
      </c>
      <c r="M1691" t="s">
        <v>8219</v>
      </c>
    </row>
    <row r="1692" spans="1:13">
      <c r="A1692" s="2" t="s">
        <v>8222</v>
      </c>
      <c r="B1692" s="2" t="s">
        <v>8222</v>
      </c>
      <c r="C1692" s="2" t="s">
        <v>8222</v>
      </c>
      <c r="E1692" s="2">
        <v>11</v>
      </c>
      <c r="M1692" t="s">
        <v>8219</v>
      </c>
    </row>
    <row r="1693" spans="1:13">
      <c r="A1693" s="2" t="s">
        <v>8222</v>
      </c>
      <c r="B1693" s="2" t="s">
        <v>8222</v>
      </c>
      <c r="C1693" s="2" t="s">
        <v>8222</v>
      </c>
      <c r="E1693" s="2">
        <v>38</v>
      </c>
      <c r="M1693" t="s">
        <v>8219</v>
      </c>
    </row>
    <row r="1694" spans="1:13">
      <c r="A1694" s="2" t="s">
        <v>8222</v>
      </c>
      <c r="B1694" s="2" t="s">
        <v>8222</v>
      </c>
      <c r="C1694" s="2" t="s">
        <v>8222</v>
      </c>
      <c r="E1694" s="2">
        <v>15</v>
      </c>
      <c r="M1694" t="s">
        <v>8219</v>
      </c>
    </row>
    <row r="1695" spans="1:13">
      <c r="A1695" s="2" t="s">
        <v>8222</v>
      </c>
      <c r="B1695" s="2" t="s">
        <v>8222</v>
      </c>
      <c r="C1695" s="2" t="s">
        <v>8222</v>
      </c>
      <c r="E1695" s="2">
        <v>8</v>
      </c>
      <c r="M1695" t="s">
        <v>8219</v>
      </c>
    </row>
    <row r="1696" spans="1:13">
      <c r="A1696" s="2" t="s">
        <v>8222</v>
      </c>
      <c r="B1696" s="2" t="s">
        <v>8222</v>
      </c>
      <c r="C1696" s="2" t="s">
        <v>8222</v>
      </c>
      <c r="E1696" s="2">
        <v>1</v>
      </c>
      <c r="M1696" t="s">
        <v>8219</v>
      </c>
    </row>
    <row r="1697" spans="1:13">
      <c r="A1697" s="2" t="s">
        <v>8222</v>
      </c>
      <c r="B1697" s="2" t="s">
        <v>8222</v>
      </c>
      <c r="C1697" s="2" t="s">
        <v>8222</v>
      </c>
      <c r="E1697" s="2">
        <v>23</v>
      </c>
      <c r="M1697" t="s">
        <v>8219</v>
      </c>
    </row>
    <row r="1698" spans="1:13">
      <c r="A1698" s="2" t="s">
        <v>8222</v>
      </c>
      <c r="B1698" s="2" t="s">
        <v>8222</v>
      </c>
      <c r="C1698" s="2" t="s">
        <v>8222</v>
      </c>
      <c r="E1698" s="2">
        <v>0</v>
      </c>
      <c r="M1698" t="s">
        <v>8219</v>
      </c>
    </row>
    <row r="1699" spans="1:13">
      <c r="A1699" s="2" t="s">
        <v>8222</v>
      </c>
      <c r="B1699" s="2" t="s">
        <v>8222</v>
      </c>
      <c r="C1699" s="2" t="s">
        <v>8222</v>
      </c>
      <c r="E1699" s="2">
        <v>22</v>
      </c>
      <c r="M1699" t="s">
        <v>8219</v>
      </c>
    </row>
    <row r="1700" spans="1:13">
      <c r="A1700" s="2" t="s">
        <v>8222</v>
      </c>
      <c r="B1700" s="2" t="s">
        <v>8222</v>
      </c>
      <c r="C1700" s="2" t="s">
        <v>8222</v>
      </c>
      <c r="E1700" s="2">
        <v>0</v>
      </c>
      <c r="M1700" t="s">
        <v>8219</v>
      </c>
    </row>
    <row r="1701" spans="1:13">
      <c r="A1701" s="2" t="s">
        <v>8222</v>
      </c>
      <c r="B1701" s="2" t="s">
        <v>8222</v>
      </c>
      <c r="C1701" s="2" t="s">
        <v>8222</v>
      </c>
      <c r="E1701" s="2">
        <v>4</v>
      </c>
      <c r="M1701" t="s">
        <v>8219</v>
      </c>
    </row>
    <row r="1702" spans="1:13">
      <c r="A1702" s="2" t="s">
        <v>8222</v>
      </c>
      <c r="B1702" s="2" t="s">
        <v>8222</v>
      </c>
      <c r="C1702" s="2" t="s">
        <v>8222</v>
      </c>
      <c r="E1702" s="2">
        <v>79</v>
      </c>
      <c r="M1702" t="s">
        <v>8219</v>
      </c>
    </row>
    <row r="1703" spans="1:13">
      <c r="A1703" s="2" t="s">
        <v>8221</v>
      </c>
      <c r="B1703" s="2" t="s">
        <v>8221</v>
      </c>
      <c r="C1703" s="2" t="s">
        <v>8221</v>
      </c>
      <c r="E1703" s="2">
        <v>2</v>
      </c>
      <c r="M1703" t="s">
        <v>8219</v>
      </c>
    </row>
    <row r="1704" spans="1:13">
      <c r="A1704" s="2" t="s">
        <v>8221</v>
      </c>
      <c r="B1704" s="2" t="s">
        <v>8221</v>
      </c>
      <c r="C1704" s="2" t="s">
        <v>8221</v>
      </c>
      <c r="E1704" s="2">
        <v>1</v>
      </c>
      <c r="M1704" t="s">
        <v>8219</v>
      </c>
    </row>
    <row r="1705" spans="1:13">
      <c r="A1705" s="2" t="s">
        <v>8221</v>
      </c>
      <c r="B1705" s="2" t="s">
        <v>8221</v>
      </c>
      <c r="C1705" s="2" t="s">
        <v>8221</v>
      </c>
      <c r="E1705" s="2">
        <v>2</v>
      </c>
      <c r="M1705" t="s">
        <v>8219</v>
      </c>
    </row>
    <row r="1706" spans="1:13">
      <c r="A1706" s="2" t="s">
        <v>8221</v>
      </c>
      <c r="B1706" s="2" t="s">
        <v>8221</v>
      </c>
      <c r="C1706" s="2" t="s">
        <v>8221</v>
      </c>
      <c r="E1706" s="2">
        <v>11</v>
      </c>
      <c r="M1706" t="s">
        <v>8219</v>
      </c>
    </row>
    <row r="1707" spans="1:13">
      <c r="A1707" s="2" t="s">
        <v>8221</v>
      </c>
      <c r="B1707" s="2" t="s">
        <v>8221</v>
      </c>
      <c r="C1707" s="2" t="s">
        <v>8221</v>
      </c>
      <c r="E1707" s="2">
        <v>0</v>
      </c>
      <c r="M1707" t="s">
        <v>8219</v>
      </c>
    </row>
    <row r="1708" spans="1:13">
      <c r="A1708" s="2" t="s">
        <v>8221</v>
      </c>
      <c r="B1708" s="2" t="s">
        <v>8221</v>
      </c>
      <c r="C1708" s="2" t="s">
        <v>8221</v>
      </c>
      <c r="E1708" s="2">
        <v>0</v>
      </c>
      <c r="M1708" t="s">
        <v>8219</v>
      </c>
    </row>
    <row r="1709" spans="1:13">
      <c r="A1709" s="2" t="s">
        <v>8221</v>
      </c>
      <c r="B1709" s="2" t="s">
        <v>8221</v>
      </c>
      <c r="C1709" s="2" t="s">
        <v>8221</v>
      </c>
      <c r="E1709" s="2">
        <v>9</v>
      </c>
      <c r="M1709" t="s">
        <v>8219</v>
      </c>
    </row>
    <row r="1710" spans="1:13">
      <c r="A1710" s="2" t="s">
        <v>8221</v>
      </c>
      <c r="B1710" s="2" t="s">
        <v>8221</v>
      </c>
      <c r="C1710" s="2" t="s">
        <v>8221</v>
      </c>
      <c r="E1710" s="2">
        <v>0</v>
      </c>
      <c r="M1710" t="s">
        <v>8219</v>
      </c>
    </row>
    <row r="1711" spans="1:13">
      <c r="A1711" s="2" t="s">
        <v>8221</v>
      </c>
      <c r="B1711" s="2" t="s">
        <v>8221</v>
      </c>
      <c r="C1711" s="2" t="s">
        <v>8221</v>
      </c>
      <c r="E1711" s="2">
        <v>4</v>
      </c>
      <c r="M1711" t="s">
        <v>8219</v>
      </c>
    </row>
    <row r="1712" spans="1:13">
      <c r="A1712" s="2" t="s">
        <v>8221</v>
      </c>
      <c r="B1712" s="2" t="s">
        <v>8221</v>
      </c>
      <c r="C1712" s="2" t="s">
        <v>8221</v>
      </c>
      <c r="E1712" s="2">
        <v>1</v>
      </c>
      <c r="M1712" t="s">
        <v>8219</v>
      </c>
    </row>
    <row r="1713" spans="1:13">
      <c r="A1713" s="2" t="s">
        <v>8221</v>
      </c>
      <c r="B1713" s="2" t="s">
        <v>8221</v>
      </c>
      <c r="C1713" s="2" t="s">
        <v>8221</v>
      </c>
      <c r="E1713" s="2">
        <v>2</v>
      </c>
      <c r="M1713" t="s">
        <v>8219</v>
      </c>
    </row>
    <row r="1714" spans="1:13">
      <c r="A1714" s="2" t="s">
        <v>8221</v>
      </c>
      <c r="B1714" s="2" t="s">
        <v>8221</v>
      </c>
      <c r="C1714" s="2" t="s">
        <v>8221</v>
      </c>
      <c r="E1714" s="2">
        <v>0</v>
      </c>
      <c r="M1714" t="s">
        <v>8219</v>
      </c>
    </row>
    <row r="1715" spans="1:13">
      <c r="A1715" s="2" t="s">
        <v>8221</v>
      </c>
      <c r="B1715" s="2" t="s">
        <v>8221</v>
      </c>
      <c r="C1715" s="2" t="s">
        <v>8221</v>
      </c>
      <c r="E1715" s="2">
        <v>1</v>
      </c>
      <c r="M1715" t="s">
        <v>8219</v>
      </c>
    </row>
    <row r="1716" spans="1:13">
      <c r="A1716" s="2" t="s">
        <v>8221</v>
      </c>
      <c r="B1716" s="2" t="s">
        <v>8221</v>
      </c>
      <c r="C1716" s="2" t="s">
        <v>8221</v>
      </c>
      <c r="E1716" s="2">
        <v>17</v>
      </c>
      <c r="M1716" t="s">
        <v>8219</v>
      </c>
    </row>
    <row r="1717" spans="1:13">
      <c r="A1717" s="2" t="s">
        <v>8221</v>
      </c>
      <c r="B1717" s="2" t="s">
        <v>8221</v>
      </c>
      <c r="C1717" s="2" t="s">
        <v>8221</v>
      </c>
      <c r="E1717" s="2">
        <v>2</v>
      </c>
      <c r="M1717" t="s">
        <v>8219</v>
      </c>
    </row>
    <row r="1718" spans="1:13">
      <c r="A1718" s="2" t="s">
        <v>8221</v>
      </c>
      <c r="B1718" s="2" t="s">
        <v>8221</v>
      </c>
      <c r="C1718" s="2" t="s">
        <v>8221</v>
      </c>
      <c r="E1718" s="2">
        <v>3</v>
      </c>
      <c r="M1718" t="s">
        <v>8219</v>
      </c>
    </row>
    <row r="1719" spans="1:13">
      <c r="A1719" s="2" t="s">
        <v>8221</v>
      </c>
      <c r="B1719" s="2" t="s">
        <v>8221</v>
      </c>
      <c r="C1719" s="2" t="s">
        <v>8221</v>
      </c>
      <c r="E1719" s="2">
        <v>41</v>
      </c>
      <c r="M1719" t="s">
        <v>8219</v>
      </c>
    </row>
    <row r="1720" spans="1:13">
      <c r="A1720" s="2" t="s">
        <v>8221</v>
      </c>
      <c r="B1720" s="2" t="s">
        <v>8221</v>
      </c>
      <c r="C1720" s="2" t="s">
        <v>8221</v>
      </c>
      <c r="E1720" s="2">
        <v>2</v>
      </c>
      <c r="M1720" t="s">
        <v>8219</v>
      </c>
    </row>
    <row r="1721" spans="1:13">
      <c r="A1721" s="2" t="s">
        <v>8221</v>
      </c>
      <c r="B1721" s="2" t="s">
        <v>8221</v>
      </c>
      <c r="C1721" s="2" t="s">
        <v>8221</v>
      </c>
      <c r="E1721" s="2">
        <v>3</v>
      </c>
      <c r="M1721" t="s">
        <v>8219</v>
      </c>
    </row>
    <row r="1722" spans="1:13">
      <c r="A1722" s="2" t="s">
        <v>8221</v>
      </c>
      <c r="B1722" s="2" t="s">
        <v>8221</v>
      </c>
      <c r="C1722" s="2" t="s">
        <v>8221</v>
      </c>
      <c r="E1722" s="2">
        <v>8</v>
      </c>
      <c r="M1722" t="s">
        <v>8219</v>
      </c>
    </row>
    <row r="1723" spans="1:13">
      <c r="A1723" s="2" t="s">
        <v>8221</v>
      </c>
      <c r="B1723" s="2" t="s">
        <v>8221</v>
      </c>
      <c r="C1723" s="2" t="s">
        <v>8221</v>
      </c>
      <c r="E1723" s="2">
        <v>0</v>
      </c>
      <c r="M1723" t="s">
        <v>8219</v>
      </c>
    </row>
    <row r="1724" spans="1:13">
      <c r="A1724" s="2" t="s">
        <v>8221</v>
      </c>
      <c r="B1724" s="2" t="s">
        <v>8221</v>
      </c>
      <c r="C1724" s="2" t="s">
        <v>8221</v>
      </c>
      <c r="E1724" s="2">
        <v>1</v>
      </c>
      <c r="M1724" t="s">
        <v>8219</v>
      </c>
    </row>
    <row r="1725" spans="1:13">
      <c r="A1725" s="2" t="s">
        <v>8221</v>
      </c>
      <c r="B1725" s="2" t="s">
        <v>8221</v>
      </c>
      <c r="C1725" s="2" t="s">
        <v>8221</v>
      </c>
      <c r="E1725" s="2">
        <v>3</v>
      </c>
      <c r="M1725" t="s">
        <v>8219</v>
      </c>
    </row>
    <row r="1726" spans="1:13">
      <c r="A1726" s="2" t="s">
        <v>8221</v>
      </c>
      <c r="B1726" s="2" t="s">
        <v>8221</v>
      </c>
      <c r="C1726" s="2" t="s">
        <v>8221</v>
      </c>
      <c r="E1726" s="2">
        <v>4</v>
      </c>
      <c r="M1726" t="s">
        <v>8219</v>
      </c>
    </row>
    <row r="1727" spans="1:13">
      <c r="A1727" s="2" t="s">
        <v>8221</v>
      </c>
      <c r="B1727" s="2" t="s">
        <v>8221</v>
      </c>
      <c r="C1727" s="2" t="s">
        <v>8221</v>
      </c>
      <c r="E1727" s="2">
        <v>9</v>
      </c>
      <c r="M1727" t="s">
        <v>8219</v>
      </c>
    </row>
    <row r="1728" spans="1:13">
      <c r="A1728" s="2" t="s">
        <v>8221</v>
      </c>
      <c r="B1728" s="2" t="s">
        <v>8221</v>
      </c>
      <c r="C1728" s="2" t="s">
        <v>8221</v>
      </c>
      <c r="E1728" s="2">
        <v>16</v>
      </c>
      <c r="M1728" t="s">
        <v>8219</v>
      </c>
    </row>
    <row r="1729" spans="1:13">
      <c r="A1729" s="2" t="s">
        <v>8221</v>
      </c>
      <c r="B1729" s="2" t="s">
        <v>8221</v>
      </c>
      <c r="C1729" s="2" t="s">
        <v>8221</v>
      </c>
      <c r="E1729" s="2">
        <v>1</v>
      </c>
      <c r="M1729" t="s">
        <v>8219</v>
      </c>
    </row>
    <row r="1730" spans="1:13">
      <c r="A1730" s="2" t="s">
        <v>8221</v>
      </c>
      <c r="B1730" s="2" t="s">
        <v>8221</v>
      </c>
      <c r="C1730" s="2" t="s">
        <v>8221</v>
      </c>
      <c r="E1730" s="2">
        <v>7</v>
      </c>
      <c r="M1730" t="s">
        <v>8219</v>
      </c>
    </row>
    <row r="1731" spans="1:13">
      <c r="A1731" s="2" t="s">
        <v>8221</v>
      </c>
      <c r="B1731" s="2" t="s">
        <v>8221</v>
      </c>
      <c r="C1731" s="2" t="s">
        <v>8221</v>
      </c>
      <c r="E1731" s="2">
        <v>0</v>
      </c>
      <c r="M1731" t="s">
        <v>8219</v>
      </c>
    </row>
    <row r="1732" spans="1:13">
      <c r="A1732" s="2" t="s">
        <v>8221</v>
      </c>
      <c r="B1732" s="2" t="s">
        <v>8221</v>
      </c>
      <c r="C1732" s="2" t="s">
        <v>8221</v>
      </c>
      <c r="E1732" s="2">
        <v>0</v>
      </c>
      <c r="M1732" t="s">
        <v>8219</v>
      </c>
    </row>
    <row r="1733" spans="1:13">
      <c r="A1733" s="2" t="s">
        <v>8221</v>
      </c>
      <c r="B1733" s="2" t="s">
        <v>8221</v>
      </c>
      <c r="C1733" s="2" t="s">
        <v>8221</v>
      </c>
      <c r="E1733" s="2">
        <v>0</v>
      </c>
      <c r="M1733" t="s">
        <v>8219</v>
      </c>
    </row>
    <row r="1734" spans="1:13">
      <c r="A1734" s="2" t="s">
        <v>8221</v>
      </c>
      <c r="B1734" s="2" t="s">
        <v>8221</v>
      </c>
      <c r="C1734" s="2" t="s">
        <v>8221</v>
      </c>
      <c r="E1734" s="2">
        <v>0</v>
      </c>
      <c r="M1734" t="s">
        <v>8219</v>
      </c>
    </row>
    <row r="1735" spans="1:13">
      <c r="A1735" s="2" t="s">
        <v>8221</v>
      </c>
      <c r="B1735" s="2" t="s">
        <v>8221</v>
      </c>
      <c r="C1735" s="2" t="s">
        <v>8221</v>
      </c>
      <c r="E1735" s="2">
        <v>0</v>
      </c>
      <c r="M1735" t="s">
        <v>8219</v>
      </c>
    </row>
    <row r="1736" spans="1:13">
      <c r="A1736" s="2" t="s">
        <v>8221</v>
      </c>
      <c r="B1736" s="2" t="s">
        <v>8221</v>
      </c>
      <c r="C1736" s="2" t="s">
        <v>8221</v>
      </c>
      <c r="E1736" s="2">
        <v>1</v>
      </c>
      <c r="M1736" t="s">
        <v>8219</v>
      </c>
    </row>
    <row r="1737" spans="1:13">
      <c r="A1737" s="2" t="s">
        <v>8221</v>
      </c>
      <c r="B1737" s="2" t="s">
        <v>8221</v>
      </c>
      <c r="C1737" s="2" t="s">
        <v>8221</v>
      </c>
      <c r="E1737" s="2">
        <v>2</v>
      </c>
      <c r="M1737" t="s">
        <v>8219</v>
      </c>
    </row>
    <row r="1738" spans="1:13">
      <c r="A1738" s="2" t="s">
        <v>8221</v>
      </c>
      <c r="B1738" s="2" t="s">
        <v>8221</v>
      </c>
      <c r="C1738" s="2" t="s">
        <v>8221</v>
      </c>
      <c r="E1738" s="2">
        <v>1</v>
      </c>
      <c r="M1738" t="s">
        <v>8219</v>
      </c>
    </row>
    <row r="1739" spans="1:13">
      <c r="A1739" s="2" t="s">
        <v>8221</v>
      </c>
      <c r="B1739" s="2" t="s">
        <v>8221</v>
      </c>
      <c r="C1739" s="2" t="s">
        <v>8221</v>
      </c>
      <c r="E1739" s="2">
        <v>15</v>
      </c>
      <c r="M1739" t="s">
        <v>8219</v>
      </c>
    </row>
    <row r="1740" spans="1:13">
      <c r="A1740" s="2" t="s">
        <v>8221</v>
      </c>
      <c r="B1740" s="2" t="s">
        <v>8221</v>
      </c>
      <c r="C1740" s="2" t="s">
        <v>8221</v>
      </c>
      <c r="E1740" s="2">
        <v>1</v>
      </c>
      <c r="M1740" t="s">
        <v>8219</v>
      </c>
    </row>
    <row r="1741" spans="1:13">
      <c r="A1741" s="2" t="s">
        <v>8221</v>
      </c>
      <c r="B1741" s="2" t="s">
        <v>8221</v>
      </c>
      <c r="C1741" s="2" t="s">
        <v>8221</v>
      </c>
      <c r="E1741" s="2">
        <v>1</v>
      </c>
      <c r="M1741" t="s">
        <v>8219</v>
      </c>
    </row>
    <row r="1742" spans="1:13">
      <c r="A1742" s="2" t="s">
        <v>8221</v>
      </c>
      <c r="B1742" s="2" t="s">
        <v>8221</v>
      </c>
      <c r="C1742" s="2" t="s">
        <v>8221</v>
      </c>
      <c r="E1742" s="2">
        <v>0</v>
      </c>
      <c r="M1742" t="s">
        <v>8219</v>
      </c>
    </row>
    <row r="1743" spans="1:13">
      <c r="B1743" s="2" t="s">
        <v>8219</v>
      </c>
      <c r="C1743" s="2" t="s">
        <v>8219</v>
      </c>
      <c r="E1743" s="2">
        <v>52</v>
      </c>
    </row>
    <row r="1744" spans="1:13">
      <c r="B1744" s="2" t="s">
        <v>8219</v>
      </c>
      <c r="C1744" s="2" t="s">
        <v>8219</v>
      </c>
      <c r="E1744" s="2">
        <v>34</v>
      </c>
    </row>
    <row r="1745" spans="2:5">
      <c r="B1745" s="2" t="s">
        <v>8219</v>
      </c>
      <c r="C1745" s="2" t="s">
        <v>8219</v>
      </c>
      <c r="E1745" s="2">
        <v>67</v>
      </c>
    </row>
    <row r="1746" spans="2:5">
      <c r="B1746" s="2" t="s">
        <v>8219</v>
      </c>
      <c r="C1746" s="2" t="s">
        <v>8219</v>
      </c>
      <c r="E1746" s="2">
        <v>70</v>
      </c>
    </row>
    <row r="1747" spans="2:5">
      <c r="B1747" s="2" t="s">
        <v>8219</v>
      </c>
      <c r="C1747" s="2" t="s">
        <v>8219</v>
      </c>
      <c r="E1747" s="2">
        <v>89</v>
      </c>
    </row>
    <row r="1748" spans="2:5">
      <c r="B1748" s="2" t="s">
        <v>8219</v>
      </c>
      <c r="C1748" s="2" t="s">
        <v>8219</v>
      </c>
      <c r="E1748" s="2">
        <v>107</v>
      </c>
    </row>
    <row r="1749" spans="2:5">
      <c r="B1749" s="2" t="s">
        <v>8219</v>
      </c>
      <c r="C1749" s="2" t="s">
        <v>8219</v>
      </c>
      <c r="E1749" s="2">
        <v>159</v>
      </c>
    </row>
    <row r="1750" spans="2:5">
      <c r="B1750" s="2" t="s">
        <v>8219</v>
      </c>
      <c r="C1750" s="2" t="s">
        <v>8219</v>
      </c>
      <c r="E1750" s="2">
        <v>181</v>
      </c>
    </row>
    <row r="1751" spans="2:5">
      <c r="B1751" s="2" t="s">
        <v>8219</v>
      </c>
      <c r="C1751" s="2" t="s">
        <v>8219</v>
      </c>
      <c r="E1751" s="2">
        <v>131</v>
      </c>
    </row>
    <row r="1752" spans="2:5">
      <c r="B1752" s="2" t="s">
        <v>8219</v>
      </c>
      <c r="C1752" s="2" t="s">
        <v>8219</v>
      </c>
      <c r="E1752" s="2">
        <v>125</v>
      </c>
    </row>
    <row r="1753" spans="2:5">
      <c r="B1753" s="2" t="s">
        <v>8219</v>
      </c>
      <c r="C1753" s="2" t="s">
        <v>8219</v>
      </c>
      <c r="E1753" s="2">
        <v>61</v>
      </c>
    </row>
    <row r="1754" spans="2:5">
      <c r="B1754" s="2" t="s">
        <v>8219</v>
      </c>
      <c r="C1754" s="2" t="s">
        <v>8219</v>
      </c>
      <c r="E1754" s="2">
        <v>90</v>
      </c>
    </row>
    <row r="1755" spans="2:5">
      <c r="B1755" s="2" t="s">
        <v>8219</v>
      </c>
      <c r="C1755" s="2" t="s">
        <v>8219</v>
      </c>
      <c r="E1755" s="2">
        <v>35</v>
      </c>
    </row>
    <row r="1756" spans="2:5">
      <c r="B1756" s="2" t="s">
        <v>8219</v>
      </c>
      <c r="C1756" s="2" t="s">
        <v>8219</v>
      </c>
      <c r="E1756" s="2">
        <v>90</v>
      </c>
    </row>
    <row r="1757" spans="2:5">
      <c r="B1757" s="2" t="s">
        <v>8219</v>
      </c>
      <c r="C1757" s="2" t="s">
        <v>8219</v>
      </c>
      <c r="E1757" s="2">
        <v>4</v>
      </c>
    </row>
    <row r="1758" spans="2:5">
      <c r="B1758" s="2" t="s">
        <v>8219</v>
      </c>
      <c r="C1758" s="2" t="s">
        <v>8219</v>
      </c>
      <c r="E1758" s="2">
        <v>120</v>
      </c>
    </row>
    <row r="1759" spans="2:5">
      <c r="B1759" s="2" t="s">
        <v>8219</v>
      </c>
      <c r="C1759" s="2" t="s">
        <v>8219</v>
      </c>
      <c r="E1759" s="2">
        <v>14</v>
      </c>
    </row>
    <row r="1760" spans="2:5">
      <c r="B1760" s="2" t="s">
        <v>8219</v>
      </c>
      <c r="C1760" s="2" t="s">
        <v>8219</v>
      </c>
      <c r="E1760" s="2">
        <v>27</v>
      </c>
    </row>
    <row r="1761" spans="1:13">
      <c r="B1761" s="2" t="s">
        <v>8219</v>
      </c>
      <c r="C1761" s="2" t="s">
        <v>8219</v>
      </c>
      <c r="E1761" s="2">
        <v>49</v>
      </c>
    </row>
    <row r="1762" spans="1:13">
      <c r="B1762" s="2" t="s">
        <v>8219</v>
      </c>
      <c r="C1762" s="2" t="s">
        <v>8219</v>
      </c>
      <c r="E1762" s="2">
        <v>102</v>
      </c>
    </row>
    <row r="1763" spans="1:13">
      <c r="B1763" s="2" t="s">
        <v>8219</v>
      </c>
      <c r="C1763" s="2" t="s">
        <v>8219</v>
      </c>
      <c r="E1763" s="2">
        <v>3</v>
      </c>
    </row>
    <row r="1764" spans="1:13">
      <c r="B1764" s="2" t="s">
        <v>8219</v>
      </c>
      <c r="C1764" s="2" t="s">
        <v>8219</v>
      </c>
      <c r="E1764" s="2">
        <v>25</v>
      </c>
    </row>
    <row r="1765" spans="1:13">
      <c r="B1765" s="2" t="s">
        <v>8219</v>
      </c>
      <c r="C1765" s="2" t="s">
        <v>8219</v>
      </c>
      <c r="E1765" s="2">
        <v>118</v>
      </c>
    </row>
    <row r="1766" spans="1:13">
      <c r="A1766" s="2" t="s">
        <v>8221</v>
      </c>
      <c r="B1766" s="2" t="s">
        <v>8221</v>
      </c>
      <c r="C1766" s="2" t="s">
        <v>8221</v>
      </c>
      <c r="E1766" s="2">
        <v>39</v>
      </c>
      <c r="M1766" t="s">
        <v>8219</v>
      </c>
    </row>
    <row r="1767" spans="1:13">
      <c r="A1767" s="2" t="s">
        <v>8221</v>
      </c>
      <c r="B1767" s="2" t="s">
        <v>8221</v>
      </c>
      <c r="C1767" s="2" t="s">
        <v>8221</v>
      </c>
      <c r="E1767" s="2">
        <v>103</v>
      </c>
      <c r="M1767" t="s">
        <v>8219</v>
      </c>
    </row>
    <row r="1768" spans="1:13">
      <c r="A1768" s="2" t="s">
        <v>8221</v>
      </c>
      <c r="B1768" s="2" t="s">
        <v>8221</v>
      </c>
      <c r="C1768" s="2" t="s">
        <v>8221</v>
      </c>
      <c r="E1768" s="2">
        <v>0</v>
      </c>
      <c r="M1768" t="s">
        <v>8219</v>
      </c>
    </row>
    <row r="1769" spans="1:13">
      <c r="A1769" s="2" t="s">
        <v>8221</v>
      </c>
      <c r="B1769" s="2" t="s">
        <v>8221</v>
      </c>
      <c r="C1769" s="2" t="s">
        <v>8221</v>
      </c>
      <c r="E1769" s="2">
        <v>39</v>
      </c>
      <c r="M1769" t="s">
        <v>8219</v>
      </c>
    </row>
    <row r="1770" spans="1:13">
      <c r="A1770" s="2" t="s">
        <v>8221</v>
      </c>
      <c r="B1770" s="2" t="s">
        <v>8221</v>
      </c>
      <c r="C1770" s="2" t="s">
        <v>8221</v>
      </c>
      <c r="E1770" s="2">
        <v>15</v>
      </c>
      <c r="M1770" t="s">
        <v>8219</v>
      </c>
    </row>
    <row r="1771" spans="1:13">
      <c r="A1771" s="2" t="s">
        <v>8221</v>
      </c>
      <c r="B1771" s="2" t="s">
        <v>8221</v>
      </c>
      <c r="C1771" s="2" t="s">
        <v>8221</v>
      </c>
      <c r="E1771" s="2">
        <v>22</v>
      </c>
      <c r="M1771" t="s">
        <v>8219</v>
      </c>
    </row>
    <row r="1772" spans="1:13">
      <c r="A1772" s="2" t="s">
        <v>8221</v>
      </c>
      <c r="B1772" s="2" t="s">
        <v>8221</v>
      </c>
      <c r="C1772" s="2" t="s">
        <v>8221</v>
      </c>
      <c r="E1772" s="2">
        <v>92</v>
      </c>
      <c r="M1772" t="s">
        <v>8219</v>
      </c>
    </row>
    <row r="1773" spans="1:13">
      <c r="A1773" s="2" t="s">
        <v>8221</v>
      </c>
      <c r="B1773" s="2" t="s">
        <v>8221</v>
      </c>
      <c r="C1773" s="2" t="s">
        <v>8221</v>
      </c>
      <c r="E1773" s="2">
        <v>25</v>
      </c>
      <c r="M1773" t="s">
        <v>8219</v>
      </c>
    </row>
    <row r="1774" spans="1:13">
      <c r="A1774" s="2" t="s">
        <v>8221</v>
      </c>
      <c r="B1774" s="2" t="s">
        <v>8221</v>
      </c>
      <c r="C1774" s="2" t="s">
        <v>8221</v>
      </c>
      <c r="E1774" s="2">
        <v>19</v>
      </c>
      <c r="M1774" t="s">
        <v>8219</v>
      </c>
    </row>
    <row r="1775" spans="1:13">
      <c r="A1775" s="2" t="s">
        <v>8221</v>
      </c>
      <c r="B1775" s="2" t="s">
        <v>8221</v>
      </c>
      <c r="C1775" s="2" t="s">
        <v>8221</v>
      </c>
      <c r="E1775" s="2">
        <v>19</v>
      </c>
      <c r="M1775" t="s">
        <v>8219</v>
      </c>
    </row>
    <row r="1776" spans="1:13">
      <c r="A1776" s="2" t="s">
        <v>8221</v>
      </c>
      <c r="B1776" s="2" t="s">
        <v>8221</v>
      </c>
      <c r="C1776" s="2" t="s">
        <v>8221</v>
      </c>
      <c r="E1776" s="2">
        <v>13</v>
      </c>
      <c r="M1776" t="s">
        <v>8219</v>
      </c>
    </row>
    <row r="1777" spans="1:13">
      <c r="A1777" s="2" t="s">
        <v>8221</v>
      </c>
      <c r="B1777" s="2" t="s">
        <v>8221</v>
      </c>
      <c r="C1777" s="2" t="s">
        <v>8221</v>
      </c>
      <c r="E1777" s="2">
        <v>124</v>
      </c>
      <c r="M1777" t="s">
        <v>8219</v>
      </c>
    </row>
    <row r="1778" spans="1:13">
      <c r="A1778" s="2" t="s">
        <v>8221</v>
      </c>
      <c r="B1778" s="2" t="s">
        <v>8221</v>
      </c>
      <c r="C1778" s="2" t="s">
        <v>8221</v>
      </c>
      <c r="E1778" s="2">
        <v>4</v>
      </c>
      <c r="M1778" t="s">
        <v>8219</v>
      </c>
    </row>
    <row r="1779" spans="1:13">
      <c r="A1779" s="2" t="s">
        <v>8221</v>
      </c>
      <c r="B1779" s="2" t="s">
        <v>8221</v>
      </c>
      <c r="C1779" s="2" t="s">
        <v>8221</v>
      </c>
      <c r="E1779" s="2">
        <v>10</v>
      </c>
      <c r="M1779" t="s">
        <v>8219</v>
      </c>
    </row>
    <row r="1780" spans="1:13">
      <c r="A1780" s="2" t="s">
        <v>8221</v>
      </c>
      <c r="B1780" s="2" t="s">
        <v>8221</v>
      </c>
      <c r="C1780" s="2" t="s">
        <v>8221</v>
      </c>
      <c r="E1780" s="2">
        <v>15</v>
      </c>
      <c r="M1780" t="s">
        <v>8219</v>
      </c>
    </row>
    <row r="1781" spans="1:13">
      <c r="A1781" s="2" t="s">
        <v>8221</v>
      </c>
      <c r="B1781" s="2" t="s">
        <v>8221</v>
      </c>
      <c r="C1781" s="2" t="s">
        <v>8221</v>
      </c>
      <c r="E1781" s="2">
        <v>38</v>
      </c>
      <c r="M1781" t="s">
        <v>8219</v>
      </c>
    </row>
    <row r="1782" spans="1:13">
      <c r="A1782" s="2" t="s">
        <v>8221</v>
      </c>
      <c r="B1782" s="2" t="s">
        <v>8221</v>
      </c>
      <c r="C1782" s="2" t="s">
        <v>8221</v>
      </c>
      <c r="E1782" s="2">
        <v>152</v>
      </c>
      <c r="M1782" t="s">
        <v>8219</v>
      </c>
    </row>
    <row r="1783" spans="1:13">
      <c r="A1783" s="2" t="s">
        <v>8221</v>
      </c>
      <c r="B1783" s="2" t="s">
        <v>8221</v>
      </c>
      <c r="C1783" s="2" t="s">
        <v>8221</v>
      </c>
      <c r="E1783" s="2">
        <v>24</v>
      </c>
      <c r="M1783" t="s">
        <v>8219</v>
      </c>
    </row>
    <row r="1784" spans="1:13">
      <c r="A1784" s="2" t="s">
        <v>8221</v>
      </c>
      <c r="B1784" s="2" t="s">
        <v>8221</v>
      </c>
      <c r="C1784" s="2" t="s">
        <v>8221</v>
      </c>
      <c r="E1784" s="2">
        <v>76</v>
      </c>
      <c r="M1784" t="s">
        <v>8219</v>
      </c>
    </row>
    <row r="1785" spans="1:13">
      <c r="A1785" s="2" t="s">
        <v>8221</v>
      </c>
      <c r="B1785" s="2" t="s">
        <v>8221</v>
      </c>
      <c r="C1785" s="2" t="s">
        <v>8221</v>
      </c>
      <c r="E1785" s="2">
        <v>185</v>
      </c>
      <c r="M1785" t="s">
        <v>8219</v>
      </c>
    </row>
    <row r="1786" spans="1:13">
      <c r="A1786" s="2" t="s">
        <v>8221</v>
      </c>
      <c r="B1786" s="2" t="s">
        <v>8221</v>
      </c>
      <c r="C1786" s="2" t="s">
        <v>8221</v>
      </c>
      <c r="E1786" s="2">
        <v>33</v>
      </c>
      <c r="M1786" t="s">
        <v>8219</v>
      </c>
    </row>
    <row r="1787" spans="1:13">
      <c r="A1787" s="2" t="s">
        <v>8221</v>
      </c>
      <c r="B1787" s="2" t="s">
        <v>8221</v>
      </c>
      <c r="C1787" s="2" t="s">
        <v>8221</v>
      </c>
      <c r="E1787" s="2">
        <v>108</v>
      </c>
      <c r="M1787" t="s">
        <v>8219</v>
      </c>
    </row>
    <row r="1788" spans="1:13">
      <c r="A1788" s="2" t="s">
        <v>8221</v>
      </c>
      <c r="B1788" s="2" t="s">
        <v>8221</v>
      </c>
      <c r="C1788" s="2" t="s">
        <v>8221</v>
      </c>
      <c r="E1788" s="2">
        <v>29</v>
      </c>
      <c r="M1788" t="s">
        <v>8219</v>
      </c>
    </row>
    <row r="1789" spans="1:13">
      <c r="A1789" s="2" t="s">
        <v>8221</v>
      </c>
      <c r="B1789" s="2" t="s">
        <v>8221</v>
      </c>
      <c r="C1789" s="2" t="s">
        <v>8221</v>
      </c>
      <c r="E1789" s="2">
        <v>24</v>
      </c>
      <c r="M1789" t="s">
        <v>8219</v>
      </c>
    </row>
    <row r="1790" spans="1:13">
      <c r="A1790" s="2" t="s">
        <v>8221</v>
      </c>
      <c r="B1790" s="2" t="s">
        <v>8221</v>
      </c>
      <c r="C1790" s="2" t="s">
        <v>8221</v>
      </c>
      <c r="E1790" s="2">
        <v>4</v>
      </c>
      <c r="M1790" t="s">
        <v>8219</v>
      </c>
    </row>
    <row r="1791" spans="1:13">
      <c r="A1791" s="2" t="s">
        <v>8221</v>
      </c>
      <c r="B1791" s="2" t="s">
        <v>8221</v>
      </c>
      <c r="C1791" s="2" t="s">
        <v>8221</v>
      </c>
      <c r="E1791" s="2">
        <v>4</v>
      </c>
      <c r="M1791" t="s">
        <v>8219</v>
      </c>
    </row>
    <row r="1792" spans="1:13">
      <c r="A1792" s="2" t="s">
        <v>8221</v>
      </c>
      <c r="B1792" s="2" t="s">
        <v>8221</v>
      </c>
      <c r="C1792" s="2" t="s">
        <v>8221</v>
      </c>
      <c r="E1792" s="2">
        <v>15</v>
      </c>
      <c r="M1792" t="s">
        <v>8219</v>
      </c>
    </row>
    <row r="1793" spans="1:13">
      <c r="A1793" s="2" t="s">
        <v>8221</v>
      </c>
      <c r="B1793" s="2" t="s">
        <v>8221</v>
      </c>
      <c r="C1793" s="2" t="s">
        <v>8221</v>
      </c>
      <c r="E1793" s="2">
        <v>4</v>
      </c>
      <c r="M1793" t="s">
        <v>8219</v>
      </c>
    </row>
    <row r="1794" spans="1:13">
      <c r="A1794" s="2" t="s">
        <v>8221</v>
      </c>
      <c r="B1794" s="2" t="s">
        <v>8221</v>
      </c>
      <c r="C1794" s="2" t="s">
        <v>8221</v>
      </c>
      <c r="E1794" s="2">
        <v>139</v>
      </c>
      <c r="M1794" t="s">
        <v>8219</v>
      </c>
    </row>
    <row r="1795" spans="1:13">
      <c r="A1795" s="2" t="s">
        <v>8221</v>
      </c>
      <c r="B1795" s="2" t="s">
        <v>8221</v>
      </c>
      <c r="C1795" s="2" t="s">
        <v>8221</v>
      </c>
      <c r="E1795" s="2">
        <v>2</v>
      </c>
      <c r="M1795" t="s">
        <v>8219</v>
      </c>
    </row>
    <row r="1796" spans="1:13">
      <c r="A1796" s="2" t="s">
        <v>8221</v>
      </c>
      <c r="B1796" s="2" t="s">
        <v>8221</v>
      </c>
      <c r="C1796" s="2" t="s">
        <v>8221</v>
      </c>
      <c r="E1796" s="2">
        <v>18</v>
      </c>
      <c r="M1796" t="s">
        <v>8219</v>
      </c>
    </row>
    <row r="1797" spans="1:13">
      <c r="A1797" s="2" t="s">
        <v>8221</v>
      </c>
      <c r="B1797" s="2" t="s">
        <v>8221</v>
      </c>
      <c r="C1797" s="2" t="s">
        <v>8221</v>
      </c>
      <c r="E1797" s="2">
        <v>81</v>
      </c>
      <c r="M1797" t="s">
        <v>8219</v>
      </c>
    </row>
    <row r="1798" spans="1:13">
      <c r="A1798" s="2" t="s">
        <v>8221</v>
      </c>
      <c r="B1798" s="2" t="s">
        <v>8221</v>
      </c>
      <c r="C1798" s="2" t="s">
        <v>8221</v>
      </c>
      <c r="E1798" s="2">
        <v>86</v>
      </c>
      <c r="M1798" t="s">
        <v>8219</v>
      </c>
    </row>
    <row r="1799" spans="1:13">
      <c r="A1799" s="2" t="s">
        <v>8221</v>
      </c>
      <c r="B1799" s="2" t="s">
        <v>8221</v>
      </c>
      <c r="C1799" s="2" t="s">
        <v>8221</v>
      </c>
      <c r="E1799" s="2">
        <v>140</v>
      </c>
      <c r="M1799" t="s">
        <v>8219</v>
      </c>
    </row>
    <row r="1800" spans="1:13">
      <c r="A1800" s="2" t="s">
        <v>8221</v>
      </c>
      <c r="B1800" s="2" t="s">
        <v>8221</v>
      </c>
      <c r="C1800" s="2" t="s">
        <v>8221</v>
      </c>
      <c r="E1800" s="2">
        <v>37</v>
      </c>
      <c r="M1800" t="s">
        <v>8219</v>
      </c>
    </row>
    <row r="1801" spans="1:13">
      <c r="A1801" s="2" t="s">
        <v>8221</v>
      </c>
      <c r="B1801" s="2" t="s">
        <v>8221</v>
      </c>
      <c r="C1801" s="2" t="s">
        <v>8221</v>
      </c>
      <c r="E1801" s="2">
        <v>6</v>
      </c>
      <c r="M1801" t="s">
        <v>8219</v>
      </c>
    </row>
    <row r="1802" spans="1:13">
      <c r="A1802" s="2" t="s">
        <v>8221</v>
      </c>
      <c r="B1802" s="2" t="s">
        <v>8221</v>
      </c>
      <c r="C1802" s="2" t="s">
        <v>8221</v>
      </c>
      <c r="E1802" s="2">
        <v>113</v>
      </c>
      <c r="M1802" t="s">
        <v>8219</v>
      </c>
    </row>
    <row r="1803" spans="1:13">
      <c r="A1803" s="2" t="s">
        <v>8221</v>
      </c>
      <c r="B1803" s="2" t="s">
        <v>8221</v>
      </c>
      <c r="C1803" s="2" t="s">
        <v>8221</v>
      </c>
      <c r="E1803" s="2">
        <v>37</v>
      </c>
      <c r="M1803" t="s">
        <v>8219</v>
      </c>
    </row>
    <row r="1804" spans="1:13">
      <c r="A1804" s="2" t="s">
        <v>8221</v>
      </c>
      <c r="B1804" s="2" t="s">
        <v>8221</v>
      </c>
      <c r="C1804" s="2" t="s">
        <v>8221</v>
      </c>
      <c r="E1804" s="2">
        <v>18</v>
      </c>
      <c r="M1804" t="s">
        <v>8219</v>
      </c>
    </row>
    <row r="1805" spans="1:13">
      <c r="A1805" s="2" t="s">
        <v>8221</v>
      </c>
      <c r="B1805" s="2" t="s">
        <v>8221</v>
      </c>
      <c r="C1805" s="2" t="s">
        <v>8221</v>
      </c>
      <c r="E1805" s="2">
        <v>75</v>
      </c>
      <c r="M1805" t="s">
        <v>8219</v>
      </c>
    </row>
    <row r="1806" spans="1:13">
      <c r="A1806" s="2" t="s">
        <v>8221</v>
      </c>
      <c r="B1806" s="2" t="s">
        <v>8221</v>
      </c>
      <c r="C1806" s="2" t="s">
        <v>8221</v>
      </c>
      <c r="E1806" s="2">
        <v>52</v>
      </c>
      <c r="M1806" t="s">
        <v>8219</v>
      </c>
    </row>
    <row r="1807" spans="1:13">
      <c r="A1807" s="2" t="s">
        <v>8221</v>
      </c>
      <c r="B1807" s="2" t="s">
        <v>8221</v>
      </c>
      <c r="C1807" s="2" t="s">
        <v>8221</v>
      </c>
      <c r="E1807" s="2">
        <v>122</v>
      </c>
      <c r="M1807" t="s">
        <v>8219</v>
      </c>
    </row>
    <row r="1808" spans="1:13">
      <c r="A1808" s="2" t="s">
        <v>8221</v>
      </c>
      <c r="B1808" s="2" t="s">
        <v>8221</v>
      </c>
      <c r="C1808" s="2" t="s">
        <v>8221</v>
      </c>
      <c r="E1808" s="2">
        <v>8</v>
      </c>
      <c r="M1808" t="s">
        <v>8219</v>
      </c>
    </row>
    <row r="1809" spans="1:13">
      <c r="A1809" s="2" t="s">
        <v>8221</v>
      </c>
      <c r="B1809" s="2" t="s">
        <v>8221</v>
      </c>
      <c r="C1809" s="2" t="s">
        <v>8221</v>
      </c>
      <c r="E1809" s="2">
        <v>8</v>
      </c>
      <c r="M1809" t="s">
        <v>8219</v>
      </c>
    </row>
    <row r="1810" spans="1:13">
      <c r="A1810" s="2" t="s">
        <v>8221</v>
      </c>
      <c r="B1810" s="2" t="s">
        <v>8221</v>
      </c>
      <c r="C1810" s="2" t="s">
        <v>8221</v>
      </c>
      <c r="E1810" s="2">
        <v>96</v>
      </c>
      <c r="M1810" t="s">
        <v>8219</v>
      </c>
    </row>
    <row r="1811" spans="1:13">
      <c r="A1811" s="2" t="s">
        <v>8221</v>
      </c>
      <c r="B1811" s="2" t="s">
        <v>8221</v>
      </c>
      <c r="C1811" s="2" t="s">
        <v>8221</v>
      </c>
      <c r="E1811" s="2">
        <v>9</v>
      </c>
      <c r="M1811" t="s">
        <v>8219</v>
      </c>
    </row>
    <row r="1812" spans="1:13">
      <c r="A1812" s="2" t="s">
        <v>8221</v>
      </c>
      <c r="B1812" s="2" t="s">
        <v>8221</v>
      </c>
      <c r="C1812" s="2" t="s">
        <v>8221</v>
      </c>
      <c r="E1812" s="2">
        <v>2</v>
      </c>
      <c r="M1812" t="s">
        <v>8219</v>
      </c>
    </row>
    <row r="1813" spans="1:13">
      <c r="A1813" s="2" t="s">
        <v>8221</v>
      </c>
      <c r="B1813" s="2" t="s">
        <v>8221</v>
      </c>
      <c r="C1813" s="2" t="s">
        <v>8221</v>
      </c>
      <c r="E1813" s="2">
        <v>26</v>
      </c>
      <c r="M1813" t="s">
        <v>8219</v>
      </c>
    </row>
    <row r="1814" spans="1:13">
      <c r="A1814" s="2" t="s">
        <v>8221</v>
      </c>
      <c r="B1814" s="2" t="s">
        <v>8221</v>
      </c>
      <c r="C1814" s="2" t="s">
        <v>8221</v>
      </c>
      <c r="E1814" s="2">
        <v>23</v>
      </c>
      <c r="M1814" t="s">
        <v>8219</v>
      </c>
    </row>
    <row r="1815" spans="1:13">
      <c r="A1815" s="2" t="s">
        <v>8221</v>
      </c>
      <c r="B1815" s="2" t="s">
        <v>8221</v>
      </c>
      <c r="C1815" s="2" t="s">
        <v>8221</v>
      </c>
      <c r="E1815" s="2">
        <v>0</v>
      </c>
      <c r="M1815" t="s">
        <v>8219</v>
      </c>
    </row>
    <row r="1816" spans="1:13">
      <c r="A1816" s="2" t="s">
        <v>8221</v>
      </c>
      <c r="B1816" s="2" t="s">
        <v>8221</v>
      </c>
      <c r="C1816" s="2" t="s">
        <v>8221</v>
      </c>
      <c r="E1816" s="2">
        <v>140</v>
      </c>
      <c r="M1816" t="s">
        <v>8219</v>
      </c>
    </row>
    <row r="1817" spans="1:13">
      <c r="A1817" s="2" t="s">
        <v>8221</v>
      </c>
      <c r="B1817" s="2" t="s">
        <v>8221</v>
      </c>
      <c r="C1817" s="2" t="s">
        <v>8221</v>
      </c>
      <c r="E1817" s="2">
        <v>0</v>
      </c>
      <c r="M1817" t="s">
        <v>8219</v>
      </c>
    </row>
    <row r="1818" spans="1:13">
      <c r="A1818" s="2" t="s">
        <v>8221</v>
      </c>
      <c r="B1818" s="2" t="s">
        <v>8221</v>
      </c>
      <c r="C1818" s="2" t="s">
        <v>8221</v>
      </c>
      <c r="E1818" s="2">
        <v>6</v>
      </c>
      <c r="M1818" t="s">
        <v>8219</v>
      </c>
    </row>
    <row r="1819" spans="1:13">
      <c r="A1819" s="2" t="s">
        <v>8221</v>
      </c>
      <c r="B1819" s="2" t="s">
        <v>8221</v>
      </c>
      <c r="C1819" s="2" t="s">
        <v>8221</v>
      </c>
      <c r="E1819" s="2">
        <v>100</v>
      </c>
      <c r="M1819" t="s">
        <v>8219</v>
      </c>
    </row>
    <row r="1820" spans="1:13">
      <c r="A1820" s="2" t="s">
        <v>8221</v>
      </c>
      <c r="B1820" s="2" t="s">
        <v>8221</v>
      </c>
      <c r="C1820" s="2" t="s">
        <v>8221</v>
      </c>
      <c r="E1820" s="2">
        <v>0</v>
      </c>
      <c r="M1820" t="s">
        <v>8219</v>
      </c>
    </row>
    <row r="1821" spans="1:13">
      <c r="A1821" s="2" t="s">
        <v>8221</v>
      </c>
      <c r="B1821" s="2" t="s">
        <v>8221</v>
      </c>
      <c r="C1821" s="2" t="s">
        <v>8221</v>
      </c>
      <c r="E1821" s="2">
        <v>4</v>
      </c>
      <c r="M1821" t="s">
        <v>8219</v>
      </c>
    </row>
    <row r="1822" spans="1:13">
      <c r="A1822" s="2" t="s">
        <v>8221</v>
      </c>
      <c r="B1822" s="2" t="s">
        <v>8221</v>
      </c>
      <c r="C1822" s="2" t="s">
        <v>8221</v>
      </c>
      <c r="E1822" s="2">
        <v>8</v>
      </c>
      <c r="M1822" t="s">
        <v>8219</v>
      </c>
    </row>
    <row r="1823" spans="1:13">
      <c r="B1823" s="2" t="s">
        <v>8219</v>
      </c>
      <c r="C1823" s="2" t="s">
        <v>8219</v>
      </c>
      <c r="E1823" s="2">
        <v>57</v>
      </c>
    </row>
    <row r="1824" spans="1:13">
      <c r="B1824" s="2" t="s">
        <v>8219</v>
      </c>
      <c r="C1824" s="2" t="s">
        <v>8219</v>
      </c>
      <c r="E1824" s="2">
        <v>11</v>
      </c>
    </row>
    <row r="1825" spans="2:5">
      <c r="B1825" s="2" t="s">
        <v>8219</v>
      </c>
      <c r="C1825" s="2" t="s">
        <v>8219</v>
      </c>
      <c r="E1825" s="2">
        <v>33</v>
      </c>
    </row>
    <row r="1826" spans="2:5">
      <c r="B1826" s="2" t="s">
        <v>8219</v>
      </c>
      <c r="C1826" s="2" t="s">
        <v>8219</v>
      </c>
      <c r="E1826" s="2">
        <v>40</v>
      </c>
    </row>
    <row r="1827" spans="2:5">
      <c r="B1827" s="2" t="s">
        <v>8219</v>
      </c>
      <c r="C1827" s="2" t="s">
        <v>8219</v>
      </c>
      <c r="E1827" s="2">
        <v>50</v>
      </c>
    </row>
    <row r="1828" spans="2:5">
      <c r="B1828" s="2" t="s">
        <v>8219</v>
      </c>
      <c r="C1828" s="2" t="s">
        <v>8219</v>
      </c>
      <c r="E1828" s="2">
        <v>38</v>
      </c>
    </row>
    <row r="1829" spans="2:5">
      <c r="B1829" s="2" t="s">
        <v>8219</v>
      </c>
      <c r="C1829" s="2" t="s">
        <v>8219</v>
      </c>
      <c r="E1829" s="2">
        <v>96</v>
      </c>
    </row>
    <row r="1830" spans="2:5">
      <c r="B1830" s="2" t="s">
        <v>8219</v>
      </c>
      <c r="C1830" s="2" t="s">
        <v>8219</v>
      </c>
      <c r="E1830" s="2">
        <v>48</v>
      </c>
    </row>
    <row r="1831" spans="2:5">
      <c r="B1831" s="2" t="s">
        <v>8219</v>
      </c>
      <c r="C1831" s="2" t="s">
        <v>8219</v>
      </c>
      <c r="E1831" s="2">
        <v>33</v>
      </c>
    </row>
    <row r="1832" spans="2:5">
      <c r="B1832" s="2" t="s">
        <v>8219</v>
      </c>
      <c r="C1832" s="2" t="s">
        <v>8219</v>
      </c>
      <c r="E1832" s="2">
        <v>226</v>
      </c>
    </row>
    <row r="1833" spans="2:5">
      <c r="B1833" s="2" t="s">
        <v>8219</v>
      </c>
      <c r="C1833" s="2" t="s">
        <v>8219</v>
      </c>
      <c r="E1833" s="2">
        <v>14</v>
      </c>
    </row>
    <row r="1834" spans="2:5">
      <c r="B1834" s="2" t="s">
        <v>8219</v>
      </c>
      <c r="C1834" s="2" t="s">
        <v>8219</v>
      </c>
      <c r="E1834" s="2">
        <v>20</v>
      </c>
    </row>
    <row r="1835" spans="2:5">
      <c r="B1835" s="2" t="s">
        <v>8219</v>
      </c>
      <c r="C1835" s="2" t="s">
        <v>8219</v>
      </c>
      <c r="E1835" s="2">
        <v>25</v>
      </c>
    </row>
    <row r="1836" spans="2:5">
      <c r="B1836" s="2" t="s">
        <v>8219</v>
      </c>
      <c r="C1836" s="2" t="s">
        <v>8219</v>
      </c>
      <c r="E1836" s="2">
        <v>90</v>
      </c>
    </row>
    <row r="1837" spans="2:5">
      <c r="B1837" s="2" t="s">
        <v>8219</v>
      </c>
      <c r="C1837" s="2" t="s">
        <v>8219</v>
      </c>
      <c r="E1837" s="2">
        <v>11</v>
      </c>
    </row>
    <row r="1838" spans="2:5">
      <c r="B1838" s="2" t="s">
        <v>8219</v>
      </c>
      <c r="C1838" s="2" t="s">
        <v>8219</v>
      </c>
      <c r="E1838" s="2">
        <v>55</v>
      </c>
    </row>
    <row r="1839" spans="2:5">
      <c r="B1839" s="2" t="s">
        <v>8219</v>
      </c>
      <c r="C1839" s="2" t="s">
        <v>8219</v>
      </c>
      <c r="E1839" s="2">
        <v>30</v>
      </c>
    </row>
    <row r="1840" spans="2:5">
      <c r="B1840" s="2" t="s">
        <v>8219</v>
      </c>
      <c r="C1840" s="2" t="s">
        <v>8219</v>
      </c>
      <c r="E1840" s="2">
        <v>28</v>
      </c>
    </row>
    <row r="1841" spans="2:5">
      <c r="B1841" s="2" t="s">
        <v>8219</v>
      </c>
      <c r="C1841" s="2" t="s">
        <v>8219</v>
      </c>
      <c r="E1841" s="2">
        <v>45</v>
      </c>
    </row>
    <row r="1842" spans="2:5">
      <c r="B1842" s="2" t="s">
        <v>8219</v>
      </c>
      <c r="C1842" s="2" t="s">
        <v>8219</v>
      </c>
      <c r="E1842" s="2">
        <v>13</v>
      </c>
    </row>
    <row r="1843" spans="2:5">
      <c r="B1843" s="2" t="s">
        <v>8219</v>
      </c>
      <c r="C1843" s="2" t="s">
        <v>8219</v>
      </c>
      <c r="E1843" s="2">
        <v>40</v>
      </c>
    </row>
    <row r="1844" spans="2:5">
      <c r="B1844" s="2" t="s">
        <v>8219</v>
      </c>
      <c r="C1844" s="2" t="s">
        <v>8219</v>
      </c>
      <c r="E1844" s="2">
        <v>21</v>
      </c>
    </row>
    <row r="1845" spans="2:5">
      <c r="B1845" s="2" t="s">
        <v>8219</v>
      </c>
      <c r="C1845" s="2" t="s">
        <v>8219</v>
      </c>
      <c r="E1845" s="2">
        <v>134</v>
      </c>
    </row>
    <row r="1846" spans="2:5">
      <c r="B1846" s="2" t="s">
        <v>8219</v>
      </c>
      <c r="C1846" s="2" t="s">
        <v>8219</v>
      </c>
      <c r="E1846" s="2">
        <v>20</v>
      </c>
    </row>
    <row r="1847" spans="2:5">
      <c r="B1847" s="2" t="s">
        <v>8219</v>
      </c>
      <c r="C1847" s="2" t="s">
        <v>8219</v>
      </c>
      <c r="E1847" s="2">
        <v>19</v>
      </c>
    </row>
    <row r="1848" spans="2:5">
      <c r="B1848" s="2" t="s">
        <v>8219</v>
      </c>
      <c r="C1848" s="2" t="s">
        <v>8219</v>
      </c>
      <c r="E1848" s="2">
        <v>209</v>
      </c>
    </row>
    <row r="1849" spans="2:5">
      <c r="B1849" s="2" t="s">
        <v>8219</v>
      </c>
      <c r="C1849" s="2" t="s">
        <v>8219</v>
      </c>
      <c r="E1849" s="2">
        <v>38</v>
      </c>
    </row>
    <row r="1850" spans="2:5">
      <c r="B1850" s="2" t="s">
        <v>8219</v>
      </c>
      <c r="C1850" s="2" t="s">
        <v>8219</v>
      </c>
      <c r="E1850" s="2">
        <v>24</v>
      </c>
    </row>
    <row r="1851" spans="2:5">
      <c r="B1851" s="2" t="s">
        <v>8219</v>
      </c>
      <c r="C1851" s="2" t="s">
        <v>8219</v>
      </c>
      <c r="E1851" s="2">
        <v>8</v>
      </c>
    </row>
    <row r="1852" spans="2:5">
      <c r="B1852" s="2" t="s">
        <v>8219</v>
      </c>
      <c r="C1852" s="2" t="s">
        <v>8219</v>
      </c>
      <c r="E1852" s="2">
        <v>179</v>
      </c>
    </row>
    <row r="1853" spans="2:5">
      <c r="B1853" s="2" t="s">
        <v>8219</v>
      </c>
      <c r="C1853" s="2" t="s">
        <v>8219</v>
      </c>
      <c r="E1853" s="2">
        <v>26</v>
      </c>
    </row>
    <row r="1854" spans="2:5">
      <c r="B1854" s="2" t="s">
        <v>8219</v>
      </c>
      <c r="C1854" s="2" t="s">
        <v>8219</v>
      </c>
      <c r="E1854" s="2">
        <v>131</v>
      </c>
    </row>
    <row r="1855" spans="2:5">
      <c r="B1855" s="2" t="s">
        <v>8219</v>
      </c>
      <c r="C1855" s="2" t="s">
        <v>8219</v>
      </c>
      <c r="E1855" s="2">
        <v>14</v>
      </c>
    </row>
    <row r="1856" spans="2:5">
      <c r="B1856" s="2" t="s">
        <v>8219</v>
      </c>
      <c r="C1856" s="2" t="s">
        <v>8219</v>
      </c>
      <c r="E1856" s="2">
        <v>174</v>
      </c>
    </row>
    <row r="1857" spans="1:13">
      <c r="B1857" s="2" t="s">
        <v>8219</v>
      </c>
      <c r="C1857" s="2" t="s">
        <v>8219</v>
      </c>
      <c r="E1857" s="2">
        <v>191</v>
      </c>
    </row>
    <row r="1858" spans="1:13">
      <c r="B1858" s="2" t="s">
        <v>8219</v>
      </c>
      <c r="C1858" s="2" t="s">
        <v>8219</v>
      </c>
      <c r="E1858" s="2">
        <v>38</v>
      </c>
    </row>
    <row r="1859" spans="1:13">
      <c r="B1859" s="2" t="s">
        <v>8219</v>
      </c>
      <c r="C1859" s="2" t="s">
        <v>8219</v>
      </c>
      <c r="E1859" s="2">
        <v>22</v>
      </c>
    </row>
    <row r="1860" spans="1:13">
      <c r="B1860" s="2" t="s">
        <v>8219</v>
      </c>
      <c r="C1860" s="2" t="s">
        <v>8219</v>
      </c>
      <c r="E1860" s="2">
        <v>149</v>
      </c>
    </row>
    <row r="1861" spans="1:13">
      <c r="B1861" s="2" t="s">
        <v>8219</v>
      </c>
      <c r="C1861" s="2" t="s">
        <v>8219</v>
      </c>
      <c r="E1861" s="2">
        <v>56</v>
      </c>
    </row>
    <row r="1862" spans="1:13">
      <c r="B1862" s="2" t="s">
        <v>8219</v>
      </c>
      <c r="C1862" s="2" t="s">
        <v>8219</v>
      </c>
      <c r="E1862" s="2">
        <v>19</v>
      </c>
    </row>
    <row r="1863" spans="1:13">
      <c r="A1863" s="2" t="s">
        <v>8221</v>
      </c>
      <c r="B1863" s="2" t="s">
        <v>8221</v>
      </c>
      <c r="C1863" s="2" t="s">
        <v>8221</v>
      </c>
      <c r="E1863" s="2">
        <v>0</v>
      </c>
      <c r="M1863" t="s">
        <v>8219</v>
      </c>
    </row>
    <row r="1864" spans="1:13">
      <c r="A1864" s="2" t="s">
        <v>8221</v>
      </c>
      <c r="B1864" s="2" t="s">
        <v>8221</v>
      </c>
      <c r="C1864" s="2" t="s">
        <v>8221</v>
      </c>
      <c r="E1864" s="2">
        <v>16</v>
      </c>
      <c r="M1864" t="s">
        <v>8219</v>
      </c>
    </row>
    <row r="1865" spans="1:13">
      <c r="A1865" s="2" t="s">
        <v>8221</v>
      </c>
      <c r="B1865" s="2" t="s">
        <v>8221</v>
      </c>
      <c r="C1865" s="2" t="s">
        <v>8221</v>
      </c>
      <c r="E1865" s="2">
        <v>2</v>
      </c>
      <c r="M1865" t="s">
        <v>8219</v>
      </c>
    </row>
    <row r="1866" spans="1:13">
      <c r="A1866" s="2" t="s">
        <v>8221</v>
      </c>
      <c r="B1866" s="2" t="s">
        <v>8221</v>
      </c>
      <c r="C1866" s="2" t="s">
        <v>8221</v>
      </c>
      <c r="E1866" s="2">
        <v>48</v>
      </c>
      <c r="M1866" t="s">
        <v>8219</v>
      </c>
    </row>
    <row r="1867" spans="1:13">
      <c r="A1867" s="2" t="s">
        <v>8221</v>
      </c>
      <c r="B1867" s="2" t="s">
        <v>8221</v>
      </c>
      <c r="C1867" s="2" t="s">
        <v>8221</v>
      </c>
      <c r="E1867" s="2">
        <v>2</v>
      </c>
      <c r="M1867" t="s">
        <v>8219</v>
      </c>
    </row>
    <row r="1868" spans="1:13">
      <c r="A1868" s="2" t="s">
        <v>8221</v>
      </c>
      <c r="B1868" s="2" t="s">
        <v>8221</v>
      </c>
      <c r="C1868" s="2" t="s">
        <v>8221</v>
      </c>
      <c r="E1868" s="2">
        <v>2</v>
      </c>
      <c r="M1868" t="s">
        <v>8219</v>
      </c>
    </row>
    <row r="1869" spans="1:13">
      <c r="A1869" s="2" t="s">
        <v>8221</v>
      </c>
      <c r="B1869" s="2" t="s">
        <v>8221</v>
      </c>
      <c r="C1869" s="2" t="s">
        <v>8221</v>
      </c>
      <c r="E1869" s="2">
        <v>1</v>
      </c>
      <c r="M1869" t="s">
        <v>8219</v>
      </c>
    </row>
    <row r="1870" spans="1:13">
      <c r="A1870" s="2" t="s">
        <v>8221</v>
      </c>
      <c r="B1870" s="2" t="s">
        <v>8221</v>
      </c>
      <c r="C1870" s="2" t="s">
        <v>8221</v>
      </c>
      <c r="E1870" s="2">
        <v>17</v>
      </c>
      <c r="M1870" t="s">
        <v>8219</v>
      </c>
    </row>
    <row r="1871" spans="1:13">
      <c r="A1871" s="2" t="s">
        <v>8221</v>
      </c>
      <c r="B1871" s="2" t="s">
        <v>8221</v>
      </c>
      <c r="C1871" s="2" t="s">
        <v>8221</v>
      </c>
      <c r="E1871" s="2">
        <v>0</v>
      </c>
      <c r="M1871" t="s">
        <v>8219</v>
      </c>
    </row>
    <row r="1872" spans="1:13">
      <c r="A1872" s="2" t="s">
        <v>8221</v>
      </c>
      <c r="B1872" s="2" t="s">
        <v>8221</v>
      </c>
      <c r="C1872" s="2" t="s">
        <v>8221</v>
      </c>
      <c r="E1872" s="2">
        <v>11</v>
      </c>
      <c r="M1872" t="s">
        <v>8219</v>
      </c>
    </row>
    <row r="1873" spans="1:13">
      <c r="A1873" s="2" t="s">
        <v>8221</v>
      </c>
      <c r="B1873" s="2" t="s">
        <v>8221</v>
      </c>
      <c r="C1873" s="2" t="s">
        <v>8221</v>
      </c>
      <c r="E1873" s="2">
        <v>95</v>
      </c>
      <c r="M1873" t="s">
        <v>8219</v>
      </c>
    </row>
    <row r="1874" spans="1:13">
      <c r="A1874" s="2" t="s">
        <v>8221</v>
      </c>
      <c r="B1874" s="2" t="s">
        <v>8221</v>
      </c>
      <c r="C1874" s="2" t="s">
        <v>8221</v>
      </c>
      <c r="E1874" s="2">
        <v>13</v>
      </c>
      <c r="M1874" t="s">
        <v>8219</v>
      </c>
    </row>
    <row r="1875" spans="1:13">
      <c r="A1875" s="2" t="s">
        <v>8221</v>
      </c>
      <c r="B1875" s="2" t="s">
        <v>8221</v>
      </c>
      <c r="C1875" s="2" t="s">
        <v>8221</v>
      </c>
      <c r="E1875" s="2">
        <v>2</v>
      </c>
      <c r="M1875" t="s">
        <v>8219</v>
      </c>
    </row>
    <row r="1876" spans="1:13">
      <c r="A1876" s="2" t="s">
        <v>8221</v>
      </c>
      <c r="B1876" s="2" t="s">
        <v>8221</v>
      </c>
      <c r="C1876" s="2" t="s">
        <v>8221</v>
      </c>
      <c r="E1876" s="2">
        <v>2</v>
      </c>
      <c r="M1876" t="s">
        <v>8219</v>
      </c>
    </row>
    <row r="1877" spans="1:13">
      <c r="A1877" s="2" t="s">
        <v>8221</v>
      </c>
      <c r="B1877" s="2" t="s">
        <v>8221</v>
      </c>
      <c r="C1877" s="2" t="s">
        <v>8221</v>
      </c>
      <c r="E1877" s="2">
        <v>3</v>
      </c>
      <c r="M1877" t="s">
        <v>8219</v>
      </c>
    </row>
    <row r="1878" spans="1:13">
      <c r="A1878" s="2" t="s">
        <v>8221</v>
      </c>
      <c r="B1878" s="2" t="s">
        <v>8221</v>
      </c>
      <c r="C1878" s="2" t="s">
        <v>8221</v>
      </c>
      <c r="E1878" s="2">
        <v>0</v>
      </c>
      <c r="M1878" t="s">
        <v>8219</v>
      </c>
    </row>
    <row r="1879" spans="1:13">
      <c r="A1879" s="2" t="s">
        <v>8221</v>
      </c>
      <c r="B1879" s="2" t="s">
        <v>8221</v>
      </c>
      <c r="C1879" s="2" t="s">
        <v>8221</v>
      </c>
      <c r="E1879" s="2">
        <v>0</v>
      </c>
      <c r="M1879" t="s">
        <v>8219</v>
      </c>
    </row>
    <row r="1880" spans="1:13">
      <c r="A1880" s="2" t="s">
        <v>8221</v>
      </c>
      <c r="B1880" s="2" t="s">
        <v>8221</v>
      </c>
      <c r="C1880" s="2" t="s">
        <v>8221</v>
      </c>
      <c r="E1880" s="2">
        <v>0</v>
      </c>
      <c r="M1880" t="s">
        <v>8219</v>
      </c>
    </row>
    <row r="1881" spans="1:13">
      <c r="A1881" s="2" t="s">
        <v>8221</v>
      </c>
      <c r="B1881" s="2" t="s">
        <v>8221</v>
      </c>
      <c r="C1881" s="2" t="s">
        <v>8221</v>
      </c>
      <c r="E1881" s="2">
        <v>2</v>
      </c>
      <c r="M1881" t="s">
        <v>8219</v>
      </c>
    </row>
    <row r="1882" spans="1:13">
      <c r="A1882" s="2" t="s">
        <v>8221</v>
      </c>
      <c r="B1882" s="2" t="s">
        <v>8221</v>
      </c>
      <c r="C1882" s="2" t="s">
        <v>8221</v>
      </c>
      <c r="E1882" s="2">
        <v>24</v>
      </c>
      <c r="M1882" t="s">
        <v>8219</v>
      </c>
    </row>
    <row r="1883" spans="1:13">
      <c r="B1883" s="2" t="s">
        <v>8219</v>
      </c>
      <c r="C1883" s="2" t="s">
        <v>8219</v>
      </c>
      <c r="E1883" s="2">
        <v>70</v>
      </c>
    </row>
    <row r="1884" spans="1:13">
      <c r="B1884" s="2" t="s">
        <v>8219</v>
      </c>
      <c r="C1884" s="2" t="s">
        <v>8219</v>
      </c>
      <c r="E1884" s="2">
        <v>81</v>
      </c>
    </row>
    <row r="1885" spans="1:13">
      <c r="B1885" s="2" t="s">
        <v>8219</v>
      </c>
      <c r="C1885" s="2" t="s">
        <v>8219</v>
      </c>
      <c r="E1885" s="2">
        <v>32</v>
      </c>
    </row>
    <row r="1886" spans="1:13">
      <c r="B1886" s="2" t="s">
        <v>8219</v>
      </c>
      <c r="C1886" s="2" t="s">
        <v>8219</v>
      </c>
      <c r="E1886" s="2">
        <v>26</v>
      </c>
    </row>
    <row r="1887" spans="1:13">
      <c r="B1887" s="2" t="s">
        <v>8219</v>
      </c>
      <c r="C1887" s="2" t="s">
        <v>8219</v>
      </c>
      <c r="E1887" s="2">
        <v>105</v>
      </c>
    </row>
    <row r="1888" spans="1:13">
      <c r="B1888" s="2" t="s">
        <v>8219</v>
      </c>
      <c r="C1888" s="2" t="s">
        <v>8219</v>
      </c>
      <c r="E1888" s="2">
        <v>29</v>
      </c>
    </row>
    <row r="1889" spans="1:13">
      <c r="B1889" s="2" t="s">
        <v>8219</v>
      </c>
      <c r="C1889" s="2" t="s">
        <v>8219</v>
      </c>
      <c r="E1889" s="2">
        <v>8</v>
      </c>
    </row>
    <row r="1890" spans="1:13">
      <c r="B1890" s="2" t="s">
        <v>8219</v>
      </c>
      <c r="C1890" s="2" t="s">
        <v>8219</v>
      </c>
      <c r="E1890" s="2">
        <v>89</v>
      </c>
    </row>
    <row r="1891" spans="1:13">
      <c r="B1891" s="2" t="s">
        <v>8219</v>
      </c>
      <c r="C1891" s="2" t="s">
        <v>8219</v>
      </c>
      <c r="E1891" s="2">
        <v>44</v>
      </c>
    </row>
    <row r="1892" spans="1:13">
      <c r="B1892" s="2" t="s">
        <v>8219</v>
      </c>
      <c r="C1892" s="2" t="s">
        <v>8219</v>
      </c>
      <c r="E1892" s="2">
        <v>246</v>
      </c>
    </row>
    <row r="1893" spans="1:13">
      <c r="B1893" s="2" t="s">
        <v>8219</v>
      </c>
      <c r="C1893" s="2" t="s">
        <v>8219</v>
      </c>
      <c r="E1893" s="2">
        <v>120</v>
      </c>
    </row>
    <row r="1894" spans="1:13">
      <c r="B1894" s="2" t="s">
        <v>8219</v>
      </c>
      <c r="C1894" s="2" t="s">
        <v>8219</v>
      </c>
      <c r="E1894" s="2">
        <v>26</v>
      </c>
    </row>
    <row r="1895" spans="1:13">
      <c r="B1895" s="2" t="s">
        <v>8219</v>
      </c>
      <c r="C1895" s="2" t="s">
        <v>8219</v>
      </c>
      <c r="E1895" s="2">
        <v>45</v>
      </c>
    </row>
    <row r="1896" spans="1:13">
      <c r="B1896" s="2" t="s">
        <v>8219</v>
      </c>
      <c r="C1896" s="2" t="s">
        <v>8219</v>
      </c>
      <c r="E1896" s="2">
        <v>20</v>
      </c>
    </row>
    <row r="1897" spans="1:13">
      <c r="B1897" s="2" t="s">
        <v>8219</v>
      </c>
      <c r="C1897" s="2" t="s">
        <v>8219</v>
      </c>
      <c r="E1897" s="2">
        <v>47</v>
      </c>
    </row>
    <row r="1898" spans="1:13">
      <c r="B1898" s="2" t="s">
        <v>8219</v>
      </c>
      <c r="C1898" s="2" t="s">
        <v>8219</v>
      </c>
      <c r="E1898" s="2">
        <v>13</v>
      </c>
    </row>
    <row r="1899" spans="1:13">
      <c r="B1899" s="2" t="s">
        <v>8219</v>
      </c>
      <c r="C1899" s="2" t="s">
        <v>8219</v>
      </c>
      <c r="E1899" s="2">
        <v>183</v>
      </c>
    </row>
    <row r="1900" spans="1:13">
      <c r="B1900" s="2" t="s">
        <v>8219</v>
      </c>
      <c r="C1900" s="2" t="s">
        <v>8219</v>
      </c>
      <c r="E1900" s="2">
        <v>21</v>
      </c>
    </row>
    <row r="1901" spans="1:13">
      <c r="B1901" s="2" t="s">
        <v>8219</v>
      </c>
      <c r="C1901" s="2" t="s">
        <v>8219</v>
      </c>
      <c r="E1901" s="2">
        <v>42</v>
      </c>
    </row>
    <row r="1902" spans="1:13">
      <c r="B1902" s="2" t="s">
        <v>8219</v>
      </c>
      <c r="C1902" s="2" t="s">
        <v>8219</v>
      </c>
      <c r="E1902" s="2">
        <v>54</v>
      </c>
    </row>
    <row r="1903" spans="1:13">
      <c r="A1903" s="2" t="s">
        <v>8221</v>
      </c>
      <c r="B1903" s="2" t="s">
        <v>8221</v>
      </c>
      <c r="C1903" s="2" t="s">
        <v>8221</v>
      </c>
      <c r="E1903" s="2">
        <v>25</v>
      </c>
      <c r="M1903" t="s">
        <v>8219</v>
      </c>
    </row>
    <row r="1904" spans="1:13">
      <c r="A1904" s="2" t="s">
        <v>8221</v>
      </c>
      <c r="B1904" s="2" t="s">
        <v>8221</v>
      </c>
      <c r="C1904" s="2" t="s">
        <v>8221</v>
      </c>
      <c r="E1904" s="2">
        <v>3</v>
      </c>
      <c r="M1904" t="s">
        <v>8219</v>
      </c>
    </row>
    <row r="1905" spans="1:13">
      <c r="A1905" s="2" t="s">
        <v>8221</v>
      </c>
      <c r="B1905" s="2" t="s">
        <v>8221</v>
      </c>
      <c r="C1905" s="2" t="s">
        <v>8221</v>
      </c>
      <c r="E1905" s="2">
        <v>41</v>
      </c>
      <c r="M1905" t="s">
        <v>8219</v>
      </c>
    </row>
    <row r="1906" spans="1:13">
      <c r="A1906" s="2" t="s">
        <v>8221</v>
      </c>
      <c r="B1906" s="2" t="s">
        <v>8221</v>
      </c>
      <c r="C1906" s="2" t="s">
        <v>8221</v>
      </c>
      <c r="E1906" s="2">
        <v>2</v>
      </c>
      <c r="M1906" t="s">
        <v>8219</v>
      </c>
    </row>
    <row r="1907" spans="1:13">
      <c r="A1907" s="2" t="s">
        <v>8221</v>
      </c>
      <c r="B1907" s="2" t="s">
        <v>8221</v>
      </c>
      <c r="C1907" s="2" t="s">
        <v>8221</v>
      </c>
      <c r="E1907" s="2">
        <v>4</v>
      </c>
      <c r="M1907" t="s">
        <v>8219</v>
      </c>
    </row>
    <row r="1908" spans="1:13">
      <c r="A1908" s="2" t="s">
        <v>8221</v>
      </c>
      <c r="B1908" s="2" t="s">
        <v>8221</v>
      </c>
      <c r="C1908" s="2" t="s">
        <v>8221</v>
      </c>
      <c r="E1908" s="2">
        <v>99</v>
      </c>
      <c r="M1908" t="s">
        <v>8219</v>
      </c>
    </row>
    <row r="1909" spans="1:13">
      <c r="A1909" s="2" t="s">
        <v>8221</v>
      </c>
      <c r="B1909" s="2" t="s">
        <v>8221</v>
      </c>
      <c r="C1909" s="2" t="s">
        <v>8221</v>
      </c>
      <c r="E1909" s="2">
        <v>4</v>
      </c>
      <c r="M1909" t="s">
        <v>8219</v>
      </c>
    </row>
    <row r="1910" spans="1:13">
      <c r="A1910" s="2" t="s">
        <v>8221</v>
      </c>
      <c r="B1910" s="2" t="s">
        <v>8221</v>
      </c>
      <c r="C1910" s="2" t="s">
        <v>8221</v>
      </c>
      <c r="E1910" s="2">
        <v>4</v>
      </c>
      <c r="M1910" t="s">
        <v>8219</v>
      </c>
    </row>
    <row r="1911" spans="1:13">
      <c r="A1911" s="2" t="s">
        <v>8221</v>
      </c>
      <c r="B1911" s="2" t="s">
        <v>8221</v>
      </c>
      <c r="C1911" s="2" t="s">
        <v>8221</v>
      </c>
      <c r="E1911" s="2">
        <v>38</v>
      </c>
      <c r="M1911" t="s">
        <v>8219</v>
      </c>
    </row>
    <row r="1912" spans="1:13">
      <c r="A1912" s="2" t="s">
        <v>8221</v>
      </c>
      <c r="B1912" s="2" t="s">
        <v>8221</v>
      </c>
      <c r="C1912" s="2" t="s">
        <v>8221</v>
      </c>
      <c r="E1912" s="2">
        <v>285</v>
      </c>
      <c r="M1912" t="s">
        <v>8219</v>
      </c>
    </row>
    <row r="1913" spans="1:13">
      <c r="A1913" s="2" t="s">
        <v>8221</v>
      </c>
      <c r="B1913" s="2" t="s">
        <v>8221</v>
      </c>
      <c r="C1913" s="2" t="s">
        <v>8221</v>
      </c>
      <c r="E1913" s="2">
        <v>1</v>
      </c>
      <c r="M1913" t="s">
        <v>8219</v>
      </c>
    </row>
    <row r="1914" spans="1:13">
      <c r="A1914" s="2" t="s">
        <v>8221</v>
      </c>
      <c r="B1914" s="2" t="s">
        <v>8221</v>
      </c>
      <c r="C1914" s="2" t="s">
        <v>8221</v>
      </c>
      <c r="E1914" s="2">
        <v>42</v>
      </c>
      <c r="M1914" t="s">
        <v>8219</v>
      </c>
    </row>
    <row r="1915" spans="1:13">
      <c r="A1915" s="2" t="s">
        <v>8221</v>
      </c>
      <c r="B1915" s="2" t="s">
        <v>8221</v>
      </c>
      <c r="C1915" s="2" t="s">
        <v>8221</v>
      </c>
      <c r="E1915" s="2">
        <v>26</v>
      </c>
      <c r="M1915" t="s">
        <v>8219</v>
      </c>
    </row>
    <row r="1916" spans="1:13">
      <c r="A1916" s="2" t="s">
        <v>8221</v>
      </c>
      <c r="B1916" s="2" t="s">
        <v>8221</v>
      </c>
      <c r="C1916" s="2" t="s">
        <v>8221</v>
      </c>
      <c r="E1916" s="2">
        <v>2</v>
      </c>
      <c r="M1916" t="s">
        <v>8219</v>
      </c>
    </row>
    <row r="1917" spans="1:13">
      <c r="A1917" s="2" t="s">
        <v>8221</v>
      </c>
      <c r="B1917" s="2" t="s">
        <v>8221</v>
      </c>
      <c r="C1917" s="2" t="s">
        <v>8221</v>
      </c>
      <c r="E1917" s="2">
        <v>4</v>
      </c>
      <c r="M1917" t="s">
        <v>8219</v>
      </c>
    </row>
    <row r="1918" spans="1:13">
      <c r="A1918" s="2" t="s">
        <v>8221</v>
      </c>
      <c r="B1918" s="2" t="s">
        <v>8221</v>
      </c>
      <c r="C1918" s="2" t="s">
        <v>8221</v>
      </c>
      <c r="E1918" s="2">
        <v>6</v>
      </c>
      <c r="M1918" t="s">
        <v>8219</v>
      </c>
    </row>
    <row r="1919" spans="1:13">
      <c r="A1919" s="2" t="s">
        <v>8221</v>
      </c>
      <c r="B1919" s="2" t="s">
        <v>8221</v>
      </c>
      <c r="C1919" s="2" t="s">
        <v>8221</v>
      </c>
      <c r="E1919" s="2">
        <v>70</v>
      </c>
      <c r="M1919" t="s">
        <v>8219</v>
      </c>
    </row>
    <row r="1920" spans="1:13">
      <c r="A1920" s="2" t="s">
        <v>8221</v>
      </c>
      <c r="B1920" s="2" t="s">
        <v>8221</v>
      </c>
      <c r="C1920" s="2" t="s">
        <v>8221</v>
      </c>
      <c r="E1920" s="2">
        <v>9</v>
      </c>
      <c r="M1920" t="s">
        <v>8219</v>
      </c>
    </row>
    <row r="1921" spans="1:13">
      <c r="A1921" s="2" t="s">
        <v>8221</v>
      </c>
      <c r="B1921" s="2" t="s">
        <v>8221</v>
      </c>
      <c r="C1921" s="2" t="s">
        <v>8221</v>
      </c>
      <c r="E1921" s="2">
        <v>8</v>
      </c>
      <c r="M1921" t="s">
        <v>8219</v>
      </c>
    </row>
    <row r="1922" spans="1:13">
      <c r="A1922" s="2" t="s">
        <v>8221</v>
      </c>
      <c r="B1922" s="2" t="s">
        <v>8221</v>
      </c>
      <c r="C1922" s="2" t="s">
        <v>8221</v>
      </c>
      <c r="E1922" s="2">
        <v>105</v>
      </c>
      <c r="M1922" t="s">
        <v>8219</v>
      </c>
    </row>
    <row r="1923" spans="1:13">
      <c r="B1923" s="2" t="s">
        <v>8219</v>
      </c>
      <c r="C1923" s="2" t="s">
        <v>8219</v>
      </c>
      <c r="E1923" s="2">
        <v>38</v>
      </c>
    </row>
    <row r="1924" spans="1:13">
      <c r="B1924" s="2" t="s">
        <v>8219</v>
      </c>
      <c r="C1924" s="2" t="s">
        <v>8219</v>
      </c>
      <c r="E1924" s="2">
        <v>64</v>
      </c>
    </row>
    <row r="1925" spans="1:13">
      <c r="B1925" s="2" t="s">
        <v>8219</v>
      </c>
      <c r="C1925" s="2" t="s">
        <v>8219</v>
      </c>
      <c r="E1925" s="2">
        <v>13</v>
      </c>
    </row>
    <row r="1926" spans="1:13">
      <c r="B1926" s="2" t="s">
        <v>8219</v>
      </c>
      <c r="C1926" s="2" t="s">
        <v>8219</v>
      </c>
      <c r="E1926" s="2">
        <v>33</v>
      </c>
    </row>
    <row r="1927" spans="1:13">
      <c r="B1927" s="2" t="s">
        <v>8219</v>
      </c>
      <c r="C1927" s="2" t="s">
        <v>8219</v>
      </c>
      <c r="E1927" s="2">
        <v>52</v>
      </c>
    </row>
    <row r="1928" spans="1:13">
      <c r="B1928" s="2" t="s">
        <v>8219</v>
      </c>
      <c r="C1928" s="2" t="s">
        <v>8219</v>
      </c>
      <c r="E1928" s="2">
        <v>107</v>
      </c>
    </row>
    <row r="1929" spans="1:13">
      <c r="B1929" s="2" t="s">
        <v>8219</v>
      </c>
      <c r="C1929" s="2" t="s">
        <v>8219</v>
      </c>
      <c r="E1929" s="2">
        <v>11</v>
      </c>
    </row>
    <row r="1930" spans="1:13">
      <c r="B1930" s="2" t="s">
        <v>8219</v>
      </c>
      <c r="C1930" s="2" t="s">
        <v>8219</v>
      </c>
      <c r="E1930" s="2">
        <v>34</v>
      </c>
    </row>
    <row r="1931" spans="1:13">
      <c r="B1931" s="2" t="s">
        <v>8219</v>
      </c>
      <c r="C1931" s="2" t="s">
        <v>8219</v>
      </c>
      <c r="E1931" s="2">
        <v>75</v>
      </c>
    </row>
    <row r="1932" spans="1:13">
      <c r="B1932" s="2" t="s">
        <v>8219</v>
      </c>
      <c r="C1932" s="2" t="s">
        <v>8219</v>
      </c>
      <c r="E1932" s="2">
        <v>26</v>
      </c>
    </row>
    <row r="1933" spans="1:13">
      <c r="B1933" s="2" t="s">
        <v>8219</v>
      </c>
      <c r="C1933" s="2" t="s">
        <v>8219</v>
      </c>
      <c r="E1933" s="2">
        <v>50</v>
      </c>
    </row>
    <row r="1934" spans="1:13">
      <c r="B1934" s="2" t="s">
        <v>8219</v>
      </c>
      <c r="C1934" s="2" t="s">
        <v>8219</v>
      </c>
      <c r="E1934" s="2">
        <v>80</v>
      </c>
    </row>
    <row r="1935" spans="1:13">
      <c r="B1935" s="2" t="s">
        <v>8219</v>
      </c>
      <c r="C1935" s="2" t="s">
        <v>8219</v>
      </c>
      <c r="E1935" s="2">
        <v>110</v>
      </c>
    </row>
    <row r="1936" spans="1:13">
      <c r="B1936" s="2" t="s">
        <v>8219</v>
      </c>
      <c r="C1936" s="2" t="s">
        <v>8219</v>
      </c>
      <c r="E1936" s="2">
        <v>77</v>
      </c>
    </row>
    <row r="1937" spans="2:5">
      <c r="B1937" s="2" t="s">
        <v>8219</v>
      </c>
      <c r="C1937" s="2" t="s">
        <v>8219</v>
      </c>
      <c r="E1937" s="2">
        <v>50</v>
      </c>
    </row>
    <row r="1938" spans="2:5">
      <c r="B1938" s="2" t="s">
        <v>8219</v>
      </c>
      <c r="C1938" s="2" t="s">
        <v>8219</v>
      </c>
      <c r="E1938" s="2">
        <v>145</v>
      </c>
    </row>
    <row r="1939" spans="2:5">
      <c r="B1939" s="2" t="s">
        <v>8219</v>
      </c>
      <c r="C1939" s="2" t="s">
        <v>8219</v>
      </c>
      <c r="E1939" s="2">
        <v>29</v>
      </c>
    </row>
    <row r="1940" spans="2:5">
      <c r="B1940" s="2" t="s">
        <v>8219</v>
      </c>
      <c r="C1940" s="2" t="s">
        <v>8219</v>
      </c>
      <c r="E1940" s="2">
        <v>114</v>
      </c>
    </row>
    <row r="1941" spans="2:5">
      <c r="B1941" s="2" t="s">
        <v>8219</v>
      </c>
      <c r="C1941" s="2" t="s">
        <v>8219</v>
      </c>
      <c r="E1941" s="2">
        <v>96</v>
      </c>
    </row>
    <row r="1942" spans="2:5">
      <c r="B1942" s="2" t="s">
        <v>8219</v>
      </c>
      <c r="C1942" s="2" t="s">
        <v>8219</v>
      </c>
      <c r="E1942" s="2">
        <v>31</v>
      </c>
    </row>
    <row r="1943" spans="2:5">
      <c r="B1943" s="2" t="s">
        <v>8219</v>
      </c>
      <c r="C1943" s="2" t="s">
        <v>8219</v>
      </c>
      <c r="E1943" s="2">
        <v>4883</v>
      </c>
    </row>
    <row r="1944" spans="2:5">
      <c r="B1944" s="2" t="s">
        <v>8219</v>
      </c>
      <c r="C1944" s="2" t="s">
        <v>8219</v>
      </c>
      <c r="E1944" s="2">
        <v>95</v>
      </c>
    </row>
    <row r="1945" spans="2:5">
      <c r="B1945" s="2" t="s">
        <v>8219</v>
      </c>
      <c r="C1945" s="2" t="s">
        <v>8219</v>
      </c>
      <c r="E1945" s="2">
        <v>2478</v>
      </c>
    </row>
    <row r="1946" spans="2:5">
      <c r="B1946" s="2" t="s">
        <v>8219</v>
      </c>
      <c r="C1946" s="2" t="s">
        <v>8219</v>
      </c>
      <c r="E1946" s="2">
        <v>1789</v>
      </c>
    </row>
    <row r="1947" spans="2:5">
      <c r="B1947" s="2" t="s">
        <v>8219</v>
      </c>
      <c r="C1947" s="2" t="s">
        <v>8219</v>
      </c>
      <c r="E1947" s="2">
        <v>680</v>
      </c>
    </row>
    <row r="1948" spans="2:5">
      <c r="B1948" s="2" t="s">
        <v>8219</v>
      </c>
      <c r="C1948" s="2" t="s">
        <v>8219</v>
      </c>
      <c r="E1948" s="2">
        <v>70</v>
      </c>
    </row>
    <row r="1949" spans="2:5">
      <c r="B1949" s="2" t="s">
        <v>8219</v>
      </c>
      <c r="C1949" s="2" t="s">
        <v>8219</v>
      </c>
      <c r="E1949" s="2">
        <v>23</v>
      </c>
    </row>
    <row r="1950" spans="2:5">
      <c r="B1950" s="2" t="s">
        <v>8219</v>
      </c>
      <c r="C1950" s="2" t="s">
        <v>8219</v>
      </c>
      <c r="E1950" s="2">
        <v>4245</v>
      </c>
    </row>
    <row r="1951" spans="2:5">
      <c r="B1951" s="2" t="s">
        <v>8219</v>
      </c>
      <c r="C1951" s="2" t="s">
        <v>8219</v>
      </c>
      <c r="E1951" s="2">
        <v>943</v>
      </c>
    </row>
    <row r="1952" spans="2:5">
      <c r="B1952" s="2" t="s">
        <v>8219</v>
      </c>
      <c r="C1952" s="2" t="s">
        <v>8219</v>
      </c>
      <c r="E1952" s="2">
        <v>1876</v>
      </c>
    </row>
    <row r="1953" spans="2:5">
      <c r="B1953" s="2" t="s">
        <v>8219</v>
      </c>
      <c r="C1953" s="2" t="s">
        <v>8219</v>
      </c>
      <c r="E1953" s="2">
        <v>834</v>
      </c>
    </row>
    <row r="1954" spans="2:5">
      <c r="B1954" s="2" t="s">
        <v>8219</v>
      </c>
      <c r="C1954" s="2" t="s">
        <v>8219</v>
      </c>
      <c r="E1954" s="2">
        <v>682</v>
      </c>
    </row>
    <row r="1955" spans="2:5">
      <c r="B1955" s="2" t="s">
        <v>8219</v>
      </c>
      <c r="C1955" s="2" t="s">
        <v>8219</v>
      </c>
      <c r="E1955" s="2">
        <v>147</v>
      </c>
    </row>
    <row r="1956" spans="2:5">
      <c r="B1956" s="2" t="s">
        <v>8219</v>
      </c>
      <c r="C1956" s="2" t="s">
        <v>8219</v>
      </c>
      <c r="E1956" s="2">
        <v>415</v>
      </c>
    </row>
    <row r="1957" spans="2:5">
      <c r="B1957" s="2" t="s">
        <v>8219</v>
      </c>
      <c r="C1957" s="2" t="s">
        <v>8219</v>
      </c>
      <c r="E1957" s="2">
        <v>290</v>
      </c>
    </row>
    <row r="1958" spans="2:5">
      <c r="B1958" s="2" t="s">
        <v>8219</v>
      </c>
      <c r="C1958" s="2" t="s">
        <v>8219</v>
      </c>
      <c r="E1958" s="2">
        <v>365</v>
      </c>
    </row>
    <row r="1959" spans="2:5">
      <c r="B1959" s="2" t="s">
        <v>8219</v>
      </c>
      <c r="C1959" s="2" t="s">
        <v>8219</v>
      </c>
      <c r="E1959" s="2">
        <v>660</v>
      </c>
    </row>
    <row r="1960" spans="2:5">
      <c r="B1960" s="2" t="s">
        <v>8219</v>
      </c>
      <c r="C1960" s="2" t="s">
        <v>8219</v>
      </c>
      <c r="E1960" s="2">
        <v>1356</v>
      </c>
    </row>
    <row r="1961" spans="2:5">
      <c r="B1961" s="2" t="s">
        <v>8219</v>
      </c>
      <c r="C1961" s="2" t="s">
        <v>8219</v>
      </c>
      <c r="E1961" s="2">
        <v>424</v>
      </c>
    </row>
    <row r="1962" spans="2:5">
      <c r="B1962" s="2" t="s">
        <v>8219</v>
      </c>
      <c r="C1962" s="2" t="s">
        <v>8219</v>
      </c>
      <c r="E1962" s="2">
        <v>33</v>
      </c>
    </row>
    <row r="1963" spans="2:5">
      <c r="B1963" s="2" t="s">
        <v>8219</v>
      </c>
      <c r="C1963" s="2" t="s">
        <v>8219</v>
      </c>
      <c r="E1963" s="2">
        <v>1633</v>
      </c>
    </row>
    <row r="1964" spans="2:5">
      <c r="B1964" s="2" t="s">
        <v>8219</v>
      </c>
      <c r="C1964" s="2" t="s">
        <v>8219</v>
      </c>
      <c r="E1964" s="2">
        <v>306</v>
      </c>
    </row>
    <row r="1965" spans="2:5">
      <c r="B1965" s="2" t="s">
        <v>8219</v>
      </c>
      <c r="C1965" s="2" t="s">
        <v>8219</v>
      </c>
      <c r="E1965" s="2">
        <v>205</v>
      </c>
    </row>
    <row r="1966" spans="2:5">
      <c r="B1966" s="2" t="s">
        <v>8219</v>
      </c>
      <c r="C1966" s="2" t="s">
        <v>8219</v>
      </c>
      <c r="E1966" s="2">
        <v>1281</v>
      </c>
    </row>
    <row r="1967" spans="2:5">
      <c r="B1967" s="2" t="s">
        <v>8219</v>
      </c>
      <c r="C1967" s="2" t="s">
        <v>8219</v>
      </c>
      <c r="E1967" s="2">
        <v>103</v>
      </c>
    </row>
    <row r="1968" spans="2:5">
      <c r="B1968" s="2" t="s">
        <v>8219</v>
      </c>
      <c r="C1968" s="2" t="s">
        <v>8219</v>
      </c>
      <c r="E1968" s="2">
        <v>1513</v>
      </c>
    </row>
    <row r="1969" spans="1:13">
      <c r="B1969" s="2" t="s">
        <v>8219</v>
      </c>
      <c r="C1969" s="2" t="s">
        <v>8219</v>
      </c>
      <c r="E1969" s="2">
        <v>405</v>
      </c>
    </row>
    <row r="1970" spans="1:13">
      <c r="B1970" s="2" t="s">
        <v>8219</v>
      </c>
      <c r="C1970" s="2" t="s">
        <v>8219</v>
      </c>
      <c r="E1970" s="2">
        <v>510</v>
      </c>
    </row>
    <row r="1971" spans="1:13">
      <c r="B1971" s="2" t="s">
        <v>8219</v>
      </c>
      <c r="C1971" s="2" t="s">
        <v>8219</v>
      </c>
      <c r="E1971" s="2">
        <v>1887</v>
      </c>
    </row>
    <row r="1972" spans="1:13">
      <c r="B1972" s="2" t="s">
        <v>8219</v>
      </c>
      <c r="C1972" s="2" t="s">
        <v>8219</v>
      </c>
      <c r="E1972" s="2">
        <v>701</v>
      </c>
    </row>
    <row r="1973" spans="1:13">
      <c r="B1973" s="2" t="s">
        <v>8219</v>
      </c>
      <c r="C1973" s="2" t="s">
        <v>8219</v>
      </c>
      <c r="E1973" s="2">
        <v>3863</v>
      </c>
    </row>
    <row r="1974" spans="1:13">
      <c r="B1974" s="2" t="s">
        <v>8219</v>
      </c>
      <c r="C1974" s="2" t="s">
        <v>8219</v>
      </c>
      <c r="E1974" s="2">
        <v>238</v>
      </c>
    </row>
    <row r="1975" spans="1:13">
      <c r="B1975" s="2" t="s">
        <v>8219</v>
      </c>
      <c r="C1975" s="2" t="s">
        <v>8219</v>
      </c>
      <c r="E1975" s="2">
        <v>2051</v>
      </c>
    </row>
    <row r="1976" spans="1:13">
      <c r="B1976" s="2" t="s">
        <v>8219</v>
      </c>
      <c r="C1976" s="2" t="s">
        <v>8219</v>
      </c>
      <c r="E1976" s="2">
        <v>402</v>
      </c>
    </row>
    <row r="1977" spans="1:13">
      <c r="B1977" s="2" t="s">
        <v>8219</v>
      </c>
      <c r="C1977" s="2" t="s">
        <v>8219</v>
      </c>
      <c r="E1977" s="2">
        <v>253</v>
      </c>
    </row>
    <row r="1978" spans="1:13">
      <c r="B1978" s="2" t="s">
        <v>8219</v>
      </c>
      <c r="C1978" s="2" t="s">
        <v>8219</v>
      </c>
      <c r="E1978" s="2">
        <v>473</v>
      </c>
    </row>
    <row r="1979" spans="1:13">
      <c r="B1979" s="2" t="s">
        <v>8219</v>
      </c>
      <c r="C1979" s="2" t="s">
        <v>8219</v>
      </c>
      <c r="E1979" s="2">
        <v>821</v>
      </c>
    </row>
    <row r="1980" spans="1:13">
      <c r="B1980" s="2" t="s">
        <v>8219</v>
      </c>
      <c r="C1980" s="2" t="s">
        <v>8219</v>
      </c>
      <c r="E1980" s="2">
        <v>388</v>
      </c>
    </row>
    <row r="1981" spans="1:13">
      <c r="B1981" s="2" t="s">
        <v>8219</v>
      </c>
      <c r="C1981" s="2" t="s">
        <v>8219</v>
      </c>
      <c r="E1981" s="2">
        <v>813</v>
      </c>
    </row>
    <row r="1982" spans="1:13">
      <c r="B1982" s="2" t="s">
        <v>8219</v>
      </c>
      <c r="C1982" s="2" t="s">
        <v>8219</v>
      </c>
      <c r="E1982" s="2">
        <v>1945</v>
      </c>
    </row>
    <row r="1983" spans="1:13">
      <c r="A1983" s="2" t="s">
        <v>8221</v>
      </c>
      <c r="B1983" s="2" t="s">
        <v>8221</v>
      </c>
      <c r="C1983" s="2" t="s">
        <v>8221</v>
      </c>
      <c r="E1983" s="2">
        <v>12</v>
      </c>
      <c r="M1983" t="s">
        <v>8219</v>
      </c>
    </row>
    <row r="1984" spans="1:13">
      <c r="A1984" s="2" t="s">
        <v>8221</v>
      </c>
      <c r="B1984" s="2" t="s">
        <v>8221</v>
      </c>
      <c r="C1984" s="2" t="s">
        <v>8221</v>
      </c>
      <c r="E1984" s="2">
        <v>0</v>
      </c>
      <c r="M1984" t="s">
        <v>8219</v>
      </c>
    </row>
    <row r="1985" spans="1:13">
      <c r="A1985" s="2" t="s">
        <v>8221</v>
      </c>
      <c r="B1985" s="2" t="s">
        <v>8221</v>
      </c>
      <c r="C1985" s="2" t="s">
        <v>8221</v>
      </c>
      <c r="E1985" s="2">
        <v>16</v>
      </c>
      <c r="M1985" t="s">
        <v>8219</v>
      </c>
    </row>
    <row r="1986" spans="1:13">
      <c r="A1986" s="2" t="s">
        <v>8221</v>
      </c>
      <c r="B1986" s="2" t="s">
        <v>8221</v>
      </c>
      <c r="C1986" s="2" t="s">
        <v>8221</v>
      </c>
      <c r="E1986" s="2">
        <v>7</v>
      </c>
      <c r="M1986" t="s">
        <v>8219</v>
      </c>
    </row>
    <row r="1987" spans="1:13">
      <c r="A1987" s="2" t="s">
        <v>8221</v>
      </c>
      <c r="B1987" s="2" t="s">
        <v>8221</v>
      </c>
      <c r="C1987" s="2" t="s">
        <v>8221</v>
      </c>
      <c r="E1987" s="2">
        <v>4</v>
      </c>
      <c r="M1987" t="s">
        <v>8219</v>
      </c>
    </row>
    <row r="1988" spans="1:13">
      <c r="A1988" s="2" t="s">
        <v>8221</v>
      </c>
      <c r="B1988" s="2" t="s">
        <v>8221</v>
      </c>
      <c r="C1988" s="2" t="s">
        <v>8221</v>
      </c>
      <c r="E1988" s="2">
        <v>1</v>
      </c>
      <c r="M1988" t="s">
        <v>8219</v>
      </c>
    </row>
    <row r="1989" spans="1:13">
      <c r="A1989" s="2" t="s">
        <v>8221</v>
      </c>
      <c r="B1989" s="2" t="s">
        <v>8221</v>
      </c>
      <c r="C1989" s="2" t="s">
        <v>8221</v>
      </c>
      <c r="E1989" s="2">
        <v>28</v>
      </c>
      <c r="M1989" t="s">
        <v>8219</v>
      </c>
    </row>
    <row r="1990" spans="1:13">
      <c r="A1990" s="2" t="s">
        <v>8221</v>
      </c>
      <c r="B1990" s="2" t="s">
        <v>8221</v>
      </c>
      <c r="C1990" s="2" t="s">
        <v>8221</v>
      </c>
      <c r="E1990" s="2">
        <v>1</v>
      </c>
      <c r="M1990" t="s">
        <v>8219</v>
      </c>
    </row>
    <row r="1991" spans="1:13">
      <c r="A1991" s="2" t="s">
        <v>8221</v>
      </c>
      <c r="B1991" s="2" t="s">
        <v>8221</v>
      </c>
      <c r="C1991" s="2" t="s">
        <v>8221</v>
      </c>
      <c r="E1991" s="2">
        <v>1</v>
      </c>
      <c r="M1991" t="s">
        <v>8219</v>
      </c>
    </row>
    <row r="1992" spans="1:13">
      <c r="A1992" s="2" t="s">
        <v>8221</v>
      </c>
      <c r="B1992" s="2" t="s">
        <v>8221</v>
      </c>
      <c r="C1992" s="2" t="s">
        <v>8221</v>
      </c>
      <c r="E1992" s="2">
        <v>5</v>
      </c>
      <c r="M1992" t="s">
        <v>8219</v>
      </c>
    </row>
    <row r="1993" spans="1:13">
      <c r="A1993" s="2" t="s">
        <v>8221</v>
      </c>
      <c r="B1993" s="2" t="s">
        <v>8221</v>
      </c>
      <c r="C1993" s="2" t="s">
        <v>8221</v>
      </c>
      <c r="E1993" s="2">
        <v>3</v>
      </c>
      <c r="M1993" t="s">
        <v>8219</v>
      </c>
    </row>
    <row r="1994" spans="1:13">
      <c r="A1994" s="2" t="s">
        <v>8221</v>
      </c>
      <c r="B1994" s="2" t="s">
        <v>8221</v>
      </c>
      <c r="C1994" s="2" t="s">
        <v>8221</v>
      </c>
      <c r="E1994" s="2">
        <v>2</v>
      </c>
      <c r="M1994" t="s">
        <v>8219</v>
      </c>
    </row>
    <row r="1995" spans="1:13">
      <c r="A1995" s="2" t="s">
        <v>8221</v>
      </c>
      <c r="B1995" s="2" t="s">
        <v>8221</v>
      </c>
      <c r="C1995" s="2" t="s">
        <v>8221</v>
      </c>
      <c r="E1995" s="2">
        <v>0</v>
      </c>
      <c r="M1995" t="s">
        <v>8219</v>
      </c>
    </row>
    <row r="1996" spans="1:13">
      <c r="A1996" s="2" t="s">
        <v>8221</v>
      </c>
      <c r="B1996" s="2" t="s">
        <v>8221</v>
      </c>
      <c r="C1996" s="2" t="s">
        <v>8221</v>
      </c>
      <c r="E1996" s="2">
        <v>0</v>
      </c>
      <c r="M1996" t="s">
        <v>8219</v>
      </c>
    </row>
    <row r="1997" spans="1:13">
      <c r="A1997" s="2" t="s">
        <v>8221</v>
      </c>
      <c r="B1997" s="2" t="s">
        <v>8221</v>
      </c>
      <c r="C1997" s="2" t="s">
        <v>8221</v>
      </c>
      <c r="E1997" s="2">
        <v>3</v>
      </c>
      <c r="M1997" t="s">
        <v>8219</v>
      </c>
    </row>
    <row r="1998" spans="1:13">
      <c r="A1998" s="2" t="s">
        <v>8221</v>
      </c>
      <c r="B1998" s="2" t="s">
        <v>8221</v>
      </c>
      <c r="C1998" s="2" t="s">
        <v>8221</v>
      </c>
      <c r="E1998" s="2">
        <v>0</v>
      </c>
      <c r="M1998" t="s">
        <v>8219</v>
      </c>
    </row>
    <row r="1999" spans="1:13">
      <c r="A1999" s="2" t="s">
        <v>8221</v>
      </c>
      <c r="B1999" s="2" t="s">
        <v>8221</v>
      </c>
      <c r="C1999" s="2" t="s">
        <v>8221</v>
      </c>
      <c r="E1999" s="2">
        <v>0</v>
      </c>
      <c r="M1999" t="s">
        <v>8219</v>
      </c>
    </row>
    <row r="2000" spans="1:13">
      <c r="A2000" s="2" t="s">
        <v>8221</v>
      </c>
      <c r="B2000" s="2" t="s">
        <v>8221</v>
      </c>
      <c r="C2000" s="2" t="s">
        <v>8221</v>
      </c>
      <c r="E2000" s="2">
        <v>3</v>
      </c>
      <c r="M2000" t="s">
        <v>8219</v>
      </c>
    </row>
    <row r="2001" spans="1:13">
      <c r="A2001" s="2" t="s">
        <v>8221</v>
      </c>
      <c r="B2001" s="2" t="s">
        <v>8221</v>
      </c>
      <c r="C2001" s="2" t="s">
        <v>8221</v>
      </c>
      <c r="E2001" s="2">
        <v>7</v>
      </c>
      <c r="M2001" t="s">
        <v>8219</v>
      </c>
    </row>
    <row r="2002" spans="1:13">
      <c r="A2002" s="2" t="s">
        <v>8221</v>
      </c>
      <c r="B2002" s="2" t="s">
        <v>8221</v>
      </c>
      <c r="C2002" s="2" t="s">
        <v>8221</v>
      </c>
      <c r="E2002" s="2">
        <v>25</v>
      </c>
      <c r="M2002" t="s">
        <v>8219</v>
      </c>
    </row>
    <row r="2003" spans="1:13">
      <c r="B2003" s="2" t="s">
        <v>8219</v>
      </c>
      <c r="C2003" s="2" t="s">
        <v>8219</v>
      </c>
      <c r="E2003" s="2">
        <v>1637</v>
      </c>
    </row>
    <row r="2004" spans="1:13">
      <c r="B2004" s="2" t="s">
        <v>8219</v>
      </c>
      <c r="C2004" s="2" t="s">
        <v>8219</v>
      </c>
      <c r="E2004" s="2">
        <v>1375</v>
      </c>
    </row>
    <row r="2005" spans="1:13">
      <c r="B2005" s="2" t="s">
        <v>8219</v>
      </c>
      <c r="C2005" s="2" t="s">
        <v>8219</v>
      </c>
      <c r="E2005" s="2">
        <v>17</v>
      </c>
    </row>
    <row r="2006" spans="1:13">
      <c r="B2006" s="2" t="s">
        <v>8219</v>
      </c>
      <c r="C2006" s="2" t="s">
        <v>8219</v>
      </c>
      <c r="E2006" s="2">
        <v>354</v>
      </c>
    </row>
    <row r="2007" spans="1:13">
      <c r="B2007" s="2" t="s">
        <v>8219</v>
      </c>
      <c r="C2007" s="2" t="s">
        <v>8219</v>
      </c>
      <c r="E2007" s="2">
        <v>191</v>
      </c>
    </row>
    <row r="2008" spans="1:13">
      <c r="B2008" s="2" t="s">
        <v>8219</v>
      </c>
      <c r="C2008" s="2" t="s">
        <v>8219</v>
      </c>
      <c r="E2008" s="2">
        <v>303</v>
      </c>
    </row>
    <row r="2009" spans="1:13">
      <c r="B2009" s="2" t="s">
        <v>8219</v>
      </c>
      <c r="C2009" s="2" t="s">
        <v>8219</v>
      </c>
      <c r="E2009" s="2">
        <v>137</v>
      </c>
    </row>
    <row r="2010" spans="1:13">
      <c r="B2010" s="2" t="s">
        <v>8219</v>
      </c>
      <c r="C2010" s="2" t="s">
        <v>8219</v>
      </c>
      <c r="E2010" s="2">
        <v>41</v>
      </c>
    </row>
    <row r="2011" spans="1:13">
      <c r="B2011" s="2" t="s">
        <v>8219</v>
      </c>
      <c r="C2011" s="2" t="s">
        <v>8219</v>
      </c>
      <c r="E2011" s="2">
        <v>398</v>
      </c>
    </row>
    <row r="2012" spans="1:13">
      <c r="B2012" s="2" t="s">
        <v>8219</v>
      </c>
      <c r="C2012" s="2" t="s">
        <v>8219</v>
      </c>
      <c r="E2012" s="2">
        <v>1737</v>
      </c>
    </row>
    <row r="2013" spans="1:13">
      <c r="B2013" s="2" t="s">
        <v>8219</v>
      </c>
      <c r="C2013" s="2" t="s">
        <v>8219</v>
      </c>
      <c r="E2013" s="2">
        <v>971</v>
      </c>
    </row>
    <row r="2014" spans="1:13">
      <c r="B2014" s="2" t="s">
        <v>8219</v>
      </c>
      <c r="C2014" s="2" t="s">
        <v>8219</v>
      </c>
      <c r="E2014" s="2">
        <v>183</v>
      </c>
    </row>
    <row r="2015" spans="1:13">
      <c r="B2015" s="2" t="s">
        <v>8219</v>
      </c>
      <c r="C2015" s="2" t="s">
        <v>8219</v>
      </c>
      <c r="E2015" s="2">
        <v>4562</v>
      </c>
    </row>
    <row r="2016" spans="1:13">
      <c r="B2016" s="2" t="s">
        <v>8219</v>
      </c>
      <c r="C2016" s="2" t="s">
        <v>8219</v>
      </c>
      <c r="E2016" s="2">
        <v>26457</v>
      </c>
    </row>
    <row r="2017" spans="2:5">
      <c r="B2017" s="2" t="s">
        <v>8219</v>
      </c>
      <c r="C2017" s="2" t="s">
        <v>8219</v>
      </c>
      <c r="E2017" s="2">
        <v>162</v>
      </c>
    </row>
    <row r="2018" spans="2:5">
      <c r="B2018" s="2" t="s">
        <v>8219</v>
      </c>
      <c r="C2018" s="2" t="s">
        <v>8219</v>
      </c>
      <c r="E2018" s="2">
        <v>479</v>
      </c>
    </row>
    <row r="2019" spans="2:5">
      <c r="B2019" s="2" t="s">
        <v>8219</v>
      </c>
      <c r="C2019" s="2" t="s">
        <v>8219</v>
      </c>
      <c r="E2019" s="2">
        <v>426</v>
      </c>
    </row>
    <row r="2020" spans="2:5">
      <c r="B2020" s="2" t="s">
        <v>8219</v>
      </c>
      <c r="C2020" s="2" t="s">
        <v>8219</v>
      </c>
      <c r="E2020" s="2">
        <v>450</v>
      </c>
    </row>
    <row r="2021" spans="2:5">
      <c r="B2021" s="2" t="s">
        <v>8219</v>
      </c>
      <c r="C2021" s="2" t="s">
        <v>8219</v>
      </c>
      <c r="E2021" s="2">
        <v>1780</v>
      </c>
    </row>
    <row r="2022" spans="2:5">
      <c r="B2022" s="2" t="s">
        <v>8219</v>
      </c>
      <c r="C2022" s="2" t="s">
        <v>8219</v>
      </c>
      <c r="E2022" s="2">
        <v>122</v>
      </c>
    </row>
    <row r="2023" spans="2:5">
      <c r="B2023" s="2" t="s">
        <v>8219</v>
      </c>
      <c r="C2023" s="2" t="s">
        <v>8219</v>
      </c>
      <c r="E2023" s="2">
        <v>95</v>
      </c>
    </row>
    <row r="2024" spans="2:5">
      <c r="B2024" s="2" t="s">
        <v>8219</v>
      </c>
      <c r="C2024" s="2" t="s">
        <v>8219</v>
      </c>
      <c r="E2024" s="2">
        <v>325</v>
      </c>
    </row>
    <row r="2025" spans="2:5">
      <c r="B2025" s="2" t="s">
        <v>8219</v>
      </c>
      <c r="C2025" s="2" t="s">
        <v>8219</v>
      </c>
      <c r="E2025" s="2">
        <v>353</v>
      </c>
    </row>
    <row r="2026" spans="2:5">
      <c r="B2026" s="2" t="s">
        <v>8219</v>
      </c>
      <c r="C2026" s="2" t="s">
        <v>8219</v>
      </c>
      <c r="E2026" s="2">
        <v>105</v>
      </c>
    </row>
    <row r="2027" spans="2:5">
      <c r="B2027" s="2" t="s">
        <v>8219</v>
      </c>
      <c r="C2027" s="2" t="s">
        <v>8219</v>
      </c>
      <c r="E2027" s="2">
        <v>729</v>
      </c>
    </row>
    <row r="2028" spans="2:5">
      <c r="B2028" s="2" t="s">
        <v>8219</v>
      </c>
      <c r="C2028" s="2" t="s">
        <v>8219</v>
      </c>
      <c r="E2028" s="2">
        <v>454</v>
      </c>
    </row>
    <row r="2029" spans="2:5">
      <c r="B2029" s="2" t="s">
        <v>8219</v>
      </c>
      <c r="C2029" s="2" t="s">
        <v>8219</v>
      </c>
      <c r="E2029" s="2">
        <v>539</v>
      </c>
    </row>
    <row r="2030" spans="2:5">
      <c r="B2030" s="2" t="s">
        <v>8219</v>
      </c>
      <c r="C2030" s="2" t="s">
        <v>8219</v>
      </c>
      <c r="E2030" s="2">
        <v>79</v>
      </c>
    </row>
    <row r="2031" spans="2:5">
      <c r="B2031" s="2" t="s">
        <v>8219</v>
      </c>
      <c r="C2031" s="2" t="s">
        <v>8219</v>
      </c>
      <c r="E2031" s="2">
        <v>94</v>
      </c>
    </row>
    <row r="2032" spans="2:5">
      <c r="B2032" s="2" t="s">
        <v>8219</v>
      </c>
      <c r="C2032" s="2" t="s">
        <v>8219</v>
      </c>
      <c r="E2032" s="2">
        <v>625</v>
      </c>
    </row>
    <row r="2033" spans="2:5">
      <c r="B2033" s="2" t="s">
        <v>8219</v>
      </c>
      <c r="C2033" s="2" t="s">
        <v>8219</v>
      </c>
      <c r="E2033" s="2">
        <v>508</v>
      </c>
    </row>
    <row r="2034" spans="2:5">
      <c r="B2034" s="2" t="s">
        <v>8219</v>
      </c>
      <c r="C2034" s="2" t="s">
        <v>8219</v>
      </c>
      <c r="E2034" s="2">
        <v>531</v>
      </c>
    </row>
    <row r="2035" spans="2:5">
      <c r="B2035" s="2" t="s">
        <v>8219</v>
      </c>
      <c r="C2035" s="2" t="s">
        <v>8219</v>
      </c>
      <c r="E2035" s="2">
        <v>158</v>
      </c>
    </row>
    <row r="2036" spans="2:5">
      <c r="B2036" s="2" t="s">
        <v>8219</v>
      </c>
      <c r="C2036" s="2" t="s">
        <v>8219</v>
      </c>
      <c r="E2036" s="2">
        <v>508</v>
      </c>
    </row>
    <row r="2037" spans="2:5">
      <c r="B2037" s="2" t="s">
        <v>8219</v>
      </c>
      <c r="C2037" s="2" t="s">
        <v>8219</v>
      </c>
      <c r="E2037" s="2">
        <v>644</v>
      </c>
    </row>
    <row r="2038" spans="2:5">
      <c r="B2038" s="2" t="s">
        <v>8219</v>
      </c>
      <c r="C2038" s="2" t="s">
        <v>8219</v>
      </c>
      <c r="E2038" s="2">
        <v>848</v>
      </c>
    </row>
    <row r="2039" spans="2:5">
      <c r="B2039" s="2" t="s">
        <v>8219</v>
      </c>
      <c r="C2039" s="2" t="s">
        <v>8219</v>
      </c>
      <c r="E2039" s="2">
        <v>429</v>
      </c>
    </row>
    <row r="2040" spans="2:5">
      <c r="B2040" s="2" t="s">
        <v>8219</v>
      </c>
      <c r="C2040" s="2" t="s">
        <v>8219</v>
      </c>
      <c r="E2040" s="2">
        <v>204</v>
      </c>
    </row>
    <row r="2041" spans="2:5">
      <c r="B2041" s="2" t="s">
        <v>8219</v>
      </c>
      <c r="C2041" s="2" t="s">
        <v>8219</v>
      </c>
      <c r="E2041" s="2">
        <v>379</v>
      </c>
    </row>
    <row r="2042" spans="2:5">
      <c r="B2042" s="2" t="s">
        <v>8219</v>
      </c>
      <c r="C2042" s="2" t="s">
        <v>8219</v>
      </c>
      <c r="E2042" s="2">
        <v>271</v>
      </c>
    </row>
    <row r="2043" spans="2:5">
      <c r="B2043" s="2" t="s">
        <v>8219</v>
      </c>
      <c r="C2043" s="2" t="s">
        <v>8219</v>
      </c>
      <c r="E2043" s="2">
        <v>120</v>
      </c>
    </row>
    <row r="2044" spans="2:5">
      <c r="B2044" s="2" t="s">
        <v>8219</v>
      </c>
      <c r="C2044" s="2" t="s">
        <v>8219</v>
      </c>
      <c r="E2044" s="2">
        <v>140</v>
      </c>
    </row>
    <row r="2045" spans="2:5">
      <c r="B2045" s="2" t="s">
        <v>8219</v>
      </c>
      <c r="C2045" s="2" t="s">
        <v>8219</v>
      </c>
      <c r="E2045" s="2">
        <v>193</v>
      </c>
    </row>
    <row r="2046" spans="2:5">
      <c r="B2046" s="2" t="s">
        <v>8219</v>
      </c>
      <c r="C2046" s="2" t="s">
        <v>8219</v>
      </c>
      <c r="E2046" s="2">
        <v>180</v>
      </c>
    </row>
    <row r="2047" spans="2:5">
      <c r="B2047" s="2" t="s">
        <v>8219</v>
      </c>
      <c r="C2047" s="2" t="s">
        <v>8219</v>
      </c>
      <c r="E2047" s="2">
        <v>263</v>
      </c>
    </row>
    <row r="2048" spans="2:5">
      <c r="B2048" s="2" t="s">
        <v>8219</v>
      </c>
      <c r="C2048" s="2" t="s">
        <v>8219</v>
      </c>
      <c r="E2048" s="2">
        <v>217</v>
      </c>
    </row>
    <row r="2049" spans="2:5">
      <c r="B2049" s="2" t="s">
        <v>8219</v>
      </c>
      <c r="C2049" s="2" t="s">
        <v>8219</v>
      </c>
      <c r="E2049" s="2">
        <v>443</v>
      </c>
    </row>
    <row r="2050" spans="2:5">
      <c r="B2050" s="2" t="s">
        <v>8219</v>
      </c>
      <c r="C2050" s="2" t="s">
        <v>8219</v>
      </c>
      <c r="E2050" s="2">
        <v>1373</v>
      </c>
    </row>
    <row r="2051" spans="2:5">
      <c r="B2051" s="2" t="s">
        <v>8219</v>
      </c>
      <c r="C2051" s="2" t="s">
        <v>8219</v>
      </c>
      <c r="E2051" s="2">
        <v>742</v>
      </c>
    </row>
    <row r="2052" spans="2:5">
      <c r="B2052" s="2" t="s">
        <v>8219</v>
      </c>
      <c r="C2052" s="2" t="s">
        <v>8219</v>
      </c>
      <c r="E2052" s="2">
        <v>170</v>
      </c>
    </row>
    <row r="2053" spans="2:5">
      <c r="B2053" s="2" t="s">
        <v>8219</v>
      </c>
      <c r="C2053" s="2" t="s">
        <v>8219</v>
      </c>
      <c r="E2053" s="2">
        <v>242</v>
      </c>
    </row>
    <row r="2054" spans="2:5">
      <c r="B2054" s="2" t="s">
        <v>8219</v>
      </c>
      <c r="C2054" s="2" t="s">
        <v>8219</v>
      </c>
      <c r="E2054" s="2">
        <v>541</v>
      </c>
    </row>
    <row r="2055" spans="2:5">
      <c r="B2055" s="2" t="s">
        <v>8219</v>
      </c>
      <c r="C2055" s="2" t="s">
        <v>8219</v>
      </c>
      <c r="E2055" s="2">
        <v>121</v>
      </c>
    </row>
    <row r="2056" spans="2:5">
      <c r="B2056" s="2" t="s">
        <v>8219</v>
      </c>
      <c r="C2056" s="2" t="s">
        <v>8219</v>
      </c>
      <c r="E2056" s="2">
        <v>621</v>
      </c>
    </row>
    <row r="2057" spans="2:5">
      <c r="B2057" s="2" t="s">
        <v>8219</v>
      </c>
      <c r="C2057" s="2" t="s">
        <v>8219</v>
      </c>
      <c r="E2057" s="2">
        <v>101</v>
      </c>
    </row>
    <row r="2058" spans="2:5">
      <c r="B2058" s="2" t="s">
        <v>8219</v>
      </c>
      <c r="C2058" s="2" t="s">
        <v>8219</v>
      </c>
      <c r="E2058" s="2">
        <v>554</v>
      </c>
    </row>
    <row r="2059" spans="2:5">
      <c r="B2059" s="2" t="s">
        <v>8219</v>
      </c>
      <c r="C2059" s="2" t="s">
        <v>8219</v>
      </c>
      <c r="E2059" s="2">
        <v>666</v>
      </c>
    </row>
    <row r="2060" spans="2:5">
      <c r="B2060" s="2" t="s">
        <v>8219</v>
      </c>
      <c r="C2060" s="2" t="s">
        <v>8219</v>
      </c>
      <c r="E2060" s="2">
        <v>410</v>
      </c>
    </row>
    <row r="2061" spans="2:5">
      <c r="B2061" s="2" t="s">
        <v>8219</v>
      </c>
      <c r="C2061" s="2" t="s">
        <v>8219</v>
      </c>
      <c r="E2061" s="2">
        <v>375</v>
      </c>
    </row>
    <row r="2062" spans="2:5">
      <c r="B2062" s="2" t="s">
        <v>8219</v>
      </c>
      <c r="C2062" s="2" t="s">
        <v>8219</v>
      </c>
      <c r="E2062" s="2">
        <v>1364</v>
      </c>
    </row>
    <row r="2063" spans="2:5">
      <c r="B2063" s="2" t="s">
        <v>8219</v>
      </c>
      <c r="C2063" s="2" t="s">
        <v>8219</v>
      </c>
      <c r="E2063" s="2">
        <v>35</v>
      </c>
    </row>
    <row r="2064" spans="2:5">
      <c r="B2064" s="2" t="s">
        <v>8219</v>
      </c>
      <c r="C2064" s="2" t="s">
        <v>8219</v>
      </c>
      <c r="E2064" s="2">
        <v>203</v>
      </c>
    </row>
    <row r="2065" spans="2:5">
      <c r="B2065" s="2" t="s">
        <v>8219</v>
      </c>
      <c r="C2065" s="2" t="s">
        <v>8219</v>
      </c>
      <c r="E2065" s="2">
        <v>49</v>
      </c>
    </row>
    <row r="2066" spans="2:5">
      <c r="B2066" s="2" t="s">
        <v>8219</v>
      </c>
      <c r="C2066" s="2" t="s">
        <v>8219</v>
      </c>
      <c r="E2066" s="2">
        <v>5812</v>
      </c>
    </row>
    <row r="2067" spans="2:5">
      <c r="B2067" s="2" t="s">
        <v>8219</v>
      </c>
      <c r="C2067" s="2" t="s">
        <v>8219</v>
      </c>
      <c r="E2067" s="2">
        <v>1556</v>
      </c>
    </row>
    <row r="2068" spans="2:5">
      <c r="B2068" s="2" t="s">
        <v>8219</v>
      </c>
      <c r="C2068" s="2" t="s">
        <v>8219</v>
      </c>
      <c r="E2068" s="2">
        <v>65</v>
      </c>
    </row>
    <row r="2069" spans="2:5">
      <c r="B2069" s="2" t="s">
        <v>8219</v>
      </c>
      <c r="C2069" s="2" t="s">
        <v>8219</v>
      </c>
      <c r="E2069" s="2">
        <v>10</v>
      </c>
    </row>
    <row r="2070" spans="2:5">
      <c r="B2070" s="2" t="s">
        <v>8219</v>
      </c>
      <c r="C2070" s="2" t="s">
        <v>8219</v>
      </c>
      <c r="E2070" s="2">
        <v>76</v>
      </c>
    </row>
    <row r="2071" spans="2:5">
      <c r="B2071" s="2" t="s">
        <v>8219</v>
      </c>
      <c r="C2071" s="2" t="s">
        <v>8219</v>
      </c>
      <c r="E2071" s="2">
        <v>263</v>
      </c>
    </row>
    <row r="2072" spans="2:5">
      <c r="B2072" s="2" t="s">
        <v>8219</v>
      </c>
      <c r="C2072" s="2" t="s">
        <v>8219</v>
      </c>
      <c r="E2072" s="2">
        <v>1530</v>
      </c>
    </row>
    <row r="2073" spans="2:5">
      <c r="B2073" s="2" t="s">
        <v>8219</v>
      </c>
      <c r="C2073" s="2" t="s">
        <v>8219</v>
      </c>
      <c r="E2073" s="2">
        <v>278</v>
      </c>
    </row>
    <row r="2074" spans="2:5">
      <c r="B2074" s="2" t="s">
        <v>8219</v>
      </c>
      <c r="C2074" s="2" t="s">
        <v>8219</v>
      </c>
      <c r="E2074" s="2">
        <v>350</v>
      </c>
    </row>
    <row r="2075" spans="2:5">
      <c r="B2075" s="2" t="s">
        <v>8219</v>
      </c>
      <c r="C2075" s="2" t="s">
        <v>8219</v>
      </c>
      <c r="E2075" s="2">
        <v>470</v>
      </c>
    </row>
    <row r="2076" spans="2:5">
      <c r="B2076" s="2" t="s">
        <v>8219</v>
      </c>
      <c r="C2076" s="2" t="s">
        <v>8219</v>
      </c>
      <c r="E2076" s="2">
        <v>3</v>
      </c>
    </row>
    <row r="2077" spans="2:5">
      <c r="B2077" s="2" t="s">
        <v>8219</v>
      </c>
      <c r="C2077" s="2" t="s">
        <v>8219</v>
      </c>
      <c r="E2077" s="2">
        <v>8200</v>
      </c>
    </row>
    <row r="2078" spans="2:5">
      <c r="B2078" s="2" t="s">
        <v>8219</v>
      </c>
      <c r="C2078" s="2" t="s">
        <v>8219</v>
      </c>
      <c r="E2078" s="2">
        <v>8359</v>
      </c>
    </row>
    <row r="2079" spans="2:5">
      <c r="B2079" s="2" t="s">
        <v>8219</v>
      </c>
      <c r="C2079" s="2" t="s">
        <v>8219</v>
      </c>
      <c r="E2079" s="2">
        <v>188</v>
      </c>
    </row>
    <row r="2080" spans="2:5">
      <c r="B2080" s="2" t="s">
        <v>8219</v>
      </c>
      <c r="C2080" s="2" t="s">
        <v>8219</v>
      </c>
      <c r="E2080" s="2">
        <v>48</v>
      </c>
    </row>
    <row r="2081" spans="2:5">
      <c r="B2081" s="2" t="s">
        <v>8219</v>
      </c>
      <c r="C2081" s="2" t="s">
        <v>8219</v>
      </c>
      <c r="E2081" s="2">
        <v>607</v>
      </c>
    </row>
    <row r="2082" spans="2:5">
      <c r="B2082" s="2" t="s">
        <v>8219</v>
      </c>
      <c r="C2082" s="2" t="s">
        <v>8219</v>
      </c>
      <c r="E2082" s="2">
        <v>50</v>
      </c>
    </row>
    <row r="2083" spans="2:5">
      <c r="B2083" s="2" t="s">
        <v>8219</v>
      </c>
      <c r="C2083" s="2" t="s">
        <v>8219</v>
      </c>
      <c r="E2083" s="2">
        <v>55</v>
      </c>
    </row>
    <row r="2084" spans="2:5">
      <c r="B2084" s="2" t="s">
        <v>8219</v>
      </c>
      <c r="C2084" s="2" t="s">
        <v>8219</v>
      </c>
      <c r="E2084" s="2">
        <v>38</v>
      </c>
    </row>
    <row r="2085" spans="2:5">
      <c r="B2085" s="2" t="s">
        <v>8219</v>
      </c>
      <c r="C2085" s="2" t="s">
        <v>8219</v>
      </c>
      <c r="E2085" s="2">
        <v>25</v>
      </c>
    </row>
    <row r="2086" spans="2:5">
      <c r="B2086" s="2" t="s">
        <v>8219</v>
      </c>
      <c r="C2086" s="2" t="s">
        <v>8219</v>
      </c>
      <c r="E2086" s="2">
        <v>46</v>
      </c>
    </row>
    <row r="2087" spans="2:5">
      <c r="B2087" s="2" t="s">
        <v>8219</v>
      </c>
      <c r="C2087" s="2" t="s">
        <v>8219</v>
      </c>
      <c r="E2087" s="2">
        <v>83</v>
      </c>
    </row>
    <row r="2088" spans="2:5">
      <c r="B2088" s="2" t="s">
        <v>8219</v>
      </c>
      <c r="C2088" s="2" t="s">
        <v>8219</v>
      </c>
      <c r="E2088" s="2">
        <v>35</v>
      </c>
    </row>
    <row r="2089" spans="2:5">
      <c r="B2089" s="2" t="s">
        <v>8219</v>
      </c>
      <c r="C2089" s="2" t="s">
        <v>8219</v>
      </c>
      <c r="E2089" s="2">
        <v>25</v>
      </c>
    </row>
    <row r="2090" spans="2:5">
      <c r="B2090" s="2" t="s">
        <v>8219</v>
      </c>
      <c r="C2090" s="2" t="s">
        <v>8219</v>
      </c>
      <c r="E2090" s="2">
        <v>75</v>
      </c>
    </row>
    <row r="2091" spans="2:5">
      <c r="B2091" s="2" t="s">
        <v>8219</v>
      </c>
      <c r="C2091" s="2" t="s">
        <v>8219</v>
      </c>
      <c r="E2091" s="2">
        <v>62</v>
      </c>
    </row>
    <row r="2092" spans="2:5">
      <c r="B2092" s="2" t="s">
        <v>8219</v>
      </c>
      <c r="C2092" s="2" t="s">
        <v>8219</v>
      </c>
      <c r="E2092" s="2">
        <v>160</v>
      </c>
    </row>
    <row r="2093" spans="2:5">
      <c r="B2093" s="2" t="s">
        <v>8219</v>
      </c>
      <c r="C2093" s="2" t="s">
        <v>8219</v>
      </c>
      <c r="E2093" s="2">
        <v>246</v>
      </c>
    </row>
    <row r="2094" spans="2:5">
      <c r="B2094" s="2" t="s">
        <v>8219</v>
      </c>
      <c r="C2094" s="2" t="s">
        <v>8219</v>
      </c>
      <c r="E2094" s="2">
        <v>55</v>
      </c>
    </row>
    <row r="2095" spans="2:5">
      <c r="B2095" s="2" t="s">
        <v>8219</v>
      </c>
      <c r="C2095" s="2" t="s">
        <v>8219</v>
      </c>
      <c r="E2095" s="2">
        <v>23</v>
      </c>
    </row>
    <row r="2096" spans="2:5">
      <c r="B2096" s="2" t="s">
        <v>8219</v>
      </c>
      <c r="C2096" s="2" t="s">
        <v>8219</v>
      </c>
      <c r="E2096" s="2">
        <v>72</v>
      </c>
    </row>
    <row r="2097" spans="2:5">
      <c r="B2097" s="2" t="s">
        <v>8219</v>
      </c>
      <c r="C2097" s="2" t="s">
        <v>8219</v>
      </c>
      <c r="E2097" s="2">
        <v>22</v>
      </c>
    </row>
    <row r="2098" spans="2:5">
      <c r="B2098" s="2" t="s">
        <v>8219</v>
      </c>
      <c r="C2098" s="2" t="s">
        <v>8219</v>
      </c>
      <c r="E2098" s="2">
        <v>14</v>
      </c>
    </row>
    <row r="2099" spans="2:5">
      <c r="B2099" s="2" t="s">
        <v>8219</v>
      </c>
      <c r="C2099" s="2" t="s">
        <v>8219</v>
      </c>
      <c r="E2099" s="2">
        <v>38</v>
      </c>
    </row>
    <row r="2100" spans="2:5">
      <c r="B2100" s="2" t="s">
        <v>8219</v>
      </c>
      <c r="C2100" s="2" t="s">
        <v>8219</v>
      </c>
      <c r="E2100" s="2">
        <v>32</v>
      </c>
    </row>
    <row r="2101" spans="2:5">
      <c r="B2101" s="2" t="s">
        <v>8219</v>
      </c>
      <c r="C2101" s="2" t="s">
        <v>8219</v>
      </c>
      <c r="E2101" s="2">
        <v>63</v>
      </c>
    </row>
    <row r="2102" spans="2:5">
      <c r="B2102" s="2" t="s">
        <v>8219</v>
      </c>
      <c r="C2102" s="2" t="s">
        <v>8219</v>
      </c>
      <c r="E2102" s="2">
        <v>27</v>
      </c>
    </row>
    <row r="2103" spans="2:5">
      <c r="B2103" s="2" t="s">
        <v>8219</v>
      </c>
      <c r="C2103" s="2" t="s">
        <v>8219</v>
      </c>
      <c r="E2103" s="2">
        <v>44</v>
      </c>
    </row>
    <row r="2104" spans="2:5">
      <c r="B2104" s="2" t="s">
        <v>8219</v>
      </c>
      <c r="C2104" s="2" t="s">
        <v>8219</v>
      </c>
      <c r="E2104" s="2">
        <v>38</v>
      </c>
    </row>
    <row r="2105" spans="2:5">
      <c r="B2105" s="2" t="s">
        <v>8219</v>
      </c>
      <c r="C2105" s="2" t="s">
        <v>8219</v>
      </c>
      <c r="E2105" s="2">
        <v>115</v>
      </c>
    </row>
    <row r="2106" spans="2:5">
      <c r="B2106" s="2" t="s">
        <v>8219</v>
      </c>
      <c r="C2106" s="2" t="s">
        <v>8219</v>
      </c>
      <c r="E2106" s="2">
        <v>37</v>
      </c>
    </row>
    <row r="2107" spans="2:5">
      <c r="B2107" s="2" t="s">
        <v>8219</v>
      </c>
      <c r="C2107" s="2" t="s">
        <v>8219</v>
      </c>
      <c r="E2107" s="2">
        <v>99</v>
      </c>
    </row>
    <row r="2108" spans="2:5">
      <c r="B2108" s="2" t="s">
        <v>8219</v>
      </c>
      <c r="C2108" s="2" t="s">
        <v>8219</v>
      </c>
      <c r="E2108" s="2">
        <v>44</v>
      </c>
    </row>
    <row r="2109" spans="2:5">
      <c r="B2109" s="2" t="s">
        <v>8219</v>
      </c>
      <c r="C2109" s="2" t="s">
        <v>8219</v>
      </c>
      <c r="E2109" s="2">
        <v>58</v>
      </c>
    </row>
    <row r="2110" spans="2:5">
      <c r="B2110" s="2" t="s">
        <v>8219</v>
      </c>
      <c r="C2110" s="2" t="s">
        <v>8219</v>
      </c>
      <c r="E2110" s="2">
        <v>191</v>
      </c>
    </row>
    <row r="2111" spans="2:5">
      <c r="B2111" s="2" t="s">
        <v>8219</v>
      </c>
      <c r="C2111" s="2" t="s">
        <v>8219</v>
      </c>
      <c r="E2111" s="2">
        <v>40</v>
      </c>
    </row>
    <row r="2112" spans="2:5">
      <c r="B2112" s="2" t="s">
        <v>8219</v>
      </c>
      <c r="C2112" s="2" t="s">
        <v>8219</v>
      </c>
      <c r="E2112" s="2">
        <v>38</v>
      </c>
    </row>
    <row r="2113" spans="1:13">
      <c r="B2113" s="2" t="s">
        <v>8219</v>
      </c>
      <c r="C2113" s="2" t="s">
        <v>8219</v>
      </c>
      <c r="E2113" s="2">
        <v>39</v>
      </c>
    </row>
    <row r="2114" spans="1:13">
      <c r="B2114" s="2" t="s">
        <v>8219</v>
      </c>
      <c r="C2114" s="2" t="s">
        <v>8219</v>
      </c>
      <c r="E2114" s="2">
        <v>11</v>
      </c>
    </row>
    <row r="2115" spans="1:13">
      <c r="B2115" s="2" t="s">
        <v>8219</v>
      </c>
      <c r="C2115" s="2" t="s">
        <v>8219</v>
      </c>
      <c r="E2115" s="2">
        <v>107</v>
      </c>
    </row>
    <row r="2116" spans="1:13">
      <c r="B2116" s="2" t="s">
        <v>8219</v>
      </c>
      <c r="C2116" s="2" t="s">
        <v>8219</v>
      </c>
      <c r="E2116" s="2">
        <v>147</v>
      </c>
    </row>
    <row r="2117" spans="1:13">
      <c r="B2117" s="2" t="s">
        <v>8219</v>
      </c>
      <c r="C2117" s="2" t="s">
        <v>8219</v>
      </c>
      <c r="E2117" s="2">
        <v>36</v>
      </c>
    </row>
    <row r="2118" spans="1:13">
      <c r="B2118" s="2" t="s">
        <v>8219</v>
      </c>
      <c r="C2118" s="2" t="s">
        <v>8219</v>
      </c>
      <c r="E2118" s="2">
        <v>92</v>
      </c>
    </row>
    <row r="2119" spans="1:13">
      <c r="B2119" s="2" t="s">
        <v>8219</v>
      </c>
      <c r="C2119" s="2" t="s">
        <v>8219</v>
      </c>
      <c r="E2119" s="2">
        <v>35</v>
      </c>
    </row>
    <row r="2120" spans="1:13">
      <c r="B2120" s="2" t="s">
        <v>8219</v>
      </c>
      <c r="C2120" s="2" t="s">
        <v>8219</v>
      </c>
      <c r="E2120" s="2">
        <v>17</v>
      </c>
    </row>
    <row r="2121" spans="1:13">
      <c r="B2121" s="2" t="s">
        <v>8219</v>
      </c>
      <c r="C2121" s="2" t="s">
        <v>8219</v>
      </c>
      <c r="E2121" s="2">
        <v>22</v>
      </c>
    </row>
    <row r="2122" spans="1:13">
      <c r="B2122" s="2" t="s">
        <v>8219</v>
      </c>
      <c r="C2122" s="2" t="s">
        <v>8219</v>
      </c>
      <c r="E2122" s="2">
        <v>69</v>
      </c>
    </row>
    <row r="2123" spans="1:13">
      <c r="A2123" s="2" t="s">
        <v>8221</v>
      </c>
      <c r="B2123" s="2" t="s">
        <v>8221</v>
      </c>
      <c r="C2123" s="2" t="s">
        <v>8221</v>
      </c>
      <c r="E2123" s="2">
        <v>10</v>
      </c>
      <c r="M2123" t="s">
        <v>8219</v>
      </c>
    </row>
    <row r="2124" spans="1:13">
      <c r="A2124" s="2" t="s">
        <v>8221</v>
      </c>
      <c r="B2124" s="2" t="s">
        <v>8221</v>
      </c>
      <c r="C2124" s="2" t="s">
        <v>8221</v>
      </c>
      <c r="E2124" s="2">
        <v>3</v>
      </c>
      <c r="M2124" t="s">
        <v>8219</v>
      </c>
    </row>
    <row r="2125" spans="1:13">
      <c r="A2125" s="2" t="s">
        <v>8221</v>
      </c>
      <c r="B2125" s="2" t="s">
        <v>8221</v>
      </c>
      <c r="C2125" s="2" t="s">
        <v>8221</v>
      </c>
      <c r="E2125" s="2">
        <v>5</v>
      </c>
      <c r="M2125" t="s">
        <v>8219</v>
      </c>
    </row>
    <row r="2126" spans="1:13">
      <c r="A2126" s="2" t="s">
        <v>8221</v>
      </c>
      <c r="B2126" s="2" t="s">
        <v>8221</v>
      </c>
      <c r="C2126" s="2" t="s">
        <v>8221</v>
      </c>
      <c r="E2126" s="2">
        <v>5</v>
      </c>
      <c r="M2126" t="s">
        <v>8219</v>
      </c>
    </row>
    <row r="2127" spans="1:13">
      <c r="A2127" s="2" t="s">
        <v>8221</v>
      </c>
      <c r="B2127" s="2" t="s">
        <v>8221</v>
      </c>
      <c r="C2127" s="2" t="s">
        <v>8221</v>
      </c>
      <c r="E2127" s="2">
        <v>27</v>
      </c>
      <c r="M2127" t="s">
        <v>8219</v>
      </c>
    </row>
    <row r="2128" spans="1:13">
      <c r="A2128" s="2" t="s">
        <v>8221</v>
      </c>
      <c r="B2128" s="2" t="s">
        <v>8221</v>
      </c>
      <c r="C2128" s="2" t="s">
        <v>8221</v>
      </c>
      <c r="E2128" s="2">
        <v>2</v>
      </c>
      <c r="M2128" t="s">
        <v>8219</v>
      </c>
    </row>
    <row r="2129" spans="1:13">
      <c r="A2129" s="2" t="s">
        <v>8221</v>
      </c>
      <c r="B2129" s="2" t="s">
        <v>8221</v>
      </c>
      <c r="C2129" s="2" t="s">
        <v>8221</v>
      </c>
      <c r="E2129" s="2">
        <v>236</v>
      </c>
      <c r="M2129" t="s">
        <v>8219</v>
      </c>
    </row>
    <row r="2130" spans="1:13">
      <c r="A2130" s="2" t="s">
        <v>8221</v>
      </c>
      <c r="B2130" s="2" t="s">
        <v>8221</v>
      </c>
      <c r="C2130" s="2" t="s">
        <v>8221</v>
      </c>
      <c r="E2130" s="2">
        <v>1</v>
      </c>
      <c r="M2130" t="s">
        <v>8219</v>
      </c>
    </row>
    <row r="2131" spans="1:13">
      <c r="A2131" s="2" t="s">
        <v>8221</v>
      </c>
      <c r="B2131" s="2" t="s">
        <v>8221</v>
      </c>
      <c r="C2131" s="2" t="s">
        <v>8221</v>
      </c>
      <c r="E2131" s="2">
        <v>12</v>
      </c>
      <c r="M2131" t="s">
        <v>8219</v>
      </c>
    </row>
    <row r="2132" spans="1:13">
      <c r="A2132" s="2" t="s">
        <v>8221</v>
      </c>
      <c r="B2132" s="2" t="s">
        <v>8221</v>
      </c>
      <c r="C2132" s="2" t="s">
        <v>8221</v>
      </c>
      <c r="E2132" s="2">
        <v>4</v>
      </c>
      <c r="M2132" t="s">
        <v>8219</v>
      </c>
    </row>
    <row r="2133" spans="1:13">
      <c r="A2133" s="2" t="s">
        <v>8221</v>
      </c>
      <c r="B2133" s="2" t="s">
        <v>8221</v>
      </c>
      <c r="C2133" s="2" t="s">
        <v>8221</v>
      </c>
      <c r="E2133" s="2">
        <v>3</v>
      </c>
      <c r="M2133" t="s">
        <v>8219</v>
      </c>
    </row>
    <row r="2134" spans="1:13">
      <c r="A2134" s="2" t="s">
        <v>8221</v>
      </c>
      <c r="B2134" s="2" t="s">
        <v>8221</v>
      </c>
      <c r="C2134" s="2" t="s">
        <v>8221</v>
      </c>
      <c r="E2134" s="2">
        <v>99</v>
      </c>
      <c r="M2134" t="s">
        <v>8219</v>
      </c>
    </row>
    <row r="2135" spans="1:13">
      <c r="A2135" s="2" t="s">
        <v>8221</v>
      </c>
      <c r="B2135" s="2" t="s">
        <v>8221</v>
      </c>
      <c r="C2135" s="2" t="s">
        <v>8221</v>
      </c>
      <c r="E2135" s="2">
        <v>3</v>
      </c>
      <c r="M2135" t="s">
        <v>8219</v>
      </c>
    </row>
    <row r="2136" spans="1:13">
      <c r="A2136" s="2" t="s">
        <v>8221</v>
      </c>
      <c r="B2136" s="2" t="s">
        <v>8221</v>
      </c>
      <c r="C2136" s="2" t="s">
        <v>8221</v>
      </c>
      <c r="E2136" s="2">
        <v>3</v>
      </c>
      <c r="M2136" t="s">
        <v>8219</v>
      </c>
    </row>
    <row r="2137" spans="1:13">
      <c r="A2137" s="2" t="s">
        <v>8221</v>
      </c>
      <c r="B2137" s="2" t="s">
        <v>8221</v>
      </c>
      <c r="C2137" s="2" t="s">
        <v>8221</v>
      </c>
      <c r="E2137" s="2">
        <v>22</v>
      </c>
      <c r="M2137" t="s">
        <v>8219</v>
      </c>
    </row>
    <row r="2138" spans="1:13">
      <c r="A2138" s="2" t="s">
        <v>8221</v>
      </c>
      <c r="B2138" s="2" t="s">
        <v>8221</v>
      </c>
      <c r="C2138" s="2" t="s">
        <v>8221</v>
      </c>
      <c r="E2138" s="2">
        <v>4</v>
      </c>
      <c r="M2138" t="s">
        <v>8219</v>
      </c>
    </row>
    <row r="2139" spans="1:13">
      <c r="A2139" s="2" t="s">
        <v>8221</v>
      </c>
      <c r="B2139" s="2" t="s">
        <v>8221</v>
      </c>
      <c r="C2139" s="2" t="s">
        <v>8221</v>
      </c>
      <c r="E2139" s="2">
        <v>534</v>
      </c>
      <c r="M2139" t="s">
        <v>8219</v>
      </c>
    </row>
    <row r="2140" spans="1:13">
      <c r="A2140" s="2" t="s">
        <v>8221</v>
      </c>
      <c r="B2140" s="2" t="s">
        <v>8221</v>
      </c>
      <c r="C2140" s="2" t="s">
        <v>8221</v>
      </c>
      <c r="E2140" s="2">
        <v>12</v>
      </c>
      <c r="M2140" t="s">
        <v>8219</v>
      </c>
    </row>
    <row r="2141" spans="1:13">
      <c r="A2141" s="2" t="s">
        <v>8221</v>
      </c>
      <c r="B2141" s="2" t="s">
        <v>8221</v>
      </c>
      <c r="C2141" s="2" t="s">
        <v>8221</v>
      </c>
      <c r="E2141" s="2">
        <v>56</v>
      </c>
      <c r="M2141" t="s">
        <v>8219</v>
      </c>
    </row>
    <row r="2142" spans="1:13">
      <c r="A2142" s="2" t="s">
        <v>8221</v>
      </c>
      <c r="B2142" s="2" t="s">
        <v>8221</v>
      </c>
      <c r="C2142" s="2" t="s">
        <v>8221</v>
      </c>
      <c r="E2142" s="2">
        <v>11</v>
      </c>
      <c r="M2142" t="s">
        <v>8219</v>
      </c>
    </row>
    <row r="2143" spans="1:13">
      <c r="A2143" s="2" t="s">
        <v>8221</v>
      </c>
      <c r="B2143" s="2" t="s">
        <v>8221</v>
      </c>
      <c r="C2143" s="2" t="s">
        <v>8221</v>
      </c>
      <c r="E2143" s="2">
        <v>0</v>
      </c>
      <c r="M2143" t="s">
        <v>8219</v>
      </c>
    </row>
    <row r="2144" spans="1:13">
      <c r="A2144" s="2" t="s">
        <v>8221</v>
      </c>
      <c r="B2144" s="2" t="s">
        <v>8221</v>
      </c>
      <c r="C2144" s="2" t="s">
        <v>8221</v>
      </c>
      <c r="E2144" s="2">
        <v>12</v>
      </c>
      <c r="M2144" t="s">
        <v>8219</v>
      </c>
    </row>
    <row r="2145" spans="1:13">
      <c r="A2145" s="2" t="s">
        <v>8221</v>
      </c>
      <c r="B2145" s="2" t="s">
        <v>8221</v>
      </c>
      <c r="C2145" s="2" t="s">
        <v>8221</v>
      </c>
      <c r="E2145" s="2">
        <v>5</v>
      </c>
      <c r="M2145" t="s">
        <v>8219</v>
      </c>
    </row>
    <row r="2146" spans="1:13">
      <c r="A2146" s="2" t="s">
        <v>8221</v>
      </c>
      <c r="B2146" s="2" t="s">
        <v>8221</v>
      </c>
      <c r="C2146" s="2" t="s">
        <v>8221</v>
      </c>
      <c r="E2146" s="2">
        <v>24</v>
      </c>
      <c r="M2146" t="s">
        <v>8219</v>
      </c>
    </row>
    <row r="2147" spans="1:13">
      <c r="A2147" s="2" t="s">
        <v>8221</v>
      </c>
      <c r="B2147" s="2" t="s">
        <v>8221</v>
      </c>
      <c r="C2147" s="2" t="s">
        <v>8221</v>
      </c>
      <c r="E2147" s="2">
        <v>89</v>
      </c>
      <c r="M2147" t="s">
        <v>8219</v>
      </c>
    </row>
    <row r="2148" spans="1:13">
      <c r="A2148" s="2" t="s">
        <v>8221</v>
      </c>
      <c r="B2148" s="2" t="s">
        <v>8221</v>
      </c>
      <c r="C2148" s="2" t="s">
        <v>8221</v>
      </c>
      <c r="E2148" s="2">
        <v>1</v>
      </c>
      <c r="M2148" t="s">
        <v>8219</v>
      </c>
    </row>
    <row r="2149" spans="1:13">
      <c r="A2149" s="2" t="s">
        <v>8221</v>
      </c>
      <c r="B2149" s="2" t="s">
        <v>8221</v>
      </c>
      <c r="C2149" s="2" t="s">
        <v>8221</v>
      </c>
      <c r="E2149" s="2">
        <v>55</v>
      </c>
      <c r="M2149" t="s">
        <v>8219</v>
      </c>
    </row>
    <row r="2150" spans="1:13">
      <c r="A2150" s="2" t="s">
        <v>8221</v>
      </c>
      <c r="B2150" s="2" t="s">
        <v>8221</v>
      </c>
      <c r="C2150" s="2" t="s">
        <v>8221</v>
      </c>
      <c r="E2150" s="2">
        <v>2</v>
      </c>
      <c r="M2150" t="s">
        <v>8219</v>
      </c>
    </row>
    <row r="2151" spans="1:13">
      <c r="A2151" s="2" t="s">
        <v>8221</v>
      </c>
      <c r="B2151" s="2" t="s">
        <v>8221</v>
      </c>
      <c r="C2151" s="2" t="s">
        <v>8221</v>
      </c>
      <c r="E2151" s="2">
        <v>0</v>
      </c>
      <c r="M2151" t="s">
        <v>8219</v>
      </c>
    </row>
    <row r="2152" spans="1:13">
      <c r="A2152" s="2" t="s">
        <v>8221</v>
      </c>
      <c r="B2152" s="2" t="s">
        <v>8221</v>
      </c>
      <c r="C2152" s="2" t="s">
        <v>8221</v>
      </c>
      <c r="E2152" s="2">
        <v>4</v>
      </c>
      <c r="M2152" t="s">
        <v>8219</v>
      </c>
    </row>
    <row r="2153" spans="1:13">
      <c r="A2153" s="2" t="s">
        <v>8221</v>
      </c>
      <c r="B2153" s="2" t="s">
        <v>8221</v>
      </c>
      <c r="C2153" s="2" t="s">
        <v>8221</v>
      </c>
      <c r="E2153" s="2">
        <v>6</v>
      </c>
      <c r="M2153" t="s">
        <v>8219</v>
      </c>
    </row>
    <row r="2154" spans="1:13">
      <c r="A2154" s="2" t="s">
        <v>8221</v>
      </c>
      <c r="B2154" s="2" t="s">
        <v>8221</v>
      </c>
      <c r="C2154" s="2" t="s">
        <v>8221</v>
      </c>
      <c r="E2154" s="2">
        <v>4</v>
      </c>
      <c r="M2154" t="s">
        <v>8219</v>
      </c>
    </row>
    <row r="2155" spans="1:13">
      <c r="A2155" s="2" t="s">
        <v>8221</v>
      </c>
      <c r="B2155" s="2" t="s">
        <v>8221</v>
      </c>
      <c r="C2155" s="2" t="s">
        <v>8221</v>
      </c>
      <c r="E2155" s="2">
        <v>4</v>
      </c>
      <c r="M2155" t="s">
        <v>8219</v>
      </c>
    </row>
    <row r="2156" spans="1:13">
      <c r="A2156" s="2" t="s">
        <v>8221</v>
      </c>
      <c r="B2156" s="2" t="s">
        <v>8221</v>
      </c>
      <c r="C2156" s="2" t="s">
        <v>8221</v>
      </c>
      <c r="E2156" s="2">
        <v>2</v>
      </c>
      <c r="M2156" t="s">
        <v>8219</v>
      </c>
    </row>
    <row r="2157" spans="1:13">
      <c r="A2157" s="2" t="s">
        <v>8221</v>
      </c>
      <c r="B2157" s="2" t="s">
        <v>8221</v>
      </c>
      <c r="C2157" s="2" t="s">
        <v>8221</v>
      </c>
      <c r="E2157" s="2">
        <v>5</v>
      </c>
      <c r="M2157" t="s">
        <v>8219</v>
      </c>
    </row>
    <row r="2158" spans="1:13">
      <c r="A2158" s="2" t="s">
        <v>8221</v>
      </c>
      <c r="B2158" s="2" t="s">
        <v>8221</v>
      </c>
      <c r="C2158" s="2" t="s">
        <v>8221</v>
      </c>
      <c r="E2158" s="2">
        <v>83</v>
      </c>
      <c r="M2158" t="s">
        <v>8219</v>
      </c>
    </row>
    <row r="2159" spans="1:13">
      <c r="A2159" s="2" t="s">
        <v>8221</v>
      </c>
      <c r="B2159" s="2" t="s">
        <v>8221</v>
      </c>
      <c r="C2159" s="2" t="s">
        <v>8221</v>
      </c>
      <c r="E2159" s="2">
        <v>57</v>
      </c>
      <c r="M2159" t="s">
        <v>8219</v>
      </c>
    </row>
    <row r="2160" spans="1:13">
      <c r="A2160" s="2" t="s">
        <v>8221</v>
      </c>
      <c r="B2160" s="2" t="s">
        <v>8221</v>
      </c>
      <c r="C2160" s="2" t="s">
        <v>8221</v>
      </c>
      <c r="E2160" s="2">
        <v>311</v>
      </c>
      <c r="M2160" t="s">
        <v>8219</v>
      </c>
    </row>
    <row r="2161" spans="1:13">
      <c r="A2161" s="2" t="s">
        <v>8221</v>
      </c>
      <c r="B2161" s="2" t="s">
        <v>8221</v>
      </c>
      <c r="C2161" s="2" t="s">
        <v>8221</v>
      </c>
      <c r="E2161" s="2">
        <v>2</v>
      </c>
      <c r="M2161" t="s">
        <v>8219</v>
      </c>
    </row>
    <row r="2162" spans="1:13">
      <c r="A2162" s="2" t="s">
        <v>8221</v>
      </c>
      <c r="B2162" s="2" t="s">
        <v>8221</v>
      </c>
      <c r="C2162" s="2" t="s">
        <v>8221</v>
      </c>
      <c r="E2162" s="2">
        <v>16</v>
      </c>
      <c r="M2162" t="s">
        <v>8219</v>
      </c>
    </row>
    <row r="2163" spans="1:13">
      <c r="B2163" s="2" t="s">
        <v>8219</v>
      </c>
      <c r="C2163" s="2" t="s">
        <v>8219</v>
      </c>
      <c r="E2163" s="2">
        <v>13</v>
      </c>
    </row>
    <row r="2164" spans="1:13">
      <c r="B2164" s="2" t="s">
        <v>8219</v>
      </c>
      <c r="C2164" s="2" t="s">
        <v>8219</v>
      </c>
      <c r="E2164" s="2">
        <v>58</v>
      </c>
    </row>
    <row r="2165" spans="1:13">
      <c r="B2165" s="2" t="s">
        <v>8219</v>
      </c>
      <c r="C2165" s="2" t="s">
        <v>8219</v>
      </c>
      <c r="E2165" s="2">
        <v>44</v>
      </c>
    </row>
    <row r="2166" spans="1:13">
      <c r="B2166" s="2" t="s">
        <v>8219</v>
      </c>
      <c r="C2166" s="2" t="s">
        <v>8219</v>
      </c>
      <c r="E2166" s="2">
        <v>83</v>
      </c>
    </row>
    <row r="2167" spans="1:13">
      <c r="B2167" s="2" t="s">
        <v>8219</v>
      </c>
      <c r="C2167" s="2" t="s">
        <v>8219</v>
      </c>
      <c r="E2167" s="2">
        <v>117</v>
      </c>
    </row>
    <row r="2168" spans="1:13">
      <c r="B2168" s="2" t="s">
        <v>8219</v>
      </c>
      <c r="C2168" s="2" t="s">
        <v>8219</v>
      </c>
      <c r="E2168" s="2">
        <v>32</v>
      </c>
    </row>
    <row r="2169" spans="1:13">
      <c r="B2169" s="2" t="s">
        <v>8219</v>
      </c>
      <c r="C2169" s="2" t="s">
        <v>8219</v>
      </c>
      <c r="E2169" s="2">
        <v>8</v>
      </c>
    </row>
    <row r="2170" spans="1:13">
      <c r="B2170" s="2" t="s">
        <v>8219</v>
      </c>
      <c r="C2170" s="2" t="s">
        <v>8219</v>
      </c>
      <c r="E2170" s="2">
        <v>340</v>
      </c>
    </row>
    <row r="2171" spans="1:13">
      <c r="B2171" s="2" t="s">
        <v>8219</v>
      </c>
      <c r="C2171" s="2" t="s">
        <v>8219</v>
      </c>
      <c r="E2171" s="2">
        <v>7</v>
      </c>
    </row>
    <row r="2172" spans="1:13">
      <c r="B2172" s="2" t="s">
        <v>8219</v>
      </c>
      <c r="C2172" s="2" t="s">
        <v>8219</v>
      </c>
      <c r="E2172" s="2">
        <v>19</v>
      </c>
    </row>
    <row r="2173" spans="1:13">
      <c r="B2173" s="2" t="s">
        <v>8219</v>
      </c>
      <c r="C2173" s="2" t="s">
        <v>8219</v>
      </c>
      <c r="E2173" s="2">
        <v>47</v>
      </c>
    </row>
    <row r="2174" spans="1:13">
      <c r="B2174" s="2" t="s">
        <v>8219</v>
      </c>
      <c r="C2174" s="2" t="s">
        <v>8219</v>
      </c>
      <c r="E2174" s="2">
        <v>13</v>
      </c>
    </row>
    <row r="2175" spans="1:13">
      <c r="B2175" s="2" t="s">
        <v>8219</v>
      </c>
      <c r="C2175" s="2" t="s">
        <v>8219</v>
      </c>
      <c r="E2175" s="2">
        <v>90</v>
      </c>
    </row>
    <row r="2176" spans="1:13">
      <c r="B2176" s="2" t="s">
        <v>8219</v>
      </c>
      <c r="C2176" s="2" t="s">
        <v>8219</v>
      </c>
      <c r="E2176" s="2">
        <v>63</v>
      </c>
    </row>
    <row r="2177" spans="2:5">
      <c r="B2177" s="2" t="s">
        <v>8219</v>
      </c>
      <c r="C2177" s="2" t="s">
        <v>8219</v>
      </c>
      <c r="E2177" s="2">
        <v>26</v>
      </c>
    </row>
    <row r="2178" spans="2:5">
      <c r="B2178" s="2" t="s">
        <v>8219</v>
      </c>
      <c r="C2178" s="2" t="s">
        <v>8219</v>
      </c>
      <c r="E2178" s="2">
        <v>71</v>
      </c>
    </row>
    <row r="2179" spans="2:5">
      <c r="B2179" s="2" t="s">
        <v>8219</v>
      </c>
      <c r="C2179" s="2" t="s">
        <v>8219</v>
      </c>
      <c r="E2179" s="2">
        <v>38</v>
      </c>
    </row>
    <row r="2180" spans="2:5">
      <c r="B2180" s="2" t="s">
        <v>8219</v>
      </c>
      <c r="C2180" s="2" t="s">
        <v>8219</v>
      </c>
      <c r="E2180" s="2">
        <v>859</v>
      </c>
    </row>
    <row r="2181" spans="2:5">
      <c r="B2181" s="2" t="s">
        <v>8219</v>
      </c>
      <c r="C2181" s="2" t="s">
        <v>8219</v>
      </c>
      <c r="E2181" s="2">
        <v>21</v>
      </c>
    </row>
    <row r="2182" spans="2:5">
      <c r="B2182" s="2" t="s">
        <v>8219</v>
      </c>
      <c r="C2182" s="2" t="s">
        <v>8219</v>
      </c>
      <c r="E2182" s="2">
        <v>78</v>
      </c>
    </row>
    <row r="2183" spans="2:5">
      <c r="B2183" s="2" t="s">
        <v>8219</v>
      </c>
      <c r="C2183" s="2" t="s">
        <v>8219</v>
      </c>
      <c r="E2183" s="2">
        <v>53</v>
      </c>
    </row>
    <row r="2184" spans="2:5">
      <c r="B2184" s="2" t="s">
        <v>8219</v>
      </c>
      <c r="C2184" s="2" t="s">
        <v>8219</v>
      </c>
      <c r="E2184" s="2">
        <v>356</v>
      </c>
    </row>
    <row r="2185" spans="2:5">
      <c r="B2185" s="2" t="s">
        <v>8219</v>
      </c>
      <c r="C2185" s="2" t="s">
        <v>8219</v>
      </c>
      <c r="E2185" s="2">
        <v>279</v>
      </c>
    </row>
    <row r="2186" spans="2:5">
      <c r="B2186" s="2" t="s">
        <v>8219</v>
      </c>
      <c r="C2186" s="2" t="s">
        <v>8219</v>
      </c>
      <c r="E2186" s="2">
        <v>266</v>
      </c>
    </row>
    <row r="2187" spans="2:5">
      <c r="B2187" s="2" t="s">
        <v>8219</v>
      </c>
      <c r="C2187" s="2" t="s">
        <v>8219</v>
      </c>
      <c r="E2187" s="2">
        <v>623</v>
      </c>
    </row>
    <row r="2188" spans="2:5">
      <c r="B2188" s="2" t="s">
        <v>8219</v>
      </c>
      <c r="C2188" s="2" t="s">
        <v>8219</v>
      </c>
      <c r="E2188" s="2">
        <v>392</v>
      </c>
    </row>
    <row r="2189" spans="2:5">
      <c r="B2189" s="2" t="s">
        <v>8219</v>
      </c>
      <c r="C2189" s="2" t="s">
        <v>8219</v>
      </c>
      <c r="E2189" s="2">
        <v>3562</v>
      </c>
    </row>
    <row r="2190" spans="2:5">
      <c r="B2190" s="2" t="s">
        <v>8219</v>
      </c>
      <c r="C2190" s="2" t="s">
        <v>8219</v>
      </c>
      <c r="E2190" s="2">
        <v>514</v>
      </c>
    </row>
    <row r="2191" spans="2:5">
      <c r="B2191" s="2" t="s">
        <v>8219</v>
      </c>
      <c r="C2191" s="2" t="s">
        <v>8219</v>
      </c>
      <c r="E2191" s="2">
        <v>88</v>
      </c>
    </row>
    <row r="2192" spans="2:5">
      <c r="B2192" s="2" t="s">
        <v>8219</v>
      </c>
      <c r="C2192" s="2" t="s">
        <v>8219</v>
      </c>
      <c r="E2192" s="2">
        <v>537</v>
      </c>
    </row>
    <row r="2193" spans="2:5">
      <c r="B2193" s="2" t="s">
        <v>8219</v>
      </c>
      <c r="C2193" s="2" t="s">
        <v>8219</v>
      </c>
      <c r="E2193" s="2">
        <v>25</v>
      </c>
    </row>
    <row r="2194" spans="2:5">
      <c r="B2194" s="2" t="s">
        <v>8219</v>
      </c>
      <c r="C2194" s="2" t="s">
        <v>8219</v>
      </c>
      <c r="E2194" s="2">
        <v>3238</v>
      </c>
    </row>
    <row r="2195" spans="2:5">
      <c r="B2195" s="2" t="s">
        <v>8219</v>
      </c>
      <c r="C2195" s="2" t="s">
        <v>8219</v>
      </c>
      <c r="E2195" s="2">
        <v>897</v>
      </c>
    </row>
    <row r="2196" spans="2:5">
      <c r="B2196" s="2" t="s">
        <v>8219</v>
      </c>
      <c r="C2196" s="2" t="s">
        <v>8219</v>
      </c>
      <c r="E2196" s="2">
        <v>878</v>
      </c>
    </row>
    <row r="2197" spans="2:5">
      <c r="B2197" s="2" t="s">
        <v>8219</v>
      </c>
      <c r="C2197" s="2" t="s">
        <v>8219</v>
      </c>
      <c r="E2197" s="2">
        <v>115</v>
      </c>
    </row>
    <row r="2198" spans="2:5">
      <c r="B2198" s="2" t="s">
        <v>8219</v>
      </c>
      <c r="C2198" s="2" t="s">
        <v>8219</v>
      </c>
      <c r="E2198" s="2">
        <v>234</v>
      </c>
    </row>
    <row r="2199" spans="2:5">
      <c r="B2199" s="2" t="s">
        <v>8219</v>
      </c>
      <c r="C2199" s="2" t="s">
        <v>8219</v>
      </c>
      <c r="E2199" s="2">
        <v>4330</v>
      </c>
    </row>
    <row r="2200" spans="2:5">
      <c r="B2200" s="2" t="s">
        <v>8219</v>
      </c>
      <c r="C2200" s="2" t="s">
        <v>8219</v>
      </c>
      <c r="E2200" s="2">
        <v>651</v>
      </c>
    </row>
    <row r="2201" spans="2:5">
      <c r="B2201" s="2" t="s">
        <v>8219</v>
      </c>
      <c r="C2201" s="2" t="s">
        <v>8219</v>
      </c>
      <c r="E2201" s="2">
        <v>251</v>
      </c>
    </row>
    <row r="2202" spans="2:5">
      <c r="B2202" s="2" t="s">
        <v>8219</v>
      </c>
      <c r="C2202" s="2" t="s">
        <v>8219</v>
      </c>
      <c r="E2202" s="2">
        <v>263</v>
      </c>
    </row>
    <row r="2203" spans="2:5">
      <c r="B2203" s="2" t="s">
        <v>8219</v>
      </c>
      <c r="C2203" s="2" t="s">
        <v>8219</v>
      </c>
      <c r="E2203" s="2">
        <v>28</v>
      </c>
    </row>
    <row r="2204" spans="2:5">
      <c r="B2204" s="2" t="s">
        <v>8219</v>
      </c>
      <c r="C2204" s="2" t="s">
        <v>8219</v>
      </c>
      <c r="E2204" s="2">
        <v>721</v>
      </c>
    </row>
    <row r="2205" spans="2:5">
      <c r="B2205" s="2" t="s">
        <v>8219</v>
      </c>
      <c r="C2205" s="2" t="s">
        <v>8219</v>
      </c>
      <c r="E2205" s="2">
        <v>50</v>
      </c>
    </row>
    <row r="2206" spans="2:5">
      <c r="B2206" s="2" t="s">
        <v>8219</v>
      </c>
      <c r="C2206" s="2" t="s">
        <v>8219</v>
      </c>
      <c r="E2206" s="2">
        <v>73</v>
      </c>
    </row>
    <row r="2207" spans="2:5">
      <c r="B2207" s="2" t="s">
        <v>8219</v>
      </c>
      <c r="C2207" s="2" t="s">
        <v>8219</v>
      </c>
      <c r="E2207" s="2">
        <v>27</v>
      </c>
    </row>
    <row r="2208" spans="2:5">
      <c r="B2208" s="2" t="s">
        <v>8219</v>
      </c>
      <c r="C2208" s="2" t="s">
        <v>8219</v>
      </c>
      <c r="E2208" s="2">
        <v>34</v>
      </c>
    </row>
    <row r="2209" spans="2:5">
      <c r="B2209" s="2" t="s">
        <v>8219</v>
      </c>
      <c r="C2209" s="2" t="s">
        <v>8219</v>
      </c>
      <c r="E2209" s="2">
        <v>7</v>
      </c>
    </row>
    <row r="2210" spans="2:5">
      <c r="B2210" s="2" t="s">
        <v>8219</v>
      </c>
      <c r="C2210" s="2" t="s">
        <v>8219</v>
      </c>
      <c r="E2210" s="2">
        <v>24</v>
      </c>
    </row>
    <row r="2211" spans="2:5">
      <c r="B2211" s="2" t="s">
        <v>8219</v>
      </c>
      <c r="C2211" s="2" t="s">
        <v>8219</v>
      </c>
      <c r="E2211" s="2">
        <v>15</v>
      </c>
    </row>
    <row r="2212" spans="2:5">
      <c r="B2212" s="2" t="s">
        <v>8219</v>
      </c>
      <c r="C2212" s="2" t="s">
        <v>8219</v>
      </c>
      <c r="E2212" s="2">
        <v>72</v>
      </c>
    </row>
    <row r="2213" spans="2:5">
      <c r="B2213" s="2" t="s">
        <v>8219</v>
      </c>
      <c r="C2213" s="2" t="s">
        <v>8219</v>
      </c>
      <c r="E2213" s="2">
        <v>120</v>
      </c>
    </row>
    <row r="2214" spans="2:5">
      <c r="B2214" s="2" t="s">
        <v>8219</v>
      </c>
      <c r="C2214" s="2" t="s">
        <v>8219</v>
      </c>
      <c r="E2214" s="2">
        <v>123</v>
      </c>
    </row>
    <row r="2215" spans="2:5">
      <c r="B2215" s="2" t="s">
        <v>8219</v>
      </c>
      <c r="C2215" s="2" t="s">
        <v>8219</v>
      </c>
      <c r="E2215" s="2">
        <v>1</v>
      </c>
    </row>
    <row r="2216" spans="2:5">
      <c r="B2216" s="2" t="s">
        <v>8219</v>
      </c>
      <c r="C2216" s="2" t="s">
        <v>8219</v>
      </c>
      <c r="E2216" s="2">
        <v>24</v>
      </c>
    </row>
    <row r="2217" spans="2:5">
      <c r="B2217" s="2" t="s">
        <v>8219</v>
      </c>
      <c r="C2217" s="2" t="s">
        <v>8219</v>
      </c>
      <c r="E2217" s="2">
        <v>33</v>
      </c>
    </row>
    <row r="2218" spans="2:5">
      <c r="B2218" s="2" t="s">
        <v>8219</v>
      </c>
      <c r="C2218" s="2" t="s">
        <v>8219</v>
      </c>
      <c r="E2218" s="2">
        <v>14</v>
      </c>
    </row>
    <row r="2219" spans="2:5">
      <c r="B2219" s="2" t="s">
        <v>8219</v>
      </c>
      <c r="C2219" s="2" t="s">
        <v>8219</v>
      </c>
      <c r="E2219" s="2">
        <v>9</v>
      </c>
    </row>
    <row r="2220" spans="2:5">
      <c r="B2220" s="2" t="s">
        <v>8219</v>
      </c>
      <c r="C2220" s="2" t="s">
        <v>8219</v>
      </c>
      <c r="E2220" s="2">
        <v>76</v>
      </c>
    </row>
    <row r="2221" spans="2:5">
      <c r="B2221" s="2" t="s">
        <v>8219</v>
      </c>
      <c r="C2221" s="2" t="s">
        <v>8219</v>
      </c>
      <c r="E2221" s="2">
        <v>19</v>
      </c>
    </row>
    <row r="2222" spans="2:5">
      <c r="B2222" s="2" t="s">
        <v>8219</v>
      </c>
      <c r="C2222" s="2" t="s">
        <v>8219</v>
      </c>
      <c r="E2222" s="2">
        <v>69</v>
      </c>
    </row>
    <row r="2223" spans="2:5">
      <c r="B2223" s="2" t="s">
        <v>8219</v>
      </c>
      <c r="C2223" s="2" t="s">
        <v>8219</v>
      </c>
      <c r="E2223" s="2">
        <v>218</v>
      </c>
    </row>
    <row r="2224" spans="2:5">
      <c r="B2224" s="2" t="s">
        <v>8219</v>
      </c>
      <c r="C2224" s="2" t="s">
        <v>8219</v>
      </c>
      <c r="E2224" s="2">
        <v>30</v>
      </c>
    </row>
    <row r="2225" spans="2:5">
      <c r="B2225" s="2" t="s">
        <v>8219</v>
      </c>
      <c r="C2225" s="2" t="s">
        <v>8219</v>
      </c>
      <c r="E2225" s="2">
        <v>100</v>
      </c>
    </row>
    <row r="2226" spans="2:5">
      <c r="B2226" s="2" t="s">
        <v>8219</v>
      </c>
      <c r="C2226" s="2" t="s">
        <v>8219</v>
      </c>
      <c r="E2226" s="2">
        <v>296</v>
      </c>
    </row>
    <row r="2227" spans="2:5">
      <c r="B2227" s="2" t="s">
        <v>8219</v>
      </c>
      <c r="C2227" s="2" t="s">
        <v>8219</v>
      </c>
      <c r="E2227" s="2">
        <v>1204</v>
      </c>
    </row>
    <row r="2228" spans="2:5">
      <c r="B2228" s="2" t="s">
        <v>8219</v>
      </c>
      <c r="C2228" s="2" t="s">
        <v>8219</v>
      </c>
      <c r="E2228" s="2">
        <v>321</v>
      </c>
    </row>
    <row r="2229" spans="2:5">
      <c r="B2229" s="2" t="s">
        <v>8219</v>
      </c>
      <c r="C2229" s="2" t="s">
        <v>8219</v>
      </c>
      <c r="E2229" s="2">
        <v>301</v>
      </c>
    </row>
    <row r="2230" spans="2:5">
      <c r="B2230" s="2" t="s">
        <v>8219</v>
      </c>
      <c r="C2230" s="2" t="s">
        <v>8219</v>
      </c>
      <c r="E2230" s="2">
        <v>144</v>
      </c>
    </row>
    <row r="2231" spans="2:5">
      <c r="B2231" s="2" t="s">
        <v>8219</v>
      </c>
      <c r="C2231" s="2" t="s">
        <v>8219</v>
      </c>
      <c r="E2231" s="2">
        <v>539</v>
      </c>
    </row>
    <row r="2232" spans="2:5">
      <c r="B2232" s="2" t="s">
        <v>8219</v>
      </c>
      <c r="C2232" s="2" t="s">
        <v>8219</v>
      </c>
      <c r="E2232" s="2">
        <v>498</v>
      </c>
    </row>
    <row r="2233" spans="2:5">
      <c r="B2233" s="2" t="s">
        <v>8219</v>
      </c>
      <c r="C2233" s="2" t="s">
        <v>8219</v>
      </c>
      <c r="E2233" s="2">
        <v>1113</v>
      </c>
    </row>
    <row r="2234" spans="2:5">
      <c r="B2234" s="2" t="s">
        <v>8219</v>
      </c>
      <c r="C2234" s="2" t="s">
        <v>8219</v>
      </c>
      <c r="E2234" s="2">
        <v>988</v>
      </c>
    </row>
    <row r="2235" spans="2:5">
      <c r="B2235" s="2" t="s">
        <v>8219</v>
      </c>
      <c r="C2235" s="2" t="s">
        <v>8219</v>
      </c>
      <c r="E2235" s="2">
        <v>391</v>
      </c>
    </row>
    <row r="2236" spans="2:5">
      <c r="B2236" s="2" t="s">
        <v>8219</v>
      </c>
      <c r="C2236" s="2" t="s">
        <v>8219</v>
      </c>
      <c r="E2236" s="2">
        <v>28</v>
      </c>
    </row>
    <row r="2237" spans="2:5">
      <c r="B2237" s="2" t="s">
        <v>8219</v>
      </c>
      <c r="C2237" s="2" t="s">
        <v>8219</v>
      </c>
      <c r="E2237" s="2">
        <v>147</v>
      </c>
    </row>
    <row r="2238" spans="2:5">
      <c r="B2238" s="2" t="s">
        <v>8219</v>
      </c>
      <c r="C2238" s="2" t="s">
        <v>8219</v>
      </c>
      <c r="E2238" s="2">
        <v>680</v>
      </c>
    </row>
    <row r="2239" spans="2:5">
      <c r="B2239" s="2" t="s">
        <v>8219</v>
      </c>
      <c r="C2239" s="2" t="s">
        <v>8219</v>
      </c>
      <c r="E2239" s="2">
        <v>983</v>
      </c>
    </row>
    <row r="2240" spans="2:5">
      <c r="B2240" s="2" t="s">
        <v>8219</v>
      </c>
      <c r="C2240" s="2" t="s">
        <v>8219</v>
      </c>
      <c r="E2240" s="2">
        <v>79</v>
      </c>
    </row>
    <row r="2241" spans="2:5">
      <c r="B2241" s="2" t="s">
        <v>8219</v>
      </c>
      <c r="C2241" s="2" t="s">
        <v>8219</v>
      </c>
      <c r="E2241" s="2">
        <v>426</v>
      </c>
    </row>
    <row r="2242" spans="2:5">
      <c r="B2242" s="2" t="s">
        <v>8219</v>
      </c>
      <c r="C2242" s="2" t="s">
        <v>8219</v>
      </c>
      <c r="E2242" s="2">
        <v>96</v>
      </c>
    </row>
    <row r="2243" spans="2:5">
      <c r="B2243" s="2" t="s">
        <v>8219</v>
      </c>
      <c r="C2243" s="2" t="s">
        <v>8219</v>
      </c>
      <c r="E2243" s="2">
        <v>163</v>
      </c>
    </row>
    <row r="2244" spans="2:5">
      <c r="B2244" s="2" t="s">
        <v>8219</v>
      </c>
      <c r="C2244" s="2" t="s">
        <v>8219</v>
      </c>
      <c r="E2244" s="2">
        <v>2525</v>
      </c>
    </row>
    <row r="2245" spans="2:5">
      <c r="B2245" s="2" t="s">
        <v>8219</v>
      </c>
      <c r="C2245" s="2" t="s">
        <v>8219</v>
      </c>
      <c r="E2245" s="2">
        <v>2035</v>
      </c>
    </row>
    <row r="2246" spans="2:5">
      <c r="B2246" s="2" t="s">
        <v>8219</v>
      </c>
      <c r="C2246" s="2" t="s">
        <v>8219</v>
      </c>
      <c r="E2246" s="2">
        <v>290</v>
      </c>
    </row>
    <row r="2247" spans="2:5">
      <c r="B2247" s="2" t="s">
        <v>8219</v>
      </c>
      <c r="C2247" s="2" t="s">
        <v>8219</v>
      </c>
      <c r="E2247" s="2">
        <v>1980</v>
      </c>
    </row>
    <row r="2248" spans="2:5">
      <c r="B2248" s="2" t="s">
        <v>8219</v>
      </c>
      <c r="C2248" s="2" t="s">
        <v>8219</v>
      </c>
      <c r="E2248" s="2">
        <v>57</v>
      </c>
    </row>
    <row r="2249" spans="2:5">
      <c r="B2249" s="2" t="s">
        <v>8219</v>
      </c>
      <c r="C2249" s="2" t="s">
        <v>8219</v>
      </c>
      <c r="E2249" s="2">
        <v>380</v>
      </c>
    </row>
    <row r="2250" spans="2:5">
      <c r="B2250" s="2" t="s">
        <v>8219</v>
      </c>
      <c r="C2250" s="2" t="s">
        <v>8219</v>
      </c>
      <c r="E2250" s="2">
        <v>128</v>
      </c>
    </row>
    <row r="2251" spans="2:5">
      <c r="B2251" s="2" t="s">
        <v>8219</v>
      </c>
      <c r="C2251" s="2" t="s">
        <v>8219</v>
      </c>
      <c r="E2251" s="2">
        <v>180</v>
      </c>
    </row>
    <row r="2252" spans="2:5">
      <c r="B2252" s="2" t="s">
        <v>8219</v>
      </c>
      <c r="C2252" s="2" t="s">
        <v>8219</v>
      </c>
      <c r="E2252" s="2">
        <v>571</v>
      </c>
    </row>
    <row r="2253" spans="2:5">
      <c r="B2253" s="2" t="s">
        <v>8219</v>
      </c>
      <c r="C2253" s="2" t="s">
        <v>8219</v>
      </c>
      <c r="E2253" s="2">
        <v>480</v>
      </c>
    </row>
    <row r="2254" spans="2:5">
      <c r="B2254" s="2" t="s">
        <v>8219</v>
      </c>
      <c r="C2254" s="2" t="s">
        <v>8219</v>
      </c>
      <c r="E2254" s="2">
        <v>249</v>
      </c>
    </row>
    <row r="2255" spans="2:5">
      <c r="B2255" s="2" t="s">
        <v>8219</v>
      </c>
      <c r="C2255" s="2" t="s">
        <v>8219</v>
      </c>
      <c r="E2255" s="2">
        <v>84</v>
      </c>
    </row>
    <row r="2256" spans="2:5">
      <c r="B2256" s="2" t="s">
        <v>8219</v>
      </c>
      <c r="C2256" s="2" t="s">
        <v>8219</v>
      </c>
      <c r="E2256" s="2">
        <v>197</v>
      </c>
    </row>
    <row r="2257" spans="2:5">
      <c r="B2257" s="2" t="s">
        <v>8219</v>
      </c>
      <c r="C2257" s="2" t="s">
        <v>8219</v>
      </c>
      <c r="E2257" s="2">
        <v>271</v>
      </c>
    </row>
    <row r="2258" spans="2:5">
      <c r="B2258" s="2" t="s">
        <v>8219</v>
      </c>
      <c r="C2258" s="2" t="s">
        <v>8219</v>
      </c>
      <c r="E2258" s="2">
        <v>50</v>
      </c>
    </row>
    <row r="2259" spans="2:5">
      <c r="B2259" s="2" t="s">
        <v>8219</v>
      </c>
      <c r="C2259" s="2" t="s">
        <v>8219</v>
      </c>
      <c r="E2259" s="2">
        <v>169</v>
      </c>
    </row>
    <row r="2260" spans="2:5">
      <c r="B2260" s="2" t="s">
        <v>8219</v>
      </c>
      <c r="C2260" s="2" t="s">
        <v>8219</v>
      </c>
      <c r="E2260" s="2">
        <v>205</v>
      </c>
    </row>
    <row r="2261" spans="2:5">
      <c r="B2261" s="2" t="s">
        <v>8219</v>
      </c>
      <c r="C2261" s="2" t="s">
        <v>8219</v>
      </c>
      <c r="E2261" s="2">
        <v>206</v>
      </c>
    </row>
    <row r="2262" spans="2:5">
      <c r="B2262" s="2" t="s">
        <v>8219</v>
      </c>
      <c r="C2262" s="2" t="s">
        <v>8219</v>
      </c>
      <c r="E2262" s="2">
        <v>84</v>
      </c>
    </row>
    <row r="2263" spans="2:5">
      <c r="B2263" s="2" t="s">
        <v>8219</v>
      </c>
      <c r="C2263" s="2" t="s">
        <v>8219</v>
      </c>
      <c r="E2263" s="2">
        <v>210</v>
      </c>
    </row>
    <row r="2264" spans="2:5">
      <c r="B2264" s="2" t="s">
        <v>8219</v>
      </c>
      <c r="C2264" s="2" t="s">
        <v>8219</v>
      </c>
      <c r="E2264" s="2">
        <v>181</v>
      </c>
    </row>
    <row r="2265" spans="2:5">
      <c r="B2265" s="2" t="s">
        <v>8219</v>
      </c>
      <c r="C2265" s="2" t="s">
        <v>8219</v>
      </c>
      <c r="E2265" s="2">
        <v>60</v>
      </c>
    </row>
    <row r="2266" spans="2:5">
      <c r="B2266" s="2" t="s">
        <v>8219</v>
      </c>
      <c r="C2266" s="2" t="s">
        <v>8219</v>
      </c>
      <c r="E2266" s="2">
        <v>445</v>
      </c>
    </row>
    <row r="2267" spans="2:5">
      <c r="B2267" s="2" t="s">
        <v>8219</v>
      </c>
      <c r="C2267" s="2" t="s">
        <v>8219</v>
      </c>
      <c r="E2267" s="2">
        <v>17</v>
      </c>
    </row>
    <row r="2268" spans="2:5">
      <c r="B2268" s="2" t="s">
        <v>8219</v>
      </c>
      <c r="C2268" s="2" t="s">
        <v>8219</v>
      </c>
      <c r="E2268" s="2">
        <v>194</v>
      </c>
    </row>
    <row r="2269" spans="2:5">
      <c r="B2269" s="2" t="s">
        <v>8219</v>
      </c>
      <c r="C2269" s="2" t="s">
        <v>8219</v>
      </c>
      <c r="E2269" s="2">
        <v>404</v>
      </c>
    </row>
    <row r="2270" spans="2:5">
      <c r="B2270" s="2" t="s">
        <v>8219</v>
      </c>
      <c r="C2270" s="2" t="s">
        <v>8219</v>
      </c>
      <c r="E2270" s="2">
        <v>194</v>
      </c>
    </row>
    <row r="2271" spans="2:5">
      <c r="B2271" s="2" t="s">
        <v>8219</v>
      </c>
      <c r="C2271" s="2" t="s">
        <v>8219</v>
      </c>
      <c r="E2271" s="2">
        <v>902</v>
      </c>
    </row>
    <row r="2272" spans="2:5">
      <c r="B2272" s="2" t="s">
        <v>8219</v>
      </c>
      <c r="C2272" s="2" t="s">
        <v>8219</v>
      </c>
      <c r="E2272" s="2">
        <v>1670</v>
      </c>
    </row>
    <row r="2273" spans="2:5">
      <c r="B2273" s="2" t="s">
        <v>8219</v>
      </c>
      <c r="C2273" s="2" t="s">
        <v>8219</v>
      </c>
      <c r="E2273" s="2">
        <v>1328</v>
      </c>
    </row>
    <row r="2274" spans="2:5">
      <c r="B2274" s="2" t="s">
        <v>8219</v>
      </c>
      <c r="C2274" s="2" t="s">
        <v>8219</v>
      </c>
      <c r="E2274" s="2">
        <v>944</v>
      </c>
    </row>
    <row r="2275" spans="2:5">
      <c r="B2275" s="2" t="s">
        <v>8219</v>
      </c>
      <c r="C2275" s="2" t="s">
        <v>8219</v>
      </c>
      <c r="E2275" s="2">
        <v>147</v>
      </c>
    </row>
    <row r="2276" spans="2:5">
      <c r="B2276" s="2" t="s">
        <v>8219</v>
      </c>
      <c r="C2276" s="2" t="s">
        <v>8219</v>
      </c>
      <c r="E2276" s="2">
        <v>99</v>
      </c>
    </row>
    <row r="2277" spans="2:5">
      <c r="B2277" s="2" t="s">
        <v>8219</v>
      </c>
      <c r="C2277" s="2" t="s">
        <v>8219</v>
      </c>
      <c r="E2277" s="2">
        <v>79</v>
      </c>
    </row>
    <row r="2278" spans="2:5">
      <c r="B2278" s="2" t="s">
        <v>8219</v>
      </c>
      <c r="C2278" s="2" t="s">
        <v>8219</v>
      </c>
      <c r="E2278" s="2">
        <v>75</v>
      </c>
    </row>
    <row r="2279" spans="2:5">
      <c r="B2279" s="2" t="s">
        <v>8219</v>
      </c>
      <c r="C2279" s="2" t="s">
        <v>8219</v>
      </c>
      <c r="E2279" s="2">
        <v>207</v>
      </c>
    </row>
    <row r="2280" spans="2:5">
      <c r="B2280" s="2" t="s">
        <v>8219</v>
      </c>
      <c r="C2280" s="2" t="s">
        <v>8219</v>
      </c>
      <c r="E2280" s="2">
        <v>102</v>
      </c>
    </row>
    <row r="2281" spans="2:5">
      <c r="B2281" s="2" t="s">
        <v>8219</v>
      </c>
      <c r="C2281" s="2" t="s">
        <v>8219</v>
      </c>
      <c r="E2281" s="2">
        <v>32</v>
      </c>
    </row>
    <row r="2282" spans="2:5">
      <c r="B2282" s="2" t="s">
        <v>8219</v>
      </c>
      <c r="C2282" s="2" t="s">
        <v>8219</v>
      </c>
      <c r="E2282" s="2">
        <v>480</v>
      </c>
    </row>
    <row r="2283" spans="2:5">
      <c r="B2283" s="2" t="s">
        <v>8219</v>
      </c>
      <c r="C2283" s="2" t="s">
        <v>8219</v>
      </c>
      <c r="E2283" s="2">
        <v>11</v>
      </c>
    </row>
    <row r="2284" spans="2:5">
      <c r="B2284" s="2" t="s">
        <v>8219</v>
      </c>
      <c r="C2284" s="2" t="s">
        <v>8219</v>
      </c>
      <c r="E2284" s="2">
        <v>12</v>
      </c>
    </row>
    <row r="2285" spans="2:5">
      <c r="B2285" s="2" t="s">
        <v>8219</v>
      </c>
      <c r="C2285" s="2" t="s">
        <v>8219</v>
      </c>
      <c r="E2285" s="2">
        <v>48</v>
      </c>
    </row>
    <row r="2286" spans="2:5">
      <c r="B2286" s="2" t="s">
        <v>8219</v>
      </c>
      <c r="C2286" s="2" t="s">
        <v>8219</v>
      </c>
      <c r="E2286" s="2">
        <v>59</v>
      </c>
    </row>
    <row r="2287" spans="2:5">
      <c r="B2287" s="2" t="s">
        <v>8219</v>
      </c>
      <c r="C2287" s="2" t="s">
        <v>8219</v>
      </c>
      <c r="E2287" s="2">
        <v>79</v>
      </c>
    </row>
    <row r="2288" spans="2:5">
      <c r="B2288" s="2" t="s">
        <v>8219</v>
      </c>
      <c r="C2288" s="2" t="s">
        <v>8219</v>
      </c>
      <c r="E2288" s="2">
        <v>14</v>
      </c>
    </row>
    <row r="2289" spans="2:5">
      <c r="B2289" s="2" t="s">
        <v>8219</v>
      </c>
      <c r="C2289" s="2" t="s">
        <v>8219</v>
      </c>
      <c r="E2289" s="2">
        <v>106</v>
      </c>
    </row>
    <row r="2290" spans="2:5">
      <c r="B2290" s="2" t="s">
        <v>8219</v>
      </c>
      <c r="C2290" s="2" t="s">
        <v>8219</v>
      </c>
      <c r="E2290" s="2">
        <v>25</v>
      </c>
    </row>
    <row r="2291" spans="2:5">
      <c r="B2291" s="2" t="s">
        <v>8219</v>
      </c>
      <c r="C2291" s="2" t="s">
        <v>8219</v>
      </c>
      <c r="E2291" s="2">
        <v>25</v>
      </c>
    </row>
    <row r="2292" spans="2:5">
      <c r="B2292" s="2" t="s">
        <v>8219</v>
      </c>
      <c r="C2292" s="2" t="s">
        <v>8219</v>
      </c>
      <c r="E2292" s="2">
        <v>29</v>
      </c>
    </row>
    <row r="2293" spans="2:5">
      <c r="B2293" s="2" t="s">
        <v>8219</v>
      </c>
      <c r="C2293" s="2" t="s">
        <v>8219</v>
      </c>
      <c r="E2293" s="2">
        <v>43</v>
      </c>
    </row>
    <row r="2294" spans="2:5">
      <c r="B2294" s="2" t="s">
        <v>8219</v>
      </c>
      <c r="C2294" s="2" t="s">
        <v>8219</v>
      </c>
      <c r="E2294" s="2">
        <v>46</v>
      </c>
    </row>
    <row r="2295" spans="2:5">
      <c r="B2295" s="2" t="s">
        <v>8219</v>
      </c>
      <c r="C2295" s="2" t="s">
        <v>8219</v>
      </c>
      <c r="E2295" s="2">
        <v>27</v>
      </c>
    </row>
    <row r="2296" spans="2:5">
      <c r="B2296" s="2" t="s">
        <v>8219</v>
      </c>
      <c r="C2296" s="2" t="s">
        <v>8219</v>
      </c>
      <c r="E2296" s="2">
        <v>112</v>
      </c>
    </row>
    <row r="2297" spans="2:5">
      <c r="B2297" s="2" t="s">
        <v>8219</v>
      </c>
      <c r="C2297" s="2" t="s">
        <v>8219</v>
      </c>
      <c r="E2297" s="2">
        <v>34</v>
      </c>
    </row>
    <row r="2298" spans="2:5">
      <c r="B2298" s="2" t="s">
        <v>8219</v>
      </c>
      <c r="C2298" s="2" t="s">
        <v>8219</v>
      </c>
      <c r="E2298" s="2">
        <v>145</v>
      </c>
    </row>
    <row r="2299" spans="2:5">
      <c r="B2299" s="2" t="s">
        <v>8219</v>
      </c>
      <c r="C2299" s="2" t="s">
        <v>8219</v>
      </c>
      <c r="E2299" s="2">
        <v>19</v>
      </c>
    </row>
    <row r="2300" spans="2:5">
      <c r="B2300" s="2" t="s">
        <v>8219</v>
      </c>
      <c r="C2300" s="2" t="s">
        <v>8219</v>
      </c>
      <c r="E2300" s="2">
        <v>288</v>
      </c>
    </row>
    <row r="2301" spans="2:5">
      <c r="B2301" s="2" t="s">
        <v>8219</v>
      </c>
      <c r="C2301" s="2" t="s">
        <v>8219</v>
      </c>
      <c r="E2301" s="2">
        <v>14</v>
      </c>
    </row>
    <row r="2302" spans="2:5">
      <c r="B2302" s="2" t="s">
        <v>8219</v>
      </c>
      <c r="C2302" s="2" t="s">
        <v>8219</v>
      </c>
      <c r="E2302" s="2">
        <v>7</v>
      </c>
    </row>
    <row r="2303" spans="2:5">
      <c r="B2303" s="2" t="s">
        <v>8219</v>
      </c>
      <c r="C2303" s="2" t="s">
        <v>8219</v>
      </c>
      <c r="E2303" s="2">
        <v>211</v>
      </c>
    </row>
    <row r="2304" spans="2:5">
      <c r="B2304" s="2" t="s">
        <v>8219</v>
      </c>
      <c r="C2304" s="2" t="s">
        <v>8219</v>
      </c>
      <c r="E2304" s="2">
        <v>85</v>
      </c>
    </row>
    <row r="2305" spans="2:5">
      <c r="B2305" s="2" t="s">
        <v>8219</v>
      </c>
      <c r="C2305" s="2" t="s">
        <v>8219</v>
      </c>
      <c r="E2305" s="2">
        <v>103</v>
      </c>
    </row>
    <row r="2306" spans="2:5">
      <c r="B2306" s="2" t="s">
        <v>8219</v>
      </c>
      <c r="C2306" s="2" t="s">
        <v>8219</v>
      </c>
      <c r="E2306" s="2">
        <v>113</v>
      </c>
    </row>
    <row r="2307" spans="2:5">
      <c r="B2307" s="2" t="s">
        <v>8219</v>
      </c>
      <c r="C2307" s="2" t="s">
        <v>8219</v>
      </c>
      <c r="E2307" s="2">
        <v>167</v>
      </c>
    </row>
    <row r="2308" spans="2:5">
      <c r="B2308" s="2" t="s">
        <v>8219</v>
      </c>
      <c r="C2308" s="2" t="s">
        <v>8219</v>
      </c>
      <c r="E2308" s="2">
        <v>73</v>
      </c>
    </row>
    <row r="2309" spans="2:5">
      <c r="B2309" s="2" t="s">
        <v>8219</v>
      </c>
      <c r="C2309" s="2" t="s">
        <v>8219</v>
      </c>
      <c r="E2309" s="2">
        <v>75</v>
      </c>
    </row>
    <row r="2310" spans="2:5">
      <c r="B2310" s="2" t="s">
        <v>8219</v>
      </c>
      <c r="C2310" s="2" t="s">
        <v>8219</v>
      </c>
      <c r="E2310" s="2">
        <v>614</v>
      </c>
    </row>
    <row r="2311" spans="2:5">
      <c r="B2311" s="2" t="s">
        <v>8219</v>
      </c>
      <c r="C2311" s="2" t="s">
        <v>8219</v>
      </c>
      <c r="E2311" s="2">
        <v>107</v>
      </c>
    </row>
    <row r="2312" spans="2:5">
      <c r="B2312" s="2" t="s">
        <v>8219</v>
      </c>
      <c r="C2312" s="2" t="s">
        <v>8219</v>
      </c>
      <c r="E2312" s="2">
        <v>1224</v>
      </c>
    </row>
    <row r="2313" spans="2:5">
      <c r="B2313" s="2" t="s">
        <v>8219</v>
      </c>
      <c r="C2313" s="2" t="s">
        <v>8219</v>
      </c>
      <c r="E2313" s="2">
        <v>104</v>
      </c>
    </row>
    <row r="2314" spans="2:5">
      <c r="B2314" s="2" t="s">
        <v>8219</v>
      </c>
      <c r="C2314" s="2" t="s">
        <v>8219</v>
      </c>
      <c r="E2314" s="2">
        <v>79</v>
      </c>
    </row>
    <row r="2315" spans="2:5">
      <c r="B2315" s="2" t="s">
        <v>8219</v>
      </c>
      <c r="C2315" s="2" t="s">
        <v>8219</v>
      </c>
      <c r="E2315" s="2">
        <v>157</v>
      </c>
    </row>
    <row r="2316" spans="2:5">
      <c r="B2316" s="2" t="s">
        <v>8219</v>
      </c>
      <c r="C2316" s="2" t="s">
        <v>8219</v>
      </c>
      <c r="E2316" s="2">
        <v>50</v>
      </c>
    </row>
    <row r="2317" spans="2:5">
      <c r="B2317" s="2" t="s">
        <v>8219</v>
      </c>
      <c r="C2317" s="2" t="s">
        <v>8219</v>
      </c>
      <c r="E2317" s="2">
        <v>64</v>
      </c>
    </row>
    <row r="2318" spans="2:5">
      <c r="B2318" s="2" t="s">
        <v>8219</v>
      </c>
      <c r="C2318" s="2" t="s">
        <v>8219</v>
      </c>
      <c r="E2318" s="2">
        <v>200</v>
      </c>
    </row>
    <row r="2319" spans="2:5">
      <c r="B2319" s="2" t="s">
        <v>8219</v>
      </c>
      <c r="C2319" s="2" t="s">
        <v>8219</v>
      </c>
      <c r="E2319" s="2">
        <v>22</v>
      </c>
    </row>
    <row r="2320" spans="2:5">
      <c r="B2320" s="2" t="s">
        <v>8219</v>
      </c>
      <c r="C2320" s="2" t="s">
        <v>8219</v>
      </c>
      <c r="E2320" s="2">
        <v>163</v>
      </c>
    </row>
    <row r="2321" spans="1:5">
      <c r="B2321" s="2" t="s">
        <v>8219</v>
      </c>
      <c r="C2321" s="2" t="s">
        <v>8219</v>
      </c>
      <c r="E2321" s="2">
        <v>77</v>
      </c>
    </row>
    <row r="2322" spans="1:5">
      <c r="B2322" s="2" t="s">
        <v>8219</v>
      </c>
      <c r="C2322" s="2" t="s">
        <v>8219</v>
      </c>
      <c r="E2322" s="2">
        <v>89</v>
      </c>
    </row>
    <row r="2323" spans="1:5">
      <c r="A2323" s="2" t="s">
        <v>8222</v>
      </c>
      <c r="B2323" s="2" t="s">
        <v>8222</v>
      </c>
      <c r="C2323" s="2" t="s">
        <v>8222</v>
      </c>
      <c r="E2323" s="2">
        <v>64</v>
      </c>
    </row>
    <row r="2324" spans="1:5">
      <c r="A2324" s="2" t="s">
        <v>8222</v>
      </c>
      <c r="B2324" s="2" t="s">
        <v>8222</v>
      </c>
      <c r="C2324" s="2" t="s">
        <v>8222</v>
      </c>
      <c r="E2324" s="2">
        <v>4</v>
      </c>
    </row>
    <row r="2325" spans="1:5">
      <c r="A2325" s="2" t="s">
        <v>8222</v>
      </c>
      <c r="B2325" s="2" t="s">
        <v>8222</v>
      </c>
      <c r="C2325" s="2" t="s">
        <v>8222</v>
      </c>
      <c r="E2325" s="2">
        <v>4</v>
      </c>
    </row>
    <row r="2326" spans="1:5">
      <c r="A2326" s="2" t="s">
        <v>8222</v>
      </c>
      <c r="B2326" s="2" t="s">
        <v>8222</v>
      </c>
      <c r="C2326" s="2" t="s">
        <v>8222</v>
      </c>
      <c r="E2326" s="2">
        <v>61</v>
      </c>
    </row>
    <row r="2327" spans="1:5">
      <c r="A2327" s="2" t="s">
        <v>8222</v>
      </c>
      <c r="B2327" s="2" t="s">
        <v>8222</v>
      </c>
      <c r="C2327" s="2" t="s">
        <v>8222</v>
      </c>
      <c r="E2327" s="2">
        <v>7</v>
      </c>
    </row>
    <row r="2328" spans="1:5">
      <c r="A2328" s="2" t="s">
        <v>8222</v>
      </c>
      <c r="B2328" s="2" t="s">
        <v>8222</v>
      </c>
      <c r="C2328" s="2" t="s">
        <v>8222</v>
      </c>
      <c r="E2328" s="2">
        <v>1</v>
      </c>
    </row>
    <row r="2329" spans="1:5">
      <c r="B2329" s="2" t="s">
        <v>8219</v>
      </c>
      <c r="C2329" s="2" t="s">
        <v>8219</v>
      </c>
      <c r="E2329" s="2">
        <v>3355</v>
      </c>
    </row>
    <row r="2330" spans="1:5">
      <c r="B2330" s="2" t="s">
        <v>8219</v>
      </c>
      <c r="C2330" s="2" t="s">
        <v>8219</v>
      </c>
      <c r="E2330" s="2">
        <v>537</v>
      </c>
    </row>
    <row r="2331" spans="1:5">
      <c r="B2331" s="2" t="s">
        <v>8219</v>
      </c>
      <c r="C2331" s="2" t="s">
        <v>8219</v>
      </c>
      <c r="E2331" s="2">
        <v>125</v>
      </c>
    </row>
    <row r="2332" spans="1:5">
      <c r="B2332" s="2" t="s">
        <v>8219</v>
      </c>
      <c r="C2332" s="2" t="s">
        <v>8219</v>
      </c>
      <c r="E2332" s="2">
        <v>163</v>
      </c>
    </row>
    <row r="2333" spans="1:5">
      <c r="B2333" s="2" t="s">
        <v>8219</v>
      </c>
      <c r="C2333" s="2" t="s">
        <v>8219</v>
      </c>
      <c r="E2333" s="2">
        <v>283</v>
      </c>
    </row>
    <row r="2334" spans="1:5">
      <c r="B2334" s="2" t="s">
        <v>8219</v>
      </c>
      <c r="C2334" s="2" t="s">
        <v>8219</v>
      </c>
      <c r="E2334" s="2">
        <v>352</v>
      </c>
    </row>
    <row r="2335" spans="1:5">
      <c r="B2335" s="2" t="s">
        <v>8219</v>
      </c>
      <c r="C2335" s="2" t="s">
        <v>8219</v>
      </c>
      <c r="E2335" s="2">
        <v>94</v>
      </c>
    </row>
    <row r="2336" spans="1:5">
      <c r="B2336" s="2" t="s">
        <v>8219</v>
      </c>
      <c r="C2336" s="2" t="s">
        <v>8219</v>
      </c>
      <c r="E2336" s="2">
        <v>67</v>
      </c>
    </row>
    <row r="2337" spans="1:5">
      <c r="B2337" s="2" t="s">
        <v>8219</v>
      </c>
      <c r="C2337" s="2" t="s">
        <v>8219</v>
      </c>
      <c r="E2337" s="2">
        <v>221</v>
      </c>
    </row>
    <row r="2338" spans="1:5">
      <c r="B2338" s="2" t="s">
        <v>8219</v>
      </c>
      <c r="C2338" s="2" t="s">
        <v>8219</v>
      </c>
      <c r="E2338" s="2">
        <v>2165</v>
      </c>
    </row>
    <row r="2339" spans="1:5">
      <c r="B2339" s="2" t="s">
        <v>8219</v>
      </c>
      <c r="C2339" s="2" t="s">
        <v>8219</v>
      </c>
      <c r="E2339" s="2">
        <v>179</v>
      </c>
    </row>
    <row r="2340" spans="1:5">
      <c r="B2340" s="2" t="s">
        <v>8219</v>
      </c>
      <c r="C2340" s="2" t="s">
        <v>8219</v>
      </c>
      <c r="E2340" s="2">
        <v>123</v>
      </c>
    </row>
    <row r="2341" spans="1:5">
      <c r="B2341" s="2" t="s">
        <v>8219</v>
      </c>
      <c r="C2341" s="2" t="s">
        <v>8219</v>
      </c>
      <c r="E2341" s="2">
        <v>1104</v>
      </c>
    </row>
    <row r="2342" spans="1:5">
      <c r="B2342" s="2" t="s">
        <v>8219</v>
      </c>
      <c r="C2342" s="2" t="s">
        <v>8219</v>
      </c>
      <c r="E2342" s="2">
        <v>403</v>
      </c>
    </row>
    <row r="2343" spans="1:5">
      <c r="A2343" s="2" t="s">
        <v>8220</v>
      </c>
      <c r="B2343" s="2" t="s">
        <v>8220</v>
      </c>
      <c r="C2343" s="2" t="s">
        <v>8220</v>
      </c>
      <c r="E2343" s="2">
        <v>0</v>
      </c>
    </row>
    <row r="2344" spans="1:5">
      <c r="A2344" s="2" t="s">
        <v>8220</v>
      </c>
      <c r="B2344" s="2" t="s">
        <v>8220</v>
      </c>
      <c r="C2344" s="2" t="s">
        <v>8220</v>
      </c>
      <c r="E2344" s="2">
        <v>0</v>
      </c>
    </row>
    <row r="2345" spans="1:5">
      <c r="A2345" s="2" t="s">
        <v>8220</v>
      </c>
      <c r="B2345" s="2" t="s">
        <v>8220</v>
      </c>
      <c r="C2345" s="2" t="s">
        <v>8220</v>
      </c>
      <c r="E2345" s="2">
        <v>1</v>
      </c>
    </row>
    <row r="2346" spans="1:5">
      <c r="A2346" s="2" t="s">
        <v>8220</v>
      </c>
      <c r="B2346" s="2" t="s">
        <v>8220</v>
      </c>
      <c r="C2346" s="2" t="s">
        <v>8220</v>
      </c>
      <c r="E2346" s="2">
        <v>1</v>
      </c>
    </row>
    <row r="2347" spans="1:5">
      <c r="A2347" s="2" t="s">
        <v>8220</v>
      </c>
      <c r="B2347" s="2" t="s">
        <v>8220</v>
      </c>
      <c r="C2347" s="2" t="s">
        <v>8220</v>
      </c>
      <c r="E2347" s="2">
        <v>0</v>
      </c>
    </row>
    <row r="2348" spans="1:5">
      <c r="A2348" s="2" t="s">
        <v>8220</v>
      </c>
      <c r="B2348" s="2" t="s">
        <v>8220</v>
      </c>
      <c r="C2348" s="2" t="s">
        <v>8220</v>
      </c>
      <c r="E2348" s="2">
        <v>3</v>
      </c>
    </row>
    <row r="2349" spans="1:5">
      <c r="A2349" s="2" t="s">
        <v>8220</v>
      </c>
      <c r="B2349" s="2" t="s">
        <v>8220</v>
      </c>
      <c r="C2349" s="2" t="s">
        <v>8220</v>
      </c>
      <c r="E2349" s="2">
        <v>1</v>
      </c>
    </row>
    <row r="2350" spans="1:5">
      <c r="A2350" s="2" t="s">
        <v>8220</v>
      </c>
      <c r="B2350" s="2" t="s">
        <v>8220</v>
      </c>
      <c r="C2350" s="2" t="s">
        <v>8220</v>
      </c>
      <c r="E2350" s="2">
        <v>5</v>
      </c>
    </row>
    <row r="2351" spans="1:5">
      <c r="A2351" s="2" t="s">
        <v>8220</v>
      </c>
      <c r="B2351" s="2" t="s">
        <v>8220</v>
      </c>
      <c r="C2351" s="2" t="s">
        <v>8220</v>
      </c>
      <c r="E2351" s="2">
        <v>0</v>
      </c>
    </row>
    <row r="2352" spans="1:5">
      <c r="A2352" s="2" t="s">
        <v>8220</v>
      </c>
      <c r="B2352" s="2" t="s">
        <v>8220</v>
      </c>
      <c r="C2352" s="2" t="s">
        <v>8220</v>
      </c>
      <c r="E2352" s="2">
        <v>0</v>
      </c>
    </row>
    <row r="2353" spans="1:5">
      <c r="A2353" s="2" t="s">
        <v>8220</v>
      </c>
      <c r="B2353" s="2" t="s">
        <v>8220</v>
      </c>
      <c r="C2353" s="2" t="s">
        <v>8220</v>
      </c>
      <c r="E2353" s="2">
        <v>7</v>
      </c>
    </row>
    <row r="2354" spans="1:5">
      <c r="A2354" s="2" t="s">
        <v>8220</v>
      </c>
      <c r="B2354" s="2" t="s">
        <v>8220</v>
      </c>
      <c r="C2354" s="2" t="s">
        <v>8220</v>
      </c>
      <c r="E2354" s="2">
        <v>0</v>
      </c>
    </row>
    <row r="2355" spans="1:5">
      <c r="A2355" s="2" t="s">
        <v>8220</v>
      </c>
      <c r="B2355" s="2" t="s">
        <v>8220</v>
      </c>
      <c r="C2355" s="2" t="s">
        <v>8220</v>
      </c>
      <c r="E2355" s="2">
        <v>0</v>
      </c>
    </row>
    <row r="2356" spans="1:5">
      <c r="A2356" s="2" t="s">
        <v>8220</v>
      </c>
      <c r="B2356" s="2" t="s">
        <v>8220</v>
      </c>
      <c r="C2356" s="2" t="s">
        <v>8220</v>
      </c>
      <c r="E2356" s="2">
        <v>1</v>
      </c>
    </row>
    <row r="2357" spans="1:5">
      <c r="A2357" s="2" t="s">
        <v>8220</v>
      </c>
      <c r="B2357" s="2" t="s">
        <v>8220</v>
      </c>
      <c r="C2357" s="2" t="s">
        <v>8220</v>
      </c>
      <c r="E2357" s="2">
        <v>2</v>
      </c>
    </row>
    <row r="2358" spans="1:5">
      <c r="A2358" s="2" t="s">
        <v>8220</v>
      </c>
      <c r="B2358" s="2" t="s">
        <v>8220</v>
      </c>
      <c r="C2358" s="2" t="s">
        <v>8220</v>
      </c>
      <c r="E2358" s="2">
        <v>0</v>
      </c>
    </row>
    <row r="2359" spans="1:5">
      <c r="A2359" s="2" t="s">
        <v>8220</v>
      </c>
      <c r="B2359" s="2" t="s">
        <v>8220</v>
      </c>
      <c r="C2359" s="2" t="s">
        <v>8220</v>
      </c>
      <c r="E2359" s="2">
        <v>0</v>
      </c>
    </row>
    <row r="2360" spans="1:5">
      <c r="A2360" s="2" t="s">
        <v>8220</v>
      </c>
      <c r="B2360" s="2" t="s">
        <v>8220</v>
      </c>
      <c r="C2360" s="2" t="s">
        <v>8220</v>
      </c>
      <c r="E2360" s="2">
        <v>0</v>
      </c>
    </row>
    <row r="2361" spans="1:5">
      <c r="A2361" s="2" t="s">
        <v>8220</v>
      </c>
      <c r="B2361" s="2" t="s">
        <v>8220</v>
      </c>
      <c r="C2361" s="2" t="s">
        <v>8220</v>
      </c>
      <c r="E2361" s="2">
        <v>3</v>
      </c>
    </row>
    <row r="2362" spans="1:5">
      <c r="A2362" s="2" t="s">
        <v>8220</v>
      </c>
      <c r="B2362" s="2" t="s">
        <v>8220</v>
      </c>
      <c r="C2362" s="2" t="s">
        <v>8220</v>
      </c>
      <c r="E2362" s="2">
        <v>1</v>
      </c>
    </row>
    <row r="2363" spans="1:5">
      <c r="A2363" s="2" t="s">
        <v>8220</v>
      </c>
      <c r="B2363" s="2" t="s">
        <v>8220</v>
      </c>
      <c r="C2363" s="2" t="s">
        <v>8220</v>
      </c>
      <c r="E2363" s="2">
        <v>0</v>
      </c>
    </row>
    <row r="2364" spans="1:5">
      <c r="A2364" s="2" t="s">
        <v>8220</v>
      </c>
      <c r="B2364" s="2" t="s">
        <v>8220</v>
      </c>
      <c r="C2364" s="2" t="s">
        <v>8220</v>
      </c>
      <c r="E2364" s="2">
        <v>2</v>
      </c>
    </row>
    <row r="2365" spans="1:5">
      <c r="A2365" s="2" t="s">
        <v>8220</v>
      </c>
      <c r="B2365" s="2" t="s">
        <v>8220</v>
      </c>
      <c r="C2365" s="2" t="s">
        <v>8220</v>
      </c>
      <c r="E2365" s="2">
        <v>0</v>
      </c>
    </row>
    <row r="2366" spans="1:5">
      <c r="A2366" s="2" t="s">
        <v>8220</v>
      </c>
      <c r="B2366" s="2" t="s">
        <v>8220</v>
      </c>
      <c r="C2366" s="2" t="s">
        <v>8220</v>
      </c>
      <c r="E2366" s="2">
        <v>0</v>
      </c>
    </row>
    <row r="2367" spans="1:5">
      <c r="A2367" s="2" t="s">
        <v>8220</v>
      </c>
      <c r="B2367" s="2" t="s">
        <v>8220</v>
      </c>
      <c r="C2367" s="2" t="s">
        <v>8220</v>
      </c>
      <c r="E2367" s="2">
        <v>0</v>
      </c>
    </row>
    <row r="2368" spans="1:5">
      <c r="A2368" s="2" t="s">
        <v>8220</v>
      </c>
      <c r="B2368" s="2" t="s">
        <v>8220</v>
      </c>
      <c r="C2368" s="2" t="s">
        <v>8220</v>
      </c>
      <c r="E2368" s="2">
        <v>27</v>
      </c>
    </row>
    <row r="2369" spans="1:5">
      <c r="A2369" s="2" t="s">
        <v>8220</v>
      </c>
      <c r="B2369" s="2" t="s">
        <v>8220</v>
      </c>
      <c r="C2369" s="2" t="s">
        <v>8220</v>
      </c>
      <c r="E2369" s="2">
        <v>14</v>
      </c>
    </row>
    <row r="2370" spans="1:5">
      <c r="A2370" s="2" t="s">
        <v>8220</v>
      </c>
      <c r="B2370" s="2" t="s">
        <v>8220</v>
      </c>
      <c r="C2370" s="2" t="s">
        <v>8220</v>
      </c>
      <c r="E2370" s="2">
        <v>2</v>
      </c>
    </row>
    <row r="2371" spans="1:5">
      <c r="A2371" s="2" t="s">
        <v>8220</v>
      </c>
      <c r="B2371" s="2" t="s">
        <v>8220</v>
      </c>
      <c r="C2371" s="2" t="s">
        <v>8220</v>
      </c>
      <c r="E2371" s="2">
        <v>0</v>
      </c>
    </row>
    <row r="2372" spans="1:5">
      <c r="A2372" s="2" t="s">
        <v>8220</v>
      </c>
      <c r="B2372" s="2" t="s">
        <v>8220</v>
      </c>
      <c r="C2372" s="2" t="s">
        <v>8220</v>
      </c>
      <c r="E2372" s="2">
        <v>4</v>
      </c>
    </row>
    <row r="2373" spans="1:5">
      <c r="A2373" s="2" t="s">
        <v>8220</v>
      </c>
      <c r="B2373" s="2" t="s">
        <v>8220</v>
      </c>
      <c r="C2373" s="2" t="s">
        <v>8220</v>
      </c>
      <c r="E2373" s="2">
        <v>0</v>
      </c>
    </row>
    <row r="2374" spans="1:5">
      <c r="A2374" s="2" t="s">
        <v>8220</v>
      </c>
      <c r="B2374" s="2" t="s">
        <v>8220</v>
      </c>
      <c r="C2374" s="2" t="s">
        <v>8220</v>
      </c>
      <c r="E2374" s="2">
        <v>6</v>
      </c>
    </row>
    <row r="2375" spans="1:5">
      <c r="A2375" s="2" t="s">
        <v>8220</v>
      </c>
      <c r="B2375" s="2" t="s">
        <v>8220</v>
      </c>
      <c r="C2375" s="2" t="s">
        <v>8220</v>
      </c>
      <c r="E2375" s="2">
        <v>1</v>
      </c>
    </row>
    <row r="2376" spans="1:5">
      <c r="A2376" s="2" t="s">
        <v>8220</v>
      </c>
      <c r="B2376" s="2" t="s">
        <v>8220</v>
      </c>
      <c r="C2376" s="2" t="s">
        <v>8220</v>
      </c>
      <c r="E2376" s="2">
        <v>1</v>
      </c>
    </row>
    <row r="2377" spans="1:5">
      <c r="A2377" s="2" t="s">
        <v>8220</v>
      </c>
      <c r="B2377" s="2" t="s">
        <v>8220</v>
      </c>
      <c r="C2377" s="2" t="s">
        <v>8220</v>
      </c>
      <c r="E2377" s="2">
        <v>0</v>
      </c>
    </row>
    <row r="2378" spans="1:5">
      <c r="A2378" s="2" t="s">
        <v>8220</v>
      </c>
      <c r="B2378" s="2" t="s">
        <v>8220</v>
      </c>
      <c r="C2378" s="2" t="s">
        <v>8220</v>
      </c>
      <c r="E2378" s="2">
        <v>4</v>
      </c>
    </row>
    <row r="2379" spans="1:5">
      <c r="A2379" s="2" t="s">
        <v>8220</v>
      </c>
      <c r="B2379" s="2" t="s">
        <v>8220</v>
      </c>
      <c r="C2379" s="2" t="s">
        <v>8220</v>
      </c>
      <c r="E2379" s="2">
        <v>0</v>
      </c>
    </row>
    <row r="2380" spans="1:5">
      <c r="A2380" s="2" t="s">
        <v>8220</v>
      </c>
      <c r="B2380" s="2" t="s">
        <v>8220</v>
      </c>
      <c r="C2380" s="2" t="s">
        <v>8220</v>
      </c>
      <c r="E2380" s="2">
        <v>0</v>
      </c>
    </row>
    <row r="2381" spans="1:5">
      <c r="A2381" s="2" t="s">
        <v>8220</v>
      </c>
      <c r="B2381" s="2" t="s">
        <v>8220</v>
      </c>
      <c r="C2381" s="2" t="s">
        <v>8220</v>
      </c>
      <c r="E2381" s="2">
        <v>0</v>
      </c>
    </row>
    <row r="2382" spans="1:5">
      <c r="A2382" s="2" t="s">
        <v>8220</v>
      </c>
      <c r="B2382" s="2" t="s">
        <v>8220</v>
      </c>
      <c r="C2382" s="2" t="s">
        <v>8220</v>
      </c>
      <c r="E2382" s="2">
        <v>3</v>
      </c>
    </row>
    <row r="2383" spans="1:5">
      <c r="A2383" s="2" t="s">
        <v>8220</v>
      </c>
      <c r="B2383" s="2" t="s">
        <v>8220</v>
      </c>
      <c r="C2383" s="2" t="s">
        <v>8220</v>
      </c>
      <c r="E2383" s="2">
        <v>7</v>
      </c>
    </row>
    <row r="2384" spans="1:5">
      <c r="A2384" s="2" t="s">
        <v>8220</v>
      </c>
      <c r="B2384" s="2" t="s">
        <v>8220</v>
      </c>
      <c r="C2384" s="2" t="s">
        <v>8220</v>
      </c>
      <c r="E2384" s="2">
        <v>2</v>
      </c>
    </row>
    <row r="2385" spans="1:5">
      <c r="A2385" s="2" t="s">
        <v>8220</v>
      </c>
      <c r="B2385" s="2" t="s">
        <v>8220</v>
      </c>
      <c r="C2385" s="2" t="s">
        <v>8220</v>
      </c>
      <c r="E2385" s="2">
        <v>3</v>
      </c>
    </row>
    <row r="2386" spans="1:5">
      <c r="A2386" s="2" t="s">
        <v>8220</v>
      </c>
      <c r="B2386" s="2" t="s">
        <v>8220</v>
      </c>
      <c r="C2386" s="2" t="s">
        <v>8220</v>
      </c>
      <c r="E2386" s="2">
        <v>8</v>
      </c>
    </row>
    <row r="2387" spans="1:5">
      <c r="A2387" s="2" t="s">
        <v>8220</v>
      </c>
      <c r="B2387" s="2" t="s">
        <v>8220</v>
      </c>
      <c r="C2387" s="2" t="s">
        <v>8220</v>
      </c>
      <c r="E2387" s="2">
        <v>7</v>
      </c>
    </row>
    <row r="2388" spans="1:5">
      <c r="A2388" s="2" t="s">
        <v>8220</v>
      </c>
      <c r="B2388" s="2" t="s">
        <v>8220</v>
      </c>
      <c r="C2388" s="2" t="s">
        <v>8220</v>
      </c>
      <c r="E2388" s="2">
        <v>0</v>
      </c>
    </row>
    <row r="2389" spans="1:5">
      <c r="A2389" s="2" t="s">
        <v>8220</v>
      </c>
      <c r="B2389" s="2" t="s">
        <v>8220</v>
      </c>
      <c r="C2389" s="2" t="s">
        <v>8220</v>
      </c>
      <c r="E2389" s="2">
        <v>3</v>
      </c>
    </row>
    <row r="2390" spans="1:5">
      <c r="A2390" s="2" t="s">
        <v>8220</v>
      </c>
      <c r="B2390" s="2" t="s">
        <v>8220</v>
      </c>
      <c r="C2390" s="2" t="s">
        <v>8220</v>
      </c>
      <c r="E2390" s="2">
        <v>8</v>
      </c>
    </row>
    <row r="2391" spans="1:5">
      <c r="A2391" s="2" t="s">
        <v>8220</v>
      </c>
      <c r="B2391" s="2" t="s">
        <v>8220</v>
      </c>
      <c r="C2391" s="2" t="s">
        <v>8220</v>
      </c>
      <c r="E2391" s="2">
        <v>1</v>
      </c>
    </row>
    <row r="2392" spans="1:5">
      <c r="A2392" s="2" t="s">
        <v>8220</v>
      </c>
      <c r="B2392" s="2" t="s">
        <v>8220</v>
      </c>
      <c r="C2392" s="2" t="s">
        <v>8220</v>
      </c>
      <c r="E2392" s="2">
        <v>0</v>
      </c>
    </row>
    <row r="2393" spans="1:5">
      <c r="A2393" s="2" t="s">
        <v>8220</v>
      </c>
      <c r="B2393" s="2" t="s">
        <v>8220</v>
      </c>
      <c r="C2393" s="2" t="s">
        <v>8220</v>
      </c>
      <c r="E2393" s="2">
        <v>1</v>
      </c>
    </row>
    <row r="2394" spans="1:5">
      <c r="A2394" s="2" t="s">
        <v>8220</v>
      </c>
      <c r="B2394" s="2" t="s">
        <v>8220</v>
      </c>
      <c r="C2394" s="2" t="s">
        <v>8220</v>
      </c>
      <c r="E2394" s="2">
        <v>0</v>
      </c>
    </row>
    <row r="2395" spans="1:5">
      <c r="A2395" s="2" t="s">
        <v>8220</v>
      </c>
      <c r="B2395" s="2" t="s">
        <v>8220</v>
      </c>
      <c r="C2395" s="2" t="s">
        <v>8220</v>
      </c>
      <c r="E2395" s="2">
        <v>1</v>
      </c>
    </row>
    <row r="2396" spans="1:5">
      <c r="A2396" s="2" t="s">
        <v>8220</v>
      </c>
      <c r="B2396" s="2" t="s">
        <v>8220</v>
      </c>
      <c r="C2396" s="2" t="s">
        <v>8220</v>
      </c>
      <c r="E2396" s="2">
        <v>2</v>
      </c>
    </row>
    <row r="2397" spans="1:5">
      <c r="A2397" s="2" t="s">
        <v>8220</v>
      </c>
      <c r="B2397" s="2" t="s">
        <v>8220</v>
      </c>
      <c r="C2397" s="2" t="s">
        <v>8220</v>
      </c>
      <c r="E2397" s="2">
        <v>0</v>
      </c>
    </row>
    <row r="2398" spans="1:5">
      <c r="A2398" s="2" t="s">
        <v>8220</v>
      </c>
      <c r="B2398" s="2" t="s">
        <v>8220</v>
      </c>
      <c r="C2398" s="2" t="s">
        <v>8220</v>
      </c>
      <c r="E2398" s="2">
        <v>1</v>
      </c>
    </row>
    <row r="2399" spans="1:5">
      <c r="A2399" s="2" t="s">
        <v>8220</v>
      </c>
      <c r="B2399" s="2" t="s">
        <v>8220</v>
      </c>
      <c r="C2399" s="2" t="s">
        <v>8220</v>
      </c>
      <c r="E2399" s="2">
        <v>0</v>
      </c>
    </row>
    <row r="2400" spans="1:5">
      <c r="A2400" s="2" t="s">
        <v>8220</v>
      </c>
      <c r="B2400" s="2" t="s">
        <v>8220</v>
      </c>
      <c r="C2400" s="2" t="s">
        <v>8220</v>
      </c>
      <c r="E2400" s="2">
        <v>0</v>
      </c>
    </row>
    <row r="2401" spans="1:5">
      <c r="A2401" s="2" t="s">
        <v>8220</v>
      </c>
      <c r="B2401" s="2" t="s">
        <v>8220</v>
      </c>
      <c r="C2401" s="2" t="s">
        <v>8220</v>
      </c>
      <c r="E2401" s="2">
        <v>0</v>
      </c>
    </row>
    <row r="2402" spans="1:5">
      <c r="A2402" s="2" t="s">
        <v>8220</v>
      </c>
      <c r="B2402" s="2" t="s">
        <v>8220</v>
      </c>
      <c r="C2402" s="2" t="s">
        <v>8220</v>
      </c>
      <c r="E2402" s="2">
        <v>0</v>
      </c>
    </row>
    <row r="2403" spans="1:5">
      <c r="A2403" s="2" t="s">
        <v>8221</v>
      </c>
      <c r="B2403" s="2" t="s">
        <v>8221</v>
      </c>
      <c r="C2403" s="2" t="s">
        <v>8221</v>
      </c>
      <c r="E2403" s="2">
        <v>9</v>
      </c>
    </row>
    <row r="2404" spans="1:5">
      <c r="A2404" s="2" t="s">
        <v>8221</v>
      </c>
      <c r="B2404" s="2" t="s">
        <v>8221</v>
      </c>
      <c r="C2404" s="2" t="s">
        <v>8221</v>
      </c>
      <c r="E2404" s="2">
        <v>1</v>
      </c>
    </row>
    <row r="2405" spans="1:5">
      <c r="A2405" s="2" t="s">
        <v>8221</v>
      </c>
      <c r="B2405" s="2" t="s">
        <v>8221</v>
      </c>
      <c r="C2405" s="2" t="s">
        <v>8221</v>
      </c>
      <c r="E2405" s="2">
        <v>12</v>
      </c>
    </row>
    <row r="2406" spans="1:5">
      <c r="A2406" s="2" t="s">
        <v>8221</v>
      </c>
      <c r="B2406" s="2" t="s">
        <v>8221</v>
      </c>
      <c r="C2406" s="2" t="s">
        <v>8221</v>
      </c>
      <c r="E2406" s="2">
        <v>0</v>
      </c>
    </row>
    <row r="2407" spans="1:5">
      <c r="A2407" s="2" t="s">
        <v>8221</v>
      </c>
      <c r="B2407" s="2" t="s">
        <v>8221</v>
      </c>
      <c r="C2407" s="2" t="s">
        <v>8221</v>
      </c>
      <c r="E2407" s="2">
        <v>20</v>
      </c>
    </row>
    <row r="2408" spans="1:5">
      <c r="A2408" s="2" t="s">
        <v>8221</v>
      </c>
      <c r="B2408" s="2" t="s">
        <v>8221</v>
      </c>
      <c r="C2408" s="2" t="s">
        <v>8221</v>
      </c>
      <c r="E2408" s="2">
        <v>16</v>
      </c>
    </row>
    <row r="2409" spans="1:5">
      <c r="A2409" s="2" t="s">
        <v>8221</v>
      </c>
      <c r="B2409" s="2" t="s">
        <v>8221</v>
      </c>
      <c r="C2409" s="2" t="s">
        <v>8221</v>
      </c>
      <c r="E2409" s="2">
        <v>33</v>
      </c>
    </row>
    <row r="2410" spans="1:5">
      <c r="A2410" s="2" t="s">
        <v>8221</v>
      </c>
      <c r="B2410" s="2" t="s">
        <v>8221</v>
      </c>
      <c r="C2410" s="2" t="s">
        <v>8221</v>
      </c>
      <c r="E2410" s="2">
        <v>2</v>
      </c>
    </row>
    <row r="2411" spans="1:5">
      <c r="A2411" s="2" t="s">
        <v>8221</v>
      </c>
      <c r="B2411" s="2" t="s">
        <v>8221</v>
      </c>
      <c r="C2411" s="2" t="s">
        <v>8221</v>
      </c>
      <c r="E2411" s="2">
        <v>6</v>
      </c>
    </row>
    <row r="2412" spans="1:5">
      <c r="A2412" s="2" t="s">
        <v>8221</v>
      </c>
      <c r="B2412" s="2" t="s">
        <v>8221</v>
      </c>
      <c r="C2412" s="2" t="s">
        <v>8221</v>
      </c>
      <c r="E2412" s="2">
        <v>0</v>
      </c>
    </row>
    <row r="2413" spans="1:5">
      <c r="A2413" s="2" t="s">
        <v>8221</v>
      </c>
      <c r="B2413" s="2" t="s">
        <v>8221</v>
      </c>
      <c r="C2413" s="2" t="s">
        <v>8221</v>
      </c>
      <c r="E2413" s="2">
        <v>3</v>
      </c>
    </row>
    <row r="2414" spans="1:5">
      <c r="A2414" s="2" t="s">
        <v>8221</v>
      </c>
      <c r="B2414" s="2" t="s">
        <v>8221</v>
      </c>
      <c r="C2414" s="2" t="s">
        <v>8221</v>
      </c>
      <c r="E2414" s="2">
        <v>0</v>
      </c>
    </row>
    <row r="2415" spans="1:5">
      <c r="A2415" s="2" t="s">
        <v>8221</v>
      </c>
      <c r="B2415" s="2" t="s">
        <v>8221</v>
      </c>
      <c r="C2415" s="2" t="s">
        <v>8221</v>
      </c>
      <c r="E2415" s="2">
        <v>3</v>
      </c>
    </row>
    <row r="2416" spans="1:5">
      <c r="A2416" s="2" t="s">
        <v>8221</v>
      </c>
      <c r="B2416" s="2" t="s">
        <v>8221</v>
      </c>
      <c r="C2416" s="2" t="s">
        <v>8221</v>
      </c>
      <c r="E2416" s="2">
        <v>13</v>
      </c>
    </row>
    <row r="2417" spans="1:5">
      <c r="A2417" s="2" t="s">
        <v>8221</v>
      </c>
      <c r="B2417" s="2" t="s">
        <v>8221</v>
      </c>
      <c r="C2417" s="2" t="s">
        <v>8221</v>
      </c>
      <c r="E2417" s="2">
        <v>6</v>
      </c>
    </row>
    <row r="2418" spans="1:5">
      <c r="A2418" s="2" t="s">
        <v>8221</v>
      </c>
      <c r="B2418" s="2" t="s">
        <v>8221</v>
      </c>
      <c r="C2418" s="2" t="s">
        <v>8221</v>
      </c>
      <c r="E2418" s="2">
        <v>1</v>
      </c>
    </row>
    <row r="2419" spans="1:5">
      <c r="A2419" s="2" t="s">
        <v>8221</v>
      </c>
      <c r="B2419" s="2" t="s">
        <v>8221</v>
      </c>
      <c r="C2419" s="2" t="s">
        <v>8221</v>
      </c>
      <c r="E2419" s="2">
        <v>0</v>
      </c>
    </row>
    <row r="2420" spans="1:5">
      <c r="A2420" s="2" t="s">
        <v>8221</v>
      </c>
      <c r="B2420" s="2" t="s">
        <v>8221</v>
      </c>
      <c r="C2420" s="2" t="s">
        <v>8221</v>
      </c>
      <c r="E2420" s="2">
        <v>5</v>
      </c>
    </row>
    <row r="2421" spans="1:5">
      <c r="A2421" s="2" t="s">
        <v>8221</v>
      </c>
      <c r="B2421" s="2" t="s">
        <v>8221</v>
      </c>
      <c r="C2421" s="2" t="s">
        <v>8221</v>
      </c>
      <c r="E2421" s="2">
        <v>0</v>
      </c>
    </row>
    <row r="2422" spans="1:5">
      <c r="A2422" s="2" t="s">
        <v>8221</v>
      </c>
      <c r="B2422" s="2" t="s">
        <v>8221</v>
      </c>
      <c r="C2422" s="2" t="s">
        <v>8221</v>
      </c>
      <c r="E2422" s="2">
        <v>36</v>
      </c>
    </row>
    <row r="2423" spans="1:5">
      <c r="A2423" s="2" t="s">
        <v>8221</v>
      </c>
      <c r="B2423" s="2" t="s">
        <v>8221</v>
      </c>
      <c r="C2423" s="2" t="s">
        <v>8221</v>
      </c>
      <c r="E2423" s="2">
        <v>1</v>
      </c>
    </row>
    <row r="2424" spans="1:5">
      <c r="A2424" s="2" t="s">
        <v>8221</v>
      </c>
      <c r="B2424" s="2" t="s">
        <v>8221</v>
      </c>
      <c r="C2424" s="2" t="s">
        <v>8221</v>
      </c>
      <c r="E2424" s="2">
        <v>1</v>
      </c>
    </row>
    <row r="2425" spans="1:5">
      <c r="A2425" s="2" t="s">
        <v>8221</v>
      </c>
      <c r="B2425" s="2" t="s">
        <v>8221</v>
      </c>
      <c r="C2425" s="2" t="s">
        <v>8221</v>
      </c>
      <c r="E2425" s="2">
        <v>1</v>
      </c>
    </row>
    <row r="2426" spans="1:5">
      <c r="A2426" s="2" t="s">
        <v>8221</v>
      </c>
      <c r="B2426" s="2" t="s">
        <v>8221</v>
      </c>
      <c r="C2426" s="2" t="s">
        <v>8221</v>
      </c>
      <c r="E2426" s="2">
        <v>9</v>
      </c>
    </row>
    <row r="2427" spans="1:5">
      <c r="A2427" s="2" t="s">
        <v>8221</v>
      </c>
      <c r="B2427" s="2" t="s">
        <v>8221</v>
      </c>
      <c r="C2427" s="2" t="s">
        <v>8221</v>
      </c>
      <c r="E2427" s="2">
        <v>1</v>
      </c>
    </row>
    <row r="2428" spans="1:5">
      <c r="A2428" s="2" t="s">
        <v>8221</v>
      </c>
      <c r="B2428" s="2" t="s">
        <v>8221</v>
      </c>
      <c r="C2428" s="2" t="s">
        <v>8221</v>
      </c>
      <c r="E2428" s="2">
        <v>0</v>
      </c>
    </row>
    <row r="2429" spans="1:5">
      <c r="A2429" s="2" t="s">
        <v>8221</v>
      </c>
      <c r="B2429" s="2" t="s">
        <v>8221</v>
      </c>
      <c r="C2429" s="2" t="s">
        <v>8221</v>
      </c>
      <c r="E2429" s="2">
        <v>1</v>
      </c>
    </row>
    <row r="2430" spans="1:5">
      <c r="A2430" s="2" t="s">
        <v>8221</v>
      </c>
      <c r="B2430" s="2" t="s">
        <v>8221</v>
      </c>
      <c r="C2430" s="2" t="s">
        <v>8221</v>
      </c>
      <c r="E2430" s="2">
        <v>1</v>
      </c>
    </row>
    <row r="2431" spans="1:5">
      <c r="A2431" s="2" t="s">
        <v>8221</v>
      </c>
      <c r="B2431" s="2" t="s">
        <v>8221</v>
      </c>
      <c r="C2431" s="2" t="s">
        <v>8221</v>
      </c>
      <c r="E2431" s="2">
        <v>4</v>
      </c>
    </row>
    <row r="2432" spans="1:5">
      <c r="A2432" s="2" t="s">
        <v>8221</v>
      </c>
      <c r="B2432" s="2" t="s">
        <v>8221</v>
      </c>
      <c r="C2432" s="2" t="s">
        <v>8221</v>
      </c>
      <c r="E2432" s="2">
        <v>2</v>
      </c>
    </row>
    <row r="2433" spans="1:5">
      <c r="A2433" s="2" t="s">
        <v>8221</v>
      </c>
      <c r="B2433" s="2" t="s">
        <v>8221</v>
      </c>
      <c r="C2433" s="2" t="s">
        <v>8221</v>
      </c>
      <c r="E2433" s="2">
        <v>2</v>
      </c>
    </row>
    <row r="2434" spans="1:5">
      <c r="A2434" s="2" t="s">
        <v>8221</v>
      </c>
      <c r="B2434" s="2" t="s">
        <v>8221</v>
      </c>
      <c r="C2434" s="2" t="s">
        <v>8221</v>
      </c>
      <c r="E2434" s="2">
        <v>2</v>
      </c>
    </row>
    <row r="2435" spans="1:5">
      <c r="A2435" s="2" t="s">
        <v>8221</v>
      </c>
      <c r="B2435" s="2" t="s">
        <v>8221</v>
      </c>
      <c r="C2435" s="2" t="s">
        <v>8221</v>
      </c>
      <c r="E2435" s="2">
        <v>0</v>
      </c>
    </row>
    <row r="2436" spans="1:5">
      <c r="A2436" s="2" t="s">
        <v>8221</v>
      </c>
      <c r="B2436" s="2" t="s">
        <v>8221</v>
      </c>
      <c r="C2436" s="2" t="s">
        <v>8221</v>
      </c>
      <c r="E2436" s="2">
        <v>2</v>
      </c>
    </row>
    <row r="2437" spans="1:5">
      <c r="A2437" s="2" t="s">
        <v>8221</v>
      </c>
      <c r="B2437" s="2" t="s">
        <v>8221</v>
      </c>
      <c r="C2437" s="2" t="s">
        <v>8221</v>
      </c>
      <c r="E2437" s="2">
        <v>4</v>
      </c>
    </row>
    <row r="2438" spans="1:5">
      <c r="A2438" s="2" t="s">
        <v>8221</v>
      </c>
      <c r="B2438" s="2" t="s">
        <v>8221</v>
      </c>
      <c r="C2438" s="2" t="s">
        <v>8221</v>
      </c>
      <c r="E2438" s="2">
        <v>2</v>
      </c>
    </row>
    <row r="2439" spans="1:5">
      <c r="A2439" s="2" t="s">
        <v>8221</v>
      </c>
      <c r="B2439" s="2" t="s">
        <v>8221</v>
      </c>
      <c r="C2439" s="2" t="s">
        <v>8221</v>
      </c>
      <c r="E2439" s="2">
        <v>0</v>
      </c>
    </row>
    <row r="2440" spans="1:5">
      <c r="A2440" s="2" t="s">
        <v>8221</v>
      </c>
      <c r="B2440" s="2" t="s">
        <v>8221</v>
      </c>
      <c r="C2440" s="2" t="s">
        <v>8221</v>
      </c>
      <c r="E2440" s="2">
        <v>1</v>
      </c>
    </row>
    <row r="2441" spans="1:5">
      <c r="A2441" s="2" t="s">
        <v>8221</v>
      </c>
      <c r="B2441" s="2" t="s">
        <v>8221</v>
      </c>
      <c r="C2441" s="2" t="s">
        <v>8221</v>
      </c>
      <c r="E2441" s="2">
        <v>0</v>
      </c>
    </row>
    <row r="2442" spans="1:5">
      <c r="A2442" s="2" t="s">
        <v>8221</v>
      </c>
      <c r="B2442" s="2" t="s">
        <v>8221</v>
      </c>
      <c r="C2442" s="2" t="s">
        <v>8221</v>
      </c>
      <c r="E2442" s="2">
        <v>2</v>
      </c>
    </row>
    <row r="2443" spans="1:5">
      <c r="B2443" s="2" t="s">
        <v>8219</v>
      </c>
      <c r="C2443" s="2" t="s">
        <v>8219</v>
      </c>
      <c r="E2443" s="2">
        <v>109</v>
      </c>
    </row>
    <row r="2444" spans="1:5">
      <c r="B2444" s="2" t="s">
        <v>8219</v>
      </c>
      <c r="C2444" s="2" t="s">
        <v>8219</v>
      </c>
      <c r="E2444" s="2">
        <v>372</v>
      </c>
    </row>
    <row r="2445" spans="1:5">
      <c r="B2445" s="2" t="s">
        <v>8219</v>
      </c>
      <c r="C2445" s="2" t="s">
        <v>8219</v>
      </c>
      <c r="E2445" s="2">
        <v>311</v>
      </c>
    </row>
    <row r="2446" spans="1:5">
      <c r="B2446" s="2" t="s">
        <v>8219</v>
      </c>
      <c r="C2446" s="2" t="s">
        <v>8219</v>
      </c>
      <c r="E2446" s="2">
        <v>61</v>
      </c>
    </row>
    <row r="2447" spans="1:5">
      <c r="B2447" s="2" t="s">
        <v>8219</v>
      </c>
      <c r="C2447" s="2" t="s">
        <v>8219</v>
      </c>
      <c r="E2447" s="2">
        <v>115</v>
      </c>
    </row>
    <row r="2448" spans="1:5">
      <c r="B2448" s="2" t="s">
        <v>8219</v>
      </c>
      <c r="C2448" s="2" t="s">
        <v>8219</v>
      </c>
      <c r="E2448" s="2">
        <v>111</v>
      </c>
    </row>
    <row r="2449" spans="2:5">
      <c r="B2449" s="2" t="s">
        <v>8219</v>
      </c>
      <c r="C2449" s="2" t="s">
        <v>8219</v>
      </c>
      <c r="E2449" s="2">
        <v>337</v>
      </c>
    </row>
    <row r="2450" spans="2:5">
      <c r="B2450" s="2" t="s">
        <v>8219</v>
      </c>
      <c r="C2450" s="2" t="s">
        <v>8219</v>
      </c>
      <c r="E2450" s="2">
        <v>9</v>
      </c>
    </row>
    <row r="2451" spans="2:5">
      <c r="B2451" s="2" t="s">
        <v>8219</v>
      </c>
      <c r="C2451" s="2" t="s">
        <v>8219</v>
      </c>
      <c r="E2451" s="2">
        <v>120</v>
      </c>
    </row>
    <row r="2452" spans="2:5">
      <c r="B2452" s="2" t="s">
        <v>8219</v>
      </c>
      <c r="C2452" s="2" t="s">
        <v>8219</v>
      </c>
      <c r="E2452" s="2">
        <v>102</v>
      </c>
    </row>
    <row r="2453" spans="2:5">
      <c r="B2453" s="2" t="s">
        <v>8219</v>
      </c>
      <c r="C2453" s="2" t="s">
        <v>8219</v>
      </c>
      <c r="E2453" s="2">
        <v>186</v>
      </c>
    </row>
    <row r="2454" spans="2:5">
      <c r="B2454" s="2" t="s">
        <v>8219</v>
      </c>
      <c r="C2454" s="2" t="s">
        <v>8219</v>
      </c>
      <c r="E2454" s="2">
        <v>15</v>
      </c>
    </row>
    <row r="2455" spans="2:5">
      <c r="B2455" s="2" t="s">
        <v>8219</v>
      </c>
      <c r="C2455" s="2" t="s">
        <v>8219</v>
      </c>
      <c r="E2455" s="2">
        <v>67</v>
      </c>
    </row>
    <row r="2456" spans="2:5">
      <c r="B2456" s="2" t="s">
        <v>8219</v>
      </c>
      <c r="C2456" s="2" t="s">
        <v>8219</v>
      </c>
      <c r="E2456" s="2">
        <v>130</v>
      </c>
    </row>
    <row r="2457" spans="2:5">
      <c r="B2457" s="2" t="s">
        <v>8219</v>
      </c>
      <c r="C2457" s="2" t="s">
        <v>8219</v>
      </c>
      <c r="E2457" s="2">
        <v>16</v>
      </c>
    </row>
    <row r="2458" spans="2:5">
      <c r="B2458" s="2" t="s">
        <v>8219</v>
      </c>
      <c r="C2458" s="2" t="s">
        <v>8219</v>
      </c>
      <c r="E2458" s="2">
        <v>67</v>
      </c>
    </row>
    <row r="2459" spans="2:5">
      <c r="B2459" s="2" t="s">
        <v>8219</v>
      </c>
      <c r="C2459" s="2" t="s">
        <v>8219</v>
      </c>
      <c r="E2459" s="2">
        <v>124</v>
      </c>
    </row>
    <row r="2460" spans="2:5">
      <c r="B2460" s="2" t="s">
        <v>8219</v>
      </c>
      <c r="C2460" s="2" t="s">
        <v>8219</v>
      </c>
      <c r="E2460" s="2">
        <v>80</v>
      </c>
    </row>
    <row r="2461" spans="2:5">
      <c r="B2461" s="2" t="s">
        <v>8219</v>
      </c>
      <c r="C2461" s="2" t="s">
        <v>8219</v>
      </c>
      <c r="E2461" s="2">
        <v>282</v>
      </c>
    </row>
    <row r="2462" spans="2:5">
      <c r="B2462" s="2" t="s">
        <v>8219</v>
      </c>
      <c r="C2462" s="2" t="s">
        <v>8219</v>
      </c>
      <c r="E2462" s="2">
        <v>68</v>
      </c>
    </row>
    <row r="2463" spans="2:5">
      <c r="B2463" s="2" t="s">
        <v>8219</v>
      </c>
      <c r="C2463" s="2" t="s">
        <v>8219</v>
      </c>
      <c r="E2463" s="2">
        <v>86</v>
      </c>
    </row>
    <row r="2464" spans="2:5">
      <c r="B2464" s="2" t="s">
        <v>8219</v>
      </c>
      <c r="C2464" s="2" t="s">
        <v>8219</v>
      </c>
      <c r="E2464" s="2">
        <v>115</v>
      </c>
    </row>
    <row r="2465" spans="2:5">
      <c r="B2465" s="2" t="s">
        <v>8219</v>
      </c>
      <c r="C2465" s="2" t="s">
        <v>8219</v>
      </c>
      <c r="E2465" s="2">
        <v>75</v>
      </c>
    </row>
    <row r="2466" spans="2:5">
      <c r="B2466" s="2" t="s">
        <v>8219</v>
      </c>
      <c r="C2466" s="2" t="s">
        <v>8219</v>
      </c>
      <c r="E2466" s="2">
        <v>43</v>
      </c>
    </row>
    <row r="2467" spans="2:5">
      <c r="B2467" s="2" t="s">
        <v>8219</v>
      </c>
      <c r="C2467" s="2" t="s">
        <v>8219</v>
      </c>
      <c r="E2467" s="2">
        <v>48</v>
      </c>
    </row>
    <row r="2468" spans="2:5">
      <c r="B2468" s="2" t="s">
        <v>8219</v>
      </c>
      <c r="C2468" s="2" t="s">
        <v>8219</v>
      </c>
      <c r="E2468" s="2">
        <v>52</v>
      </c>
    </row>
    <row r="2469" spans="2:5">
      <c r="B2469" s="2" t="s">
        <v>8219</v>
      </c>
      <c r="C2469" s="2" t="s">
        <v>8219</v>
      </c>
      <c r="E2469" s="2">
        <v>43</v>
      </c>
    </row>
    <row r="2470" spans="2:5">
      <c r="B2470" s="2" t="s">
        <v>8219</v>
      </c>
      <c r="C2470" s="2" t="s">
        <v>8219</v>
      </c>
      <c r="E2470" s="2">
        <v>58</v>
      </c>
    </row>
    <row r="2471" spans="2:5">
      <c r="B2471" s="2" t="s">
        <v>8219</v>
      </c>
      <c r="C2471" s="2" t="s">
        <v>8219</v>
      </c>
      <c r="E2471" s="2">
        <v>47</v>
      </c>
    </row>
    <row r="2472" spans="2:5">
      <c r="B2472" s="2" t="s">
        <v>8219</v>
      </c>
      <c r="C2472" s="2" t="s">
        <v>8219</v>
      </c>
      <c r="E2472" s="2">
        <v>36</v>
      </c>
    </row>
    <row r="2473" spans="2:5">
      <c r="B2473" s="2" t="s">
        <v>8219</v>
      </c>
      <c r="C2473" s="2" t="s">
        <v>8219</v>
      </c>
      <c r="E2473" s="2">
        <v>17</v>
      </c>
    </row>
    <row r="2474" spans="2:5">
      <c r="B2474" s="2" t="s">
        <v>8219</v>
      </c>
      <c r="C2474" s="2" t="s">
        <v>8219</v>
      </c>
      <c r="E2474" s="2">
        <v>104</v>
      </c>
    </row>
    <row r="2475" spans="2:5">
      <c r="B2475" s="2" t="s">
        <v>8219</v>
      </c>
      <c r="C2475" s="2" t="s">
        <v>8219</v>
      </c>
      <c r="E2475" s="2">
        <v>47</v>
      </c>
    </row>
    <row r="2476" spans="2:5">
      <c r="B2476" s="2" t="s">
        <v>8219</v>
      </c>
      <c r="C2476" s="2" t="s">
        <v>8219</v>
      </c>
      <c r="E2476" s="2">
        <v>38</v>
      </c>
    </row>
    <row r="2477" spans="2:5">
      <c r="B2477" s="2" t="s">
        <v>8219</v>
      </c>
      <c r="C2477" s="2" t="s">
        <v>8219</v>
      </c>
      <c r="E2477" s="2">
        <v>81</v>
      </c>
    </row>
    <row r="2478" spans="2:5">
      <c r="B2478" s="2" t="s">
        <v>8219</v>
      </c>
      <c r="C2478" s="2" t="s">
        <v>8219</v>
      </c>
      <c r="E2478" s="2">
        <v>55</v>
      </c>
    </row>
    <row r="2479" spans="2:5">
      <c r="B2479" s="2" t="s">
        <v>8219</v>
      </c>
      <c r="C2479" s="2" t="s">
        <v>8219</v>
      </c>
      <c r="E2479" s="2">
        <v>41</v>
      </c>
    </row>
    <row r="2480" spans="2:5">
      <c r="B2480" s="2" t="s">
        <v>8219</v>
      </c>
      <c r="C2480" s="2" t="s">
        <v>8219</v>
      </c>
      <c r="E2480" s="2">
        <v>79</v>
      </c>
    </row>
    <row r="2481" spans="2:5">
      <c r="B2481" s="2" t="s">
        <v>8219</v>
      </c>
      <c r="C2481" s="2" t="s">
        <v>8219</v>
      </c>
      <c r="E2481" s="2">
        <v>16</v>
      </c>
    </row>
    <row r="2482" spans="2:5">
      <c r="B2482" s="2" t="s">
        <v>8219</v>
      </c>
      <c r="C2482" s="2" t="s">
        <v>8219</v>
      </c>
      <c r="E2482" s="2">
        <v>8</v>
      </c>
    </row>
    <row r="2483" spans="2:5">
      <c r="B2483" s="2" t="s">
        <v>8219</v>
      </c>
      <c r="C2483" s="2" t="s">
        <v>8219</v>
      </c>
      <c r="E2483" s="2">
        <v>95</v>
      </c>
    </row>
    <row r="2484" spans="2:5">
      <c r="B2484" s="2" t="s">
        <v>8219</v>
      </c>
      <c r="C2484" s="2" t="s">
        <v>8219</v>
      </c>
      <c r="E2484" s="2">
        <v>25</v>
      </c>
    </row>
    <row r="2485" spans="2:5">
      <c r="B2485" s="2" t="s">
        <v>8219</v>
      </c>
      <c r="C2485" s="2" t="s">
        <v>8219</v>
      </c>
      <c r="E2485" s="2">
        <v>19</v>
      </c>
    </row>
    <row r="2486" spans="2:5">
      <c r="B2486" s="2" t="s">
        <v>8219</v>
      </c>
      <c r="C2486" s="2" t="s">
        <v>8219</v>
      </c>
      <c r="E2486" s="2">
        <v>90</v>
      </c>
    </row>
    <row r="2487" spans="2:5">
      <c r="B2487" s="2" t="s">
        <v>8219</v>
      </c>
      <c r="C2487" s="2" t="s">
        <v>8219</v>
      </c>
      <c r="E2487" s="2">
        <v>41</v>
      </c>
    </row>
    <row r="2488" spans="2:5">
      <c r="B2488" s="2" t="s">
        <v>8219</v>
      </c>
      <c r="C2488" s="2" t="s">
        <v>8219</v>
      </c>
      <c r="E2488" s="2">
        <v>30</v>
      </c>
    </row>
    <row r="2489" spans="2:5">
      <c r="B2489" s="2" t="s">
        <v>8219</v>
      </c>
      <c r="C2489" s="2" t="s">
        <v>8219</v>
      </c>
      <c r="E2489" s="2">
        <v>38</v>
      </c>
    </row>
    <row r="2490" spans="2:5">
      <c r="B2490" s="2" t="s">
        <v>8219</v>
      </c>
      <c r="C2490" s="2" t="s">
        <v>8219</v>
      </c>
      <c r="E2490" s="2">
        <v>65</v>
      </c>
    </row>
    <row r="2491" spans="2:5">
      <c r="B2491" s="2" t="s">
        <v>8219</v>
      </c>
      <c r="C2491" s="2" t="s">
        <v>8219</v>
      </c>
      <c r="E2491" s="2">
        <v>75</v>
      </c>
    </row>
    <row r="2492" spans="2:5">
      <c r="B2492" s="2" t="s">
        <v>8219</v>
      </c>
      <c r="C2492" s="2" t="s">
        <v>8219</v>
      </c>
      <c r="E2492" s="2">
        <v>16</v>
      </c>
    </row>
    <row r="2493" spans="2:5">
      <c r="B2493" s="2" t="s">
        <v>8219</v>
      </c>
      <c r="C2493" s="2" t="s">
        <v>8219</v>
      </c>
      <c r="E2493" s="2">
        <v>10</v>
      </c>
    </row>
    <row r="2494" spans="2:5">
      <c r="B2494" s="2" t="s">
        <v>8219</v>
      </c>
      <c r="C2494" s="2" t="s">
        <v>8219</v>
      </c>
      <c r="E2494" s="2">
        <v>27</v>
      </c>
    </row>
    <row r="2495" spans="2:5">
      <c r="B2495" s="2" t="s">
        <v>8219</v>
      </c>
      <c r="C2495" s="2" t="s">
        <v>8219</v>
      </c>
      <c r="E2495" s="2">
        <v>259</v>
      </c>
    </row>
    <row r="2496" spans="2:5">
      <c r="B2496" s="2" t="s">
        <v>8219</v>
      </c>
      <c r="C2496" s="2" t="s">
        <v>8219</v>
      </c>
      <c r="E2496" s="2">
        <v>39</v>
      </c>
    </row>
    <row r="2497" spans="1:5">
      <c r="B2497" s="2" t="s">
        <v>8219</v>
      </c>
      <c r="C2497" s="2" t="s">
        <v>8219</v>
      </c>
      <c r="E2497" s="2">
        <v>42</v>
      </c>
    </row>
    <row r="2498" spans="1:5">
      <c r="B2498" s="2" t="s">
        <v>8219</v>
      </c>
      <c r="C2498" s="2" t="s">
        <v>8219</v>
      </c>
      <c r="E2498" s="2">
        <v>10</v>
      </c>
    </row>
    <row r="2499" spans="1:5">
      <c r="B2499" s="2" t="s">
        <v>8219</v>
      </c>
      <c r="C2499" s="2" t="s">
        <v>8219</v>
      </c>
      <c r="E2499" s="2">
        <v>56</v>
      </c>
    </row>
    <row r="2500" spans="1:5">
      <c r="B2500" s="2" t="s">
        <v>8219</v>
      </c>
      <c r="C2500" s="2" t="s">
        <v>8219</v>
      </c>
      <c r="E2500" s="2">
        <v>20</v>
      </c>
    </row>
    <row r="2501" spans="1:5">
      <c r="B2501" s="2" t="s">
        <v>8219</v>
      </c>
      <c r="C2501" s="2" t="s">
        <v>8219</v>
      </c>
      <c r="E2501" s="2">
        <v>170</v>
      </c>
    </row>
    <row r="2502" spans="1:5">
      <c r="B2502" s="2" t="s">
        <v>8219</v>
      </c>
      <c r="C2502" s="2" t="s">
        <v>8219</v>
      </c>
      <c r="E2502" s="2">
        <v>29</v>
      </c>
    </row>
    <row r="2503" spans="1:5">
      <c r="A2503" s="2" t="s">
        <v>8221</v>
      </c>
      <c r="B2503" s="2" t="s">
        <v>8221</v>
      </c>
      <c r="C2503" s="2" t="s">
        <v>8221</v>
      </c>
      <c r="E2503" s="2">
        <v>7</v>
      </c>
    </row>
    <row r="2504" spans="1:5">
      <c r="A2504" s="2" t="s">
        <v>8221</v>
      </c>
      <c r="B2504" s="2" t="s">
        <v>8221</v>
      </c>
      <c r="C2504" s="2" t="s">
        <v>8221</v>
      </c>
      <c r="E2504" s="2">
        <v>5</v>
      </c>
    </row>
    <row r="2505" spans="1:5">
      <c r="A2505" s="2" t="s">
        <v>8221</v>
      </c>
      <c r="B2505" s="2" t="s">
        <v>8221</v>
      </c>
      <c r="C2505" s="2" t="s">
        <v>8221</v>
      </c>
      <c r="E2505" s="2">
        <v>0</v>
      </c>
    </row>
    <row r="2506" spans="1:5">
      <c r="A2506" s="2" t="s">
        <v>8221</v>
      </c>
      <c r="B2506" s="2" t="s">
        <v>8221</v>
      </c>
      <c r="C2506" s="2" t="s">
        <v>8221</v>
      </c>
      <c r="E2506" s="2">
        <v>0</v>
      </c>
    </row>
    <row r="2507" spans="1:5">
      <c r="A2507" s="2" t="s">
        <v>8221</v>
      </c>
      <c r="B2507" s="2" t="s">
        <v>8221</v>
      </c>
      <c r="C2507" s="2" t="s">
        <v>8221</v>
      </c>
      <c r="E2507" s="2">
        <v>0</v>
      </c>
    </row>
    <row r="2508" spans="1:5">
      <c r="A2508" s="2" t="s">
        <v>8221</v>
      </c>
      <c r="B2508" s="2" t="s">
        <v>8221</v>
      </c>
      <c r="C2508" s="2" t="s">
        <v>8221</v>
      </c>
      <c r="E2508" s="2">
        <v>2</v>
      </c>
    </row>
    <row r="2509" spans="1:5">
      <c r="A2509" s="2" t="s">
        <v>8221</v>
      </c>
      <c r="B2509" s="2" t="s">
        <v>8221</v>
      </c>
      <c r="C2509" s="2" t="s">
        <v>8221</v>
      </c>
      <c r="E2509" s="2">
        <v>0</v>
      </c>
    </row>
    <row r="2510" spans="1:5">
      <c r="A2510" s="2" t="s">
        <v>8221</v>
      </c>
      <c r="B2510" s="2" t="s">
        <v>8221</v>
      </c>
      <c r="C2510" s="2" t="s">
        <v>8221</v>
      </c>
      <c r="E2510" s="2">
        <v>0</v>
      </c>
    </row>
    <row r="2511" spans="1:5">
      <c r="A2511" s="2" t="s">
        <v>8221</v>
      </c>
      <c r="B2511" s="2" t="s">
        <v>8221</v>
      </c>
      <c r="C2511" s="2" t="s">
        <v>8221</v>
      </c>
      <c r="E2511" s="2">
        <v>28</v>
      </c>
    </row>
    <row r="2512" spans="1:5">
      <c r="A2512" s="2" t="s">
        <v>8221</v>
      </c>
      <c r="B2512" s="2" t="s">
        <v>8221</v>
      </c>
      <c r="C2512" s="2" t="s">
        <v>8221</v>
      </c>
      <c r="E2512" s="2">
        <v>2</v>
      </c>
    </row>
    <row r="2513" spans="1:5">
      <c r="A2513" s="2" t="s">
        <v>8221</v>
      </c>
      <c r="B2513" s="2" t="s">
        <v>8221</v>
      </c>
      <c r="C2513" s="2" t="s">
        <v>8221</v>
      </c>
      <c r="E2513" s="2">
        <v>0</v>
      </c>
    </row>
    <row r="2514" spans="1:5">
      <c r="A2514" s="2" t="s">
        <v>8221</v>
      </c>
      <c r="B2514" s="2" t="s">
        <v>8221</v>
      </c>
      <c r="C2514" s="2" t="s">
        <v>8221</v>
      </c>
      <c r="E2514" s="2">
        <v>0</v>
      </c>
    </row>
    <row r="2515" spans="1:5">
      <c r="A2515" s="2" t="s">
        <v>8221</v>
      </c>
      <c r="B2515" s="2" t="s">
        <v>8221</v>
      </c>
      <c r="C2515" s="2" t="s">
        <v>8221</v>
      </c>
      <c r="E2515" s="2">
        <v>0</v>
      </c>
    </row>
    <row r="2516" spans="1:5">
      <c r="A2516" s="2" t="s">
        <v>8221</v>
      </c>
      <c r="B2516" s="2" t="s">
        <v>8221</v>
      </c>
      <c r="C2516" s="2" t="s">
        <v>8221</v>
      </c>
      <c r="E2516" s="2">
        <v>4</v>
      </c>
    </row>
    <row r="2517" spans="1:5">
      <c r="A2517" s="2" t="s">
        <v>8221</v>
      </c>
      <c r="B2517" s="2" t="s">
        <v>8221</v>
      </c>
      <c r="C2517" s="2" t="s">
        <v>8221</v>
      </c>
      <c r="E2517" s="2">
        <v>12</v>
      </c>
    </row>
    <row r="2518" spans="1:5">
      <c r="A2518" s="2" t="s">
        <v>8221</v>
      </c>
      <c r="B2518" s="2" t="s">
        <v>8221</v>
      </c>
      <c r="C2518" s="2" t="s">
        <v>8221</v>
      </c>
      <c r="E2518" s="2">
        <v>0</v>
      </c>
    </row>
    <row r="2519" spans="1:5">
      <c r="A2519" s="2" t="s">
        <v>8221</v>
      </c>
      <c r="B2519" s="2" t="s">
        <v>8221</v>
      </c>
      <c r="C2519" s="2" t="s">
        <v>8221</v>
      </c>
      <c r="E2519" s="2">
        <v>33</v>
      </c>
    </row>
    <row r="2520" spans="1:5">
      <c r="A2520" s="2" t="s">
        <v>8221</v>
      </c>
      <c r="B2520" s="2" t="s">
        <v>8221</v>
      </c>
      <c r="C2520" s="2" t="s">
        <v>8221</v>
      </c>
      <c r="E2520" s="2">
        <v>0</v>
      </c>
    </row>
    <row r="2521" spans="1:5">
      <c r="A2521" s="2" t="s">
        <v>8221</v>
      </c>
      <c r="B2521" s="2" t="s">
        <v>8221</v>
      </c>
      <c r="C2521" s="2" t="s">
        <v>8221</v>
      </c>
      <c r="E2521" s="2">
        <v>4</v>
      </c>
    </row>
    <row r="2522" spans="1:5">
      <c r="A2522" s="2" t="s">
        <v>8221</v>
      </c>
      <c r="B2522" s="2" t="s">
        <v>8221</v>
      </c>
      <c r="C2522" s="2" t="s">
        <v>8221</v>
      </c>
      <c r="E2522" s="2">
        <v>0</v>
      </c>
    </row>
    <row r="2523" spans="1:5">
      <c r="B2523" s="2" t="s">
        <v>8219</v>
      </c>
      <c r="C2523" s="2" t="s">
        <v>8219</v>
      </c>
      <c r="E2523" s="2">
        <v>132</v>
      </c>
    </row>
    <row r="2524" spans="1:5">
      <c r="B2524" s="2" t="s">
        <v>8219</v>
      </c>
      <c r="C2524" s="2" t="s">
        <v>8219</v>
      </c>
      <c r="E2524" s="2">
        <v>27</v>
      </c>
    </row>
    <row r="2525" spans="1:5">
      <c r="B2525" s="2" t="s">
        <v>8219</v>
      </c>
      <c r="C2525" s="2" t="s">
        <v>8219</v>
      </c>
      <c r="E2525" s="2">
        <v>26</v>
      </c>
    </row>
    <row r="2526" spans="1:5">
      <c r="B2526" s="2" t="s">
        <v>8219</v>
      </c>
      <c r="C2526" s="2" t="s">
        <v>8219</v>
      </c>
      <c r="E2526" s="2">
        <v>43</v>
      </c>
    </row>
    <row r="2527" spans="1:5">
      <c r="B2527" s="2" t="s">
        <v>8219</v>
      </c>
      <c r="C2527" s="2" t="s">
        <v>8219</v>
      </c>
      <c r="E2527" s="2">
        <v>80</v>
      </c>
    </row>
    <row r="2528" spans="1:5">
      <c r="B2528" s="2" t="s">
        <v>8219</v>
      </c>
      <c r="C2528" s="2" t="s">
        <v>8219</v>
      </c>
      <c r="E2528" s="2">
        <v>33</v>
      </c>
    </row>
    <row r="2529" spans="2:5">
      <c r="B2529" s="2" t="s">
        <v>8219</v>
      </c>
      <c r="C2529" s="2" t="s">
        <v>8219</v>
      </c>
      <c r="E2529" s="2">
        <v>71</v>
      </c>
    </row>
    <row r="2530" spans="2:5">
      <c r="B2530" s="2" t="s">
        <v>8219</v>
      </c>
      <c r="C2530" s="2" t="s">
        <v>8219</v>
      </c>
      <c r="E2530" s="2">
        <v>81</v>
      </c>
    </row>
    <row r="2531" spans="2:5">
      <c r="B2531" s="2" t="s">
        <v>8219</v>
      </c>
      <c r="C2531" s="2" t="s">
        <v>8219</v>
      </c>
      <c r="E2531" s="2">
        <v>76</v>
      </c>
    </row>
    <row r="2532" spans="2:5">
      <c r="B2532" s="2" t="s">
        <v>8219</v>
      </c>
      <c r="C2532" s="2" t="s">
        <v>8219</v>
      </c>
      <c r="E2532" s="2">
        <v>48</v>
      </c>
    </row>
    <row r="2533" spans="2:5">
      <c r="B2533" s="2" t="s">
        <v>8219</v>
      </c>
      <c r="C2533" s="2" t="s">
        <v>8219</v>
      </c>
      <c r="E2533" s="2">
        <v>61</v>
      </c>
    </row>
    <row r="2534" spans="2:5">
      <c r="B2534" s="2" t="s">
        <v>8219</v>
      </c>
      <c r="C2534" s="2" t="s">
        <v>8219</v>
      </c>
      <c r="E2534" s="2">
        <v>60</v>
      </c>
    </row>
    <row r="2535" spans="2:5">
      <c r="B2535" s="2" t="s">
        <v>8219</v>
      </c>
      <c r="C2535" s="2" t="s">
        <v>8219</v>
      </c>
      <c r="E2535" s="2">
        <v>136</v>
      </c>
    </row>
    <row r="2536" spans="2:5">
      <c r="B2536" s="2" t="s">
        <v>8219</v>
      </c>
      <c r="C2536" s="2" t="s">
        <v>8219</v>
      </c>
      <c r="E2536" s="2">
        <v>14</v>
      </c>
    </row>
    <row r="2537" spans="2:5">
      <c r="B2537" s="2" t="s">
        <v>8219</v>
      </c>
      <c r="C2537" s="2" t="s">
        <v>8219</v>
      </c>
      <c r="E2537" s="2">
        <v>78</v>
      </c>
    </row>
    <row r="2538" spans="2:5">
      <c r="B2538" s="2" t="s">
        <v>8219</v>
      </c>
      <c r="C2538" s="2" t="s">
        <v>8219</v>
      </c>
      <c r="E2538" s="2">
        <v>4</v>
      </c>
    </row>
    <row r="2539" spans="2:5">
      <c r="B2539" s="2" t="s">
        <v>8219</v>
      </c>
      <c r="C2539" s="2" t="s">
        <v>8219</v>
      </c>
      <c r="E2539" s="2">
        <v>11</v>
      </c>
    </row>
    <row r="2540" spans="2:5">
      <c r="B2540" s="2" t="s">
        <v>8219</v>
      </c>
      <c r="C2540" s="2" t="s">
        <v>8219</v>
      </c>
      <c r="E2540" s="2">
        <v>185</v>
      </c>
    </row>
    <row r="2541" spans="2:5">
      <c r="B2541" s="2" t="s">
        <v>8219</v>
      </c>
      <c r="C2541" s="2" t="s">
        <v>8219</v>
      </c>
      <c r="E2541" s="2">
        <v>59</v>
      </c>
    </row>
    <row r="2542" spans="2:5">
      <c r="B2542" s="2" t="s">
        <v>8219</v>
      </c>
      <c r="C2542" s="2" t="s">
        <v>8219</v>
      </c>
      <c r="E2542" s="2">
        <v>27</v>
      </c>
    </row>
    <row r="2543" spans="2:5">
      <c r="B2543" s="2" t="s">
        <v>8219</v>
      </c>
      <c r="C2543" s="2" t="s">
        <v>8219</v>
      </c>
      <c r="E2543" s="2">
        <v>63</v>
      </c>
    </row>
    <row r="2544" spans="2:5">
      <c r="B2544" s="2" t="s">
        <v>8219</v>
      </c>
      <c r="C2544" s="2" t="s">
        <v>8219</v>
      </c>
      <c r="E2544" s="2">
        <v>13</v>
      </c>
    </row>
    <row r="2545" spans="2:5">
      <c r="B2545" s="2" t="s">
        <v>8219</v>
      </c>
      <c r="C2545" s="2" t="s">
        <v>8219</v>
      </c>
      <c r="E2545" s="2">
        <v>13</v>
      </c>
    </row>
    <row r="2546" spans="2:5">
      <c r="B2546" s="2" t="s">
        <v>8219</v>
      </c>
      <c r="C2546" s="2" t="s">
        <v>8219</v>
      </c>
      <c r="E2546" s="2">
        <v>57</v>
      </c>
    </row>
    <row r="2547" spans="2:5">
      <c r="B2547" s="2" t="s">
        <v>8219</v>
      </c>
      <c r="C2547" s="2" t="s">
        <v>8219</v>
      </c>
      <c r="E2547" s="2">
        <v>61</v>
      </c>
    </row>
    <row r="2548" spans="2:5">
      <c r="B2548" s="2" t="s">
        <v>8219</v>
      </c>
      <c r="C2548" s="2" t="s">
        <v>8219</v>
      </c>
      <c r="E2548" s="2">
        <v>65</v>
      </c>
    </row>
    <row r="2549" spans="2:5">
      <c r="B2549" s="2" t="s">
        <v>8219</v>
      </c>
      <c r="C2549" s="2" t="s">
        <v>8219</v>
      </c>
      <c r="E2549" s="2">
        <v>134</v>
      </c>
    </row>
    <row r="2550" spans="2:5">
      <c r="B2550" s="2" t="s">
        <v>8219</v>
      </c>
      <c r="C2550" s="2" t="s">
        <v>8219</v>
      </c>
      <c r="E2550" s="2">
        <v>37</v>
      </c>
    </row>
    <row r="2551" spans="2:5">
      <c r="B2551" s="2" t="s">
        <v>8219</v>
      </c>
      <c r="C2551" s="2" t="s">
        <v>8219</v>
      </c>
      <c r="E2551" s="2">
        <v>37</v>
      </c>
    </row>
    <row r="2552" spans="2:5">
      <c r="B2552" s="2" t="s">
        <v>8219</v>
      </c>
      <c r="C2552" s="2" t="s">
        <v>8219</v>
      </c>
      <c r="E2552" s="2">
        <v>150</v>
      </c>
    </row>
    <row r="2553" spans="2:5">
      <c r="B2553" s="2" t="s">
        <v>8219</v>
      </c>
      <c r="C2553" s="2" t="s">
        <v>8219</v>
      </c>
      <c r="E2553" s="2">
        <v>56</v>
      </c>
    </row>
    <row r="2554" spans="2:5">
      <c r="B2554" s="2" t="s">
        <v>8219</v>
      </c>
      <c r="C2554" s="2" t="s">
        <v>8219</v>
      </c>
      <c r="E2554" s="2">
        <v>18</v>
      </c>
    </row>
    <row r="2555" spans="2:5">
      <c r="B2555" s="2" t="s">
        <v>8219</v>
      </c>
      <c r="C2555" s="2" t="s">
        <v>8219</v>
      </c>
      <c r="E2555" s="2">
        <v>60</v>
      </c>
    </row>
    <row r="2556" spans="2:5">
      <c r="B2556" s="2" t="s">
        <v>8219</v>
      </c>
      <c r="C2556" s="2" t="s">
        <v>8219</v>
      </c>
      <c r="E2556" s="2">
        <v>67</v>
      </c>
    </row>
    <row r="2557" spans="2:5">
      <c r="B2557" s="2" t="s">
        <v>8219</v>
      </c>
      <c r="C2557" s="2" t="s">
        <v>8219</v>
      </c>
      <c r="E2557" s="2">
        <v>35</v>
      </c>
    </row>
    <row r="2558" spans="2:5">
      <c r="B2558" s="2" t="s">
        <v>8219</v>
      </c>
      <c r="C2558" s="2" t="s">
        <v>8219</v>
      </c>
      <c r="E2558" s="2">
        <v>34</v>
      </c>
    </row>
    <row r="2559" spans="2:5">
      <c r="B2559" s="2" t="s">
        <v>8219</v>
      </c>
      <c r="C2559" s="2" t="s">
        <v>8219</v>
      </c>
      <c r="E2559" s="2">
        <v>36</v>
      </c>
    </row>
    <row r="2560" spans="2:5">
      <c r="B2560" s="2" t="s">
        <v>8219</v>
      </c>
      <c r="C2560" s="2" t="s">
        <v>8219</v>
      </c>
      <c r="E2560" s="2">
        <v>18</v>
      </c>
    </row>
    <row r="2561" spans="1:5">
      <c r="B2561" s="2" t="s">
        <v>8219</v>
      </c>
      <c r="C2561" s="2" t="s">
        <v>8219</v>
      </c>
      <c r="E2561" s="2">
        <v>25</v>
      </c>
    </row>
    <row r="2562" spans="1:5">
      <c r="B2562" s="2" t="s">
        <v>8219</v>
      </c>
      <c r="C2562" s="2" t="s">
        <v>8219</v>
      </c>
      <c r="E2562" s="2">
        <v>21</v>
      </c>
    </row>
    <row r="2563" spans="1:5">
      <c r="A2563" s="2" t="s">
        <v>8220</v>
      </c>
      <c r="B2563" s="2" t="s">
        <v>8220</v>
      </c>
      <c r="C2563" s="2" t="s">
        <v>8220</v>
      </c>
      <c r="E2563" s="2">
        <v>0</v>
      </c>
    </row>
    <row r="2564" spans="1:5">
      <c r="A2564" s="2" t="s">
        <v>8220</v>
      </c>
      <c r="B2564" s="2" t="s">
        <v>8220</v>
      </c>
      <c r="C2564" s="2" t="s">
        <v>8220</v>
      </c>
      <c r="E2564" s="2">
        <v>3</v>
      </c>
    </row>
    <row r="2565" spans="1:5">
      <c r="A2565" s="2" t="s">
        <v>8220</v>
      </c>
      <c r="B2565" s="2" t="s">
        <v>8220</v>
      </c>
      <c r="C2565" s="2" t="s">
        <v>8220</v>
      </c>
      <c r="E2565" s="2">
        <v>0</v>
      </c>
    </row>
    <row r="2566" spans="1:5">
      <c r="A2566" s="2" t="s">
        <v>8220</v>
      </c>
      <c r="B2566" s="2" t="s">
        <v>8220</v>
      </c>
      <c r="C2566" s="2" t="s">
        <v>8220</v>
      </c>
      <c r="E2566" s="2">
        <v>0</v>
      </c>
    </row>
    <row r="2567" spans="1:5">
      <c r="A2567" s="2" t="s">
        <v>8220</v>
      </c>
      <c r="B2567" s="2" t="s">
        <v>8220</v>
      </c>
      <c r="C2567" s="2" t="s">
        <v>8220</v>
      </c>
      <c r="E2567" s="2">
        <v>1</v>
      </c>
    </row>
    <row r="2568" spans="1:5">
      <c r="A2568" s="2" t="s">
        <v>8220</v>
      </c>
      <c r="B2568" s="2" t="s">
        <v>8220</v>
      </c>
      <c r="C2568" s="2" t="s">
        <v>8220</v>
      </c>
      <c r="E2568" s="2">
        <v>0</v>
      </c>
    </row>
    <row r="2569" spans="1:5">
      <c r="A2569" s="2" t="s">
        <v>8220</v>
      </c>
      <c r="B2569" s="2" t="s">
        <v>8220</v>
      </c>
      <c r="C2569" s="2" t="s">
        <v>8220</v>
      </c>
      <c r="E2569" s="2">
        <v>2</v>
      </c>
    </row>
    <row r="2570" spans="1:5">
      <c r="A2570" s="2" t="s">
        <v>8220</v>
      </c>
      <c r="B2570" s="2" t="s">
        <v>8220</v>
      </c>
      <c r="C2570" s="2" t="s">
        <v>8220</v>
      </c>
      <c r="E2570" s="2">
        <v>1</v>
      </c>
    </row>
    <row r="2571" spans="1:5">
      <c r="A2571" s="2" t="s">
        <v>8220</v>
      </c>
      <c r="B2571" s="2" t="s">
        <v>8220</v>
      </c>
      <c r="C2571" s="2" t="s">
        <v>8220</v>
      </c>
      <c r="E2571" s="2">
        <v>2</v>
      </c>
    </row>
    <row r="2572" spans="1:5">
      <c r="A2572" s="2" t="s">
        <v>8220</v>
      </c>
      <c r="B2572" s="2" t="s">
        <v>8220</v>
      </c>
      <c r="C2572" s="2" t="s">
        <v>8220</v>
      </c>
      <c r="E2572" s="2">
        <v>2</v>
      </c>
    </row>
    <row r="2573" spans="1:5">
      <c r="A2573" s="2" t="s">
        <v>8220</v>
      </c>
      <c r="B2573" s="2" t="s">
        <v>8220</v>
      </c>
      <c r="C2573" s="2" t="s">
        <v>8220</v>
      </c>
      <c r="E2573" s="2">
        <v>4</v>
      </c>
    </row>
    <row r="2574" spans="1:5">
      <c r="A2574" s="2" t="s">
        <v>8220</v>
      </c>
      <c r="B2574" s="2" t="s">
        <v>8220</v>
      </c>
      <c r="C2574" s="2" t="s">
        <v>8220</v>
      </c>
      <c r="E2574" s="2">
        <v>0</v>
      </c>
    </row>
    <row r="2575" spans="1:5">
      <c r="A2575" s="2" t="s">
        <v>8220</v>
      </c>
      <c r="B2575" s="2" t="s">
        <v>8220</v>
      </c>
      <c r="C2575" s="2" t="s">
        <v>8220</v>
      </c>
      <c r="E2575" s="2">
        <v>0</v>
      </c>
    </row>
    <row r="2576" spans="1:5">
      <c r="A2576" s="2" t="s">
        <v>8220</v>
      </c>
      <c r="B2576" s="2" t="s">
        <v>8220</v>
      </c>
      <c r="C2576" s="2" t="s">
        <v>8220</v>
      </c>
      <c r="E2576" s="2">
        <v>0</v>
      </c>
    </row>
    <row r="2577" spans="1:5">
      <c r="A2577" s="2" t="s">
        <v>8220</v>
      </c>
      <c r="B2577" s="2" t="s">
        <v>8220</v>
      </c>
      <c r="C2577" s="2" t="s">
        <v>8220</v>
      </c>
      <c r="E2577" s="2">
        <v>0</v>
      </c>
    </row>
    <row r="2578" spans="1:5">
      <c r="A2578" s="2" t="s">
        <v>8220</v>
      </c>
      <c r="B2578" s="2" t="s">
        <v>8220</v>
      </c>
      <c r="C2578" s="2" t="s">
        <v>8220</v>
      </c>
      <c r="E2578" s="2">
        <v>0</v>
      </c>
    </row>
    <row r="2579" spans="1:5">
      <c r="A2579" s="2" t="s">
        <v>8220</v>
      </c>
      <c r="B2579" s="2" t="s">
        <v>8220</v>
      </c>
      <c r="C2579" s="2" t="s">
        <v>8220</v>
      </c>
      <c r="E2579" s="2">
        <v>0</v>
      </c>
    </row>
    <row r="2580" spans="1:5">
      <c r="A2580" s="2" t="s">
        <v>8220</v>
      </c>
      <c r="B2580" s="2" t="s">
        <v>8220</v>
      </c>
      <c r="C2580" s="2" t="s">
        <v>8220</v>
      </c>
      <c r="E2580" s="2">
        <v>0</v>
      </c>
    </row>
    <row r="2581" spans="1:5">
      <c r="A2581" s="2" t="s">
        <v>8220</v>
      </c>
      <c r="B2581" s="2" t="s">
        <v>8220</v>
      </c>
      <c r="C2581" s="2" t="s">
        <v>8220</v>
      </c>
      <c r="E2581" s="2">
        <v>12</v>
      </c>
    </row>
    <row r="2582" spans="1:5">
      <c r="A2582" s="2" t="s">
        <v>8220</v>
      </c>
      <c r="B2582" s="2" t="s">
        <v>8220</v>
      </c>
      <c r="C2582" s="2" t="s">
        <v>8220</v>
      </c>
      <c r="E2582" s="2">
        <v>2</v>
      </c>
    </row>
    <row r="2583" spans="1:5">
      <c r="A2583" s="2" t="s">
        <v>8221</v>
      </c>
      <c r="B2583" s="2" t="s">
        <v>8221</v>
      </c>
      <c r="C2583" s="2" t="s">
        <v>8221</v>
      </c>
      <c r="E2583" s="2">
        <v>11</v>
      </c>
    </row>
    <row r="2584" spans="1:5">
      <c r="A2584" s="2" t="s">
        <v>8221</v>
      </c>
      <c r="B2584" s="2" t="s">
        <v>8221</v>
      </c>
      <c r="C2584" s="2" t="s">
        <v>8221</v>
      </c>
      <c r="E2584" s="2">
        <v>1</v>
      </c>
    </row>
    <row r="2585" spans="1:5">
      <c r="A2585" s="2" t="s">
        <v>8221</v>
      </c>
      <c r="B2585" s="2" t="s">
        <v>8221</v>
      </c>
      <c r="C2585" s="2" t="s">
        <v>8221</v>
      </c>
      <c r="E2585" s="2">
        <v>5</v>
      </c>
    </row>
    <row r="2586" spans="1:5">
      <c r="A2586" s="2" t="s">
        <v>8221</v>
      </c>
      <c r="B2586" s="2" t="s">
        <v>8221</v>
      </c>
      <c r="C2586" s="2" t="s">
        <v>8221</v>
      </c>
      <c r="E2586" s="2">
        <v>0</v>
      </c>
    </row>
    <row r="2587" spans="1:5">
      <c r="A2587" s="2" t="s">
        <v>8221</v>
      </c>
      <c r="B2587" s="2" t="s">
        <v>8221</v>
      </c>
      <c r="C2587" s="2" t="s">
        <v>8221</v>
      </c>
      <c r="E2587" s="2">
        <v>1</v>
      </c>
    </row>
    <row r="2588" spans="1:5">
      <c r="A2588" s="2" t="s">
        <v>8221</v>
      </c>
      <c r="B2588" s="2" t="s">
        <v>8221</v>
      </c>
      <c r="C2588" s="2" t="s">
        <v>8221</v>
      </c>
      <c r="E2588" s="2">
        <v>1</v>
      </c>
    </row>
    <row r="2589" spans="1:5">
      <c r="A2589" s="2" t="s">
        <v>8221</v>
      </c>
      <c r="B2589" s="2" t="s">
        <v>8221</v>
      </c>
      <c r="C2589" s="2" t="s">
        <v>8221</v>
      </c>
      <c r="E2589" s="2">
        <v>6</v>
      </c>
    </row>
    <row r="2590" spans="1:5">
      <c r="A2590" s="2" t="s">
        <v>8221</v>
      </c>
      <c r="B2590" s="2" t="s">
        <v>8221</v>
      </c>
      <c r="C2590" s="2" t="s">
        <v>8221</v>
      </c>
      <c r="E2590" s="2">
        <v>8</v>
      </c>
    </row>
    <row r="2591" spans="1:5">
      <c r="A2591" s="2" t="s">
        <v>8221</v>
      </c>
      <c r="B2591" s="2" t="s">
        <v>8221</v>
      </c>
      <c r="C2591" s="2" t="s">
        <v>8221</v>
      </c>
      <c r="E2591" s="2">
        <v>1</v>
      </c>
    </row>
    <row r="2592" spans="1:5">
      <c r="A2592" s="2" t="s">
        <v>8221</v>
      </c>
      <c r="B2592" s="2" t="s">
        <v>8221</v>
      </c>
      <c r="C2592" s="2" t="s">
        <v>8221</v>
      </c>
      <c r="E2592" s="2">
        <v>0</v>
      </c>
    </row>
    <row r="2593" spans="1:5">
      <c r="A2593" s="2" t="s">
        <v>8221</v>
      </c>
      <c r="B2593" s="2" t="s">
        <v>8221</v>
      </c>
      <c r="C2593" s="2" t="s">
        <v>8221</v>
      </c>
      <c r="E2593" s="2">
        <v>2</v>
      </c>
    </row>
    <row r="2594" spans="1:5">
      <c r="A2594" s="2" t="s">
        <v>8221</v>
      </c>
      <c r="B2594" s="2" t="s">
        <v>8221</v>
      </c>
      <c r="C2594" s="2" t="s">
        <v>8221</v>
      </c>
      <c r="E2594" s="2">
        <v>1</v>
      </c>
    </row>
    <row r="2595" spans="1:5">
      <c r="A2595" s="2" t="s">
        <v>8221</v>
      </c>
      <c r="B2595" s="2" t="s">
        <v>8221</v>
      </c>
      <c r="C2595" s="2" t="s">
        <v>8221</v>
      </c>
      <c r="E2595" s="2">
        <v>0</v>
      </c>
    </row>
    <row r="2596" spans="1:5">
      <c r="A2596" s="2" t="s">
        <v>8221</v>
      </c>
      <c r="B2596" s="2" t="s">
        <v>8221</v>
      </c>
      <c r="C2596" s="2" t="s">
        <v>8221</v>
      </c>
      <c r="E2596" s="2">
        <v>1</v>
      </c>
    </row>
    <row r="2597" spans="1:5">
      <c r="A2597" s="2" t="s">
        <v>8221</v>
      </c>
      <c r="B2597" s="2" t="s">
        <v>8221</v>
      </c>
      <c r="C2597" s="2" t="s">
        <v>8221</v>
      </c>
      <c r="E2597" s="2">
        <v>19</v>
      </c>
    </row>
    <row r="2598" spans="1:5">
      <c r="A2598" s="2" t="s">
        <v>8221</v>
      </c>
      <c r="B2598" s="2" t="s">
        <v>8221</v>
      </c>
      <c r="C2598" s="2" t="s">
        <v>8221</v>
      </c>
      <c r="E2598" s="2">
        <v>27</v>
      </c>
    </row>
    <row r="2599" spans="1:5">
      <c r="A2599" s="2" t="s">
        <v>8221</v>
      </c>
      <c r="B2599" s="2" t="s">
        <v>8221</v>
      </c>
      <c r="C2599" s="2" t="s">
        <v>8221</v>
      </c>
      <c r="E2599" s="2">
        <v>7</v>
      </c>
    </row>
    <row r="2600" spans="1:5">
      <c r="A2600" s="2" t="s">
        <v>8221</v>
      </c>
      <c r="B2600" s="2" t="s">
        <v>8221</v>
      </c>
      <c r="C2600" s="2" t="s">
        <v>8221</v>
      </c>
      <c r="E2600" s="2">
        <v>14</v>
      </c>
    </row>
    <row r="2601" spans="1:5">
      <c r="A2601" s="2" t="s">
        <v>8221</v>
      </c>
      <c r="B2601" s="2" t="s">
        <v>8221</v>
      </c>
      <c r="C2601" s="2" t="s">
        <v>8221</v>
      </c>
      <c r="E2601" s="2">
        <v>5</v>
      </c>
    </row>
    <row r="2602" spans="1:5">
      <c r="A2602" s="2" t="s">
        <v>8221</v>
      </c>
      <c r="B2602" s="2" t="s">
        <v>8221</v>
      </c>
      <c r="C2602" s="2" t="s">
        <v>8221</v>
      </c>
      <c r="E2602" s="2">
        <v>30</v>
      </c>
    </row>
    <row r="2603" spans="1:5">
      <c r="B2603" s="2" t="s">
        <v>8219</v>
      </c>
      <c r="C2603" s="2" t="s">
        <v>8219</v>
      </c>
      <c r="E2603" s="2">
        <v>151</v>
      </c>
    </row>
    <row r="2604" spans="1:5">
      <c r="B2604" s="2" t="s">
        <v>8219</v>
      </c>
      <c r="C2604" s="2" t="s">
        <v>8219</v>
      </c>
      <c r="E2604" s="2">
        <v>489</v>
      </c>
    </row>
    <row r="2605" spans="1:5">
      <c r="B2605" s="2" t="s">
        <v>8219</v>
      </c>
      <c r="C2605" s="2" t="s">
        <v>8219</v>
      </c>
      <c r="E2605" s="2">
        <v>50</v>
      </c>
    </row>
    <row r="2606" spans="1:5">
      <c r="B2606" s="2" t="s">
        <v>8219</v>
      </c>
      <c r="C2606" s="2" t="s">
        <v>8219</v>
      </c>
      <c r="E2606" s="2">
        <v>321</v>
      </c>
    </row>
    <row r="2607" spans="1:5">
      <c r="B2607" s="2" t="s">
        <v>8219</v>
      </c>
      <c r="C2607" s="2" t="s">
        <v>8219</v>
      </c>
      <c r="E2607" s="2">
        <v>1762</v>
      </c>
    </row>
    <row r="2608" spans="1:5">
      <c r="B2608" s="2" t="s">
        <v>8219</v>
      </c>
      <c r="C2608" s="2" t="s">
        <v>8219</v>
      </c>
      <c r="E2608" s="2">
        <v>385</v>
      </c>
    </row>
    <row r="2609" spans="2:5">
      <c r="B2609" s="2" t="s">
        <v>8219</v>
      </c>
      <c r="C2609" s="2" t="s">
        <v>8219</v>
      </c>
      <c r="E2609" s="2">
        <v>398</v>
      </c>
    </row>
    <row r="2610" spans="2:5">
      <c r="B2610" s="2" t="s">
        <v>8219</v>
      </c>
      <c r="C2610" s="2" t="s">
        <v>8219</v>
      </c>
      <c r="E2610" s="2">
        <v>304</v>
      </c>
    </row>
    <row r="2611" spans="2:5">
      <c r="B2611" s="2" t="s">
        <v>8219</v>
      </c>
      <c r="C2611" s="2" t="s">
        <v>8219</v>
      </c>
      <c r="E2611" s="2">
        <v>676</v>
      </c>
    </row>
    <row r="2612" spans="2:5">
      <c r="B2612" s="2" t="s">
        <v>8219</v>
      </c>
      <c r="C2612" s="2" t="s">
        <v>8219</v>
      </c>
      <c r="E2612" s="2">
        <v>577</v>
      </c>
    </row>
    <row r="2613" spans="2:5">
      <c r="B2613" s="2" t="s">
        <v>8219</v>
      </c>
      <c r="C2613" s="2" t="s">
        <v>8219</v>
      </c>
      <c r="E2613" s="2">
        <v>3663</v>
      </c>
    </row>
    <row r="2614" spans="2:5">
      <c r="B2614" s="2" t="s">
        <v>8219</v>
      </c>
      <c r="C2614" s="2" t="s">
        <v>8219</v>
      </c>
      <c r="E2614" s="2">
        <v>294</v>
      </c>
    </row>
    <row r="2615" spans="2:5">
      <c r="B2615" s="2" t="s">
        <v>8219</v>
      </c>
      <c r="C2615" s="2" t="s">
        <v>8219</v>
      </c>
      <c r="E2615" s="2">
        <v>28</v>
      </c>
    </row>
    <row r="2616" spans="2:5">
      <c r="B2616" s="2" t="s">
        <v>8219</v>
      </c>
      <c r="C2616" s="2" t="s">
        <v>8219</v>
      </c>
      <c r="E2616" s="2">
        <v>100</v>
      </c>
    </row>
    <row r="2617" spans="2:5">
      <c r="B2617" s="2" t="s">
        <v>8219</v>
      </c>
      <c r="C2617" s="2" t="s">
        <v>8219</v>
      </c>
      <c r="E2617" s="2">
        <v>72</v>
      </c>
    </row>
    <row r="2618" spans="2:5">
      <c r="B2618" s="2" t="s">
        <v>8219</v>
      </c>
      <c r="C2618" s="2" t="s">
        <v>8219</v>
      </c>
      <c r="E2618" s="2">
        <v>238</v>
      </c>
    </row>
    <row r="2619" spans="2:5">
      <c r="B2619" s="2" t="s">
        <v>8219</v>
      </c>
      <c r="C2619" s="2" t="s">
        <v>8219</v>
      </c>
      <c r="E2619" s="2">
        <v>159</v>
      </c>
    </row>
    <row r="2620" spans="2:5">
      <c r="B2620" s="2" t="s">
        <v>8219</v>
      </c>
      <c r="C2620" s="2" t="s">
        <v>8219</v>
      </c>
      <c r="E2620" s="2">
        <v>77</v>
      </c>
    </row>
    <row r="2621" spans="2:5">
      <c r="B2621" s="2" t="s">
        <v>8219</v>
      </c>
      <c r="C2621" s="2" t="s">
        <v>8219</v>
      </c>
      <c r="E2621" s="2">
        <v>53</v>
      </c>
    </row>
    <row r="2622" spans="2:5">
      <c r="B2622" s="2" t="s">
        <v>8219</v>
      </c>
      <c r="C2622" s="2" t="s">
        <v>8219</v>
      </c>
      <c r="E2622" s="2">
        <v>1251</v>
      </c>
    </row>
    <row r="2623" spans="2:5">
      <c r="B2623" s="2" t="s">
        <v>8219</v>
      </c>
      <c r="C2623" s="2" t="s">
        <v>8219</v>
      </c>
      <c r="E2623" s="2">
        <v>465</v>
      </c>
    </row>
    <row r="2624" spans="2:5">
      <c r="B2624" s="2" t="s">
        <v>8219</v>
      </c>
      <c r="C2624" s="2" t="s">
        <v>8219</v>
      </c>
      <c r="E2624" s="2">
        <v>74</v>
      </c>
    </row>
    <row r="2625" spans="2:5">
      <c r="B2625" s="2" t="s">
        <v>8219</v>
      </c>
      <c r="C2625" s="2" t="s">
        <v>8219</v>
      </c>
      <c r="E2625" s="2">
        <v>62</v>
      </c>
    </row>
    <row r="2626" spans="2:5">
      <c r="B2626" s="2" t="s">
        <v>8219</v>
      </c>
      <c r="C2626" s="2" t="s">
        <v>8219</v>
      </c>
      <c r="E2626" s="2">
        <v>3468</v>
      </c>
    </row>
    <row r="2627" spans="2:5">
      <c r="B2627" s="2" t="s">
        <v>8219</v>
      </c>
      <c r="C2627" s="2" t="s">
        <v>8219</v>
      </c>
      <c r="E2627" s="2">
        <v>52</v>
      </c>
    </row>
    <row r="2628" spans="2:5">
      <c r="B2628" s="2" t="s">
        <v>8219</v>
      </c>
      <c r="C2628" s="2" t="s">
        <v>8219</v>
      </c>
      <c r="E2628" s="2">
        <v>50</v>
      </c>
    </row>
    <row r="2629" spans="2:5">
      <c r="B2629" s="2" t="s">
        <v>8219</v>
      </c>
      <c r="C2629" s="2" t="s">
        <v>8219</v>
      </c>
      <c r="E2629" s="2">
        <v>45</v>
      </c>
    </row>
    <row r="2630" spans="2:5">
      <c r="B2630" s="2" t="s">
        <v>8219</v>
      </c>
      <c r="C2630" s="2" t="s">
        <v>8219</v>
      </c>
      <c r="E2630" s="2">
        <v>21</v>
      </c>
    </row>
    <row r="2631" spans="2:5">
      <c r="B2631" s="2" t="s">
        <v>8219</v>
      </c>
      <c r="C2631" s="2" t="s">
        <v>8219</v>
      </c>
      <c r="E2631" s="2">
        <v>100</v>
      </c>
    </row>
    <row r="2632" spans="2:5">
      <c r="B2632" s="2" t="s">
        <v>8219</v>
      </c>
      <c r="C2632" s="2" t="s">
        <v>8219</v>
      </c>
      <c r="E2632" s="2">
        <v>81</v>
      </c>
    </row>
    <row r="2633" spans="2:5">
      <c r="B2633" s="2" t="s">
        <v>8219</v>
      </c>
      <c r="C2633" s="2" t="s">
        <v>8219</v>
      </c>
      <c r="E2633" s="2">
        <v>286</v>
      </c>
    </row>
    <row r="2634" spans="2:5">
      <c r="B2634" s="2" t="s">
        <v>8219</v>
      </c>
      <c r="C2634" s="2" t="s">
        <v>8219</v>
      </c>
      <c r="E2634" s="2">
        <v>42</v>
      </c>
    </row>
    <row r="2635" spans="2:5">
      <c r="B2635" s="2" t="s">
        <v>8219</v>
      </c>
      <c r="C2635" s="2" t="s">
        <v>8219</v>
      </c>
      <c r="E2635" s="2">
        <v>199</v>
      </c>
    </row>
    <row r="2636" spans="2:5">
      <c r="B2636" s="2" t="s">
        <v>8219</v>
      </c>
      <c r="C2636" s="2" t="s">
        <v>8219</v>
      </c>
      <c r="E2636" s="2">
        <v>25</v>
      </c>
    </row>
    <row r="2637" spans="2:5">
      <c r="B2637" s="2" t="s">
        <v>8219</v>
      </c>
      <c r="C2637" s="2" t="s">
        <v>8219</v>
      </c>
      <c r="E2637" s="2">
        <v>84</v>
      </c>
    </row>
    <row r="2638" spans="2:5">
      <c r="B2638" s="2" t="s">
        <v>8219</v>
      </c>
      <c r="C2638" s="2" t="s">
        <v>8219</v>
      </c>
      <c r="E2638" s="2">
        <v>50</v>
      </c>
    </row>
    <row r="2639" spans="2:5">
      <c r="B2639" s="2" t="s">
        <v>8219</v>
      </c>
      <c r="C2639" s="2" t="s">
        <v>8219</v>
      </c>
      <c r="E2639" s="2">
        <v>26</v>
      </c>
    </row>
    <row r="2640" spans="2:5">
      <c r="B2640" s="2" t="s">
        <v>8219</v>
      </c>
      <c r="C2640" s="2" t="s">
        <v>8219</v>
      </c>
      <c r="E2640" s="2">
        <v>14</v>
      </c>
    </row>
    <row r="2641" spans="1:5">
      <c r="B2641" s="2" t="s">
        <v>8219</v>
      </c>
      <c r="C2641" s="2" t="s">
        <v>8219</v>
      </c>
      <c r="E2641" s="2">
        <v>49</v>
      </c>
    </row>
    <row r="2642" spans="1:5">
      <c r="B2642" s="2" t="s">
        <v>8219</v>
      </c>
      <c r="C2642" s="2" t="s">
        <v>8219</v>
      </c>
      <c r="E2642" s="2">
        <v>69</v>
      </c>
    </row>
    <row r="2643" spans="1:5">
      <c r="A2643" s="2" t="s">
        <v>8221</v>
      </c>
      <c r="B2643" s="2" t="s">
        <v>8221</v>
      </c>
      <c r="C2643" s="2" t="s">
        <v>8221</v>
      </c>
      <c r="E2643" s="2">
        <v>1</v>
      </c>
    </row>
    <row r="2644" spans="1:5">
      <c r="A2644" s="2" t="s">
        <v>8221</v>
      </c>
      <c r="B2644" s="2" t="s">
        <v>8221</v>
      </c>
      <c r="C2644" s="2" t="s">
        <v>8221</v>
      </c>
      <c r="E2644" s="2">
        <v>0</v>
      </c>
    </row>
    <row r="2645" spans="1:5">
      <c r="A2645" s="2" t="s">
        <v>8220</v>
      </c>
      <c r="B2645" s="2" t="s">
        <v>8220</v>
      </c>
      <c r="C2645" s="2" t="s">
        <v>8220</v>
      </c>
      <c r="E2645" s="2">
        <v>1501</v>
      </c>
    </row>
    <row r="2646" spans="1:5">
      <c r="A2646" s="2" t="s">
        <v>8220</v>
      </c>
      <c r="B2646" s="2" t="s">
        <v>8220</v>
      </c>
      <c r="C2646" s="2" t="s">
        <v>8220</v>
      </c>
      <c r="E2646" s="2">
        <v>52</v>
      </c>
    </row>
    <row r="2647" spans="1:5">
      <c r="A2647" s="2" t="s">
        <v>8220</v>
      </c>
      <c r="B2647" s="2" t="s">
        <v>8220</v>
      </c>
      <c r="C2647" s="2" t="s">
        <v>8220</v>
      </c>
      <c r="E2647" s="2">
        <v>23</v>
      </c>
    </row>
    <row r="2648" spans="1:5">
      <c r="A2648" s="2" t="s">
        <v>8220</v>
      </c>
      <c r="B2648" s="2" t="s">
        <v>8220</v>
      </c>
      <c r="C2648" s="2" t="s">
        <v>8220</v>
      </c>
      <c r="E2648" s="2">
        <v>535</v>
      </c>
    </row>
    <row r="2649" spans="1:5">
      <c r="A2649" s="2" t="s">
        <v>8220</v>
      </c>
      <c r="B2649" s="2" t="s">
        <v>8220</v>
      </c>
      <c r="C2649" s="2" t="s">
        <v>8220</v>
      </c>
      <c r="E2649" s="2">
        <v>3</v>
      </c>
    </row>
    <row r="2650" spans="1:5">
      <c r="A2650" s="2" t="s">
        <v>8220</v>
      </c>
      <c r="B2650" s="2" t="s">
        <v>8220</v>
      </c>
      <c r="C2650" s="2" t="s">
        <v>8220</v>
      </c>
      <c r="E2650" s="2">
        <v>6</v>
      </c>
    </row>
    <row r="2651" spans="1:5">
      <c r="A2651" s="2" t="s">
        <v>8220</v>
      </c>
      <c r="B2651" s="2" t="s">
        <v>8220</v>
      </c>
      <c r="C2651" s="2" t="s">
        <v>8220</v>
      </c>
      <c r="E2651" s="2">
        <v>3</v>
      </c>
    </row>
    <row r="2652" spans="1:5">
      <c r="A2652" s="2" t="s">
        <v>8220</v>
      </c>
      <c r="B2652" s="2" t="s">
        <v>8220</v>
      </c>
      <c r="C2652" s="2" t="s">
        <v>8220</v>
      </c>
      <c r="E2652" s="2">
        <v>5</v>
      </c>
    </row>
    <row r="2653" spans="1:5">
      <c r="A2653" s="2" t="s">
        <v>8220</v>
      </c>
      <c r="B2653" s="2" t="s">
        <v>8220</v>
      </c>
      <c r="C2653" s="2" t="s">
        <v>8220</v>
      </c>
      <c r="E2653" s="2">
        <v>17</v>
      </c>
    </row>
    <row r="2654" spans="1:5">
      <c r="A2654" s="2" t="s">
        <v>8220</v>
      </c>
      <c r="B2654" s="2" t="s">
        <v>8220</v>
      </c>
      <c r="C2654" s="2" t="s">
        <v>8220</v>
      </c>
      <c r="E2654" s="2">
        <v>11</v>
      </c>
    </row>
    <row r="2655" spans="1:5">
      <c r="A2655" s="2" t="s">
        <v>8220</v>
      </c>
      <c r="B2655" s="2" t="s">
        <v>8220</v>
      </c>
      <c r="C2655" s="2" t="s">
        <v>8220</v>
      </c>
      <c r="E2655" s="2">
        <v>70</v>
      </c>
    </row>
    <row r="2656" spans="1:5">
      <c r="A2656" s="2" t="s">
        <v>8220</v>
      </c>
      <c r="B2656" s="2" t="s">
        <v>8220</v>
      </c>
      <c r="C2656" s="2" t="s">
        <v>8220</v>
      </c>
      <c r="E2656" s="2">
        <v>6</v>
      </c>
    </row>
    <row r="2657" spans="1:5">
      <c r="A2657" s="2" t="s">
        <v>8220</v>
      </c>
      <c r="B2657" s="2" t="s">
        <v>8220</v>
      </c>
      <c r="C2657" s="2" t="s">
        <v>8220</v>
      </c>
      <c r="E2657" s="2">
        <v>43</v>
      </c>
    </row>
    <row r="2658" spans="1:5">
      <c r="A2658" s="2" t="s">
        <v>8220</v>
      </c>
      <c r="B2658" s="2" t="s">
        <v>8220</v>
      </c>
      <c r="C2658" s="2" t="s">
        <v>8220</v>
      </c>
      <c r="E2658" s="2">
        <v>152</v>
      </c>
    </row>
    <row r="2659" spans="1:5">
      <c r="A2659" s="2" t="s">
        <v>8220</v>
      </c>
      <c r="B2659" s="2" t="s">
        <v>8220</v>
      </c>
      <c r="C2659" s="2" t="s">
        <v>8220</v>
      </c>
      <c r="E2659" s="2">
        <v>59</v>
      </c>
    </row>
    <row r="2660" spans="1:5">
      <c r="A2660" s="2" t="s">
        <v>8220</v>
      </c>
      <c r="B2660" s="2" t="s">
        <v>8220</v>
      </c>
      <c r="C2660" s="2" t="s">
        <v>8220</v>
      </c>
      <c r="E2660" s="2">
        <v>4</v>
      </c>
    </row>
    <row r="2661" spans="1:5">
      <c r="A2661" s="2" t="s">
        <v>8220</v>
      </c>
      <c r="B2661" s="2" t="s">
        <v>8220</v>
      </c>
      <c r="C2661" s="2" t="s">
        <v>8220</v>
      </c>
      <c r="E2661" s="2">
        <v>10</v>
      </c>
    </row>
    <row r="2662" spans="1:5">
      <c r="A2662" s="2" t="s">
        <v>8220</v>
      </c>
      <c r="B2662" s="2" t="s">
        <v>8220</v>
      </c>
      <c r="C2662" s="2" t="s">
        <v>8220</v>
      </c>
      <c r="E2662" s="2">
        <v>5</v>
      </c>
    </row>
    <row r="2663" spans="1:5">
      <c r="B2663" s="2" t="s">
        <v>8219</v>
      </c>
      <c r="C2663" s="2" t="s">
        <v>8219</v>
      </c>
      <c r="E2663" s="2">
        <v>60</v>
      </c>
    </row>
    <row r="2664" spans="1:5">
      <c r="B2664" s="2" t="s">
        <v>8219</v>
      </c>
      <c r="C2664" s="2" t="s">
        <v>8219</v>
      </c>
      <c r="E2664" s="2">
        <v>80</v>
      </c>
    </row>
    <row r="2665" spans="1:5">
      <c r="B2665" s="2" t="s">
        <v>8219</v>
      </c>
      <c r="C2665" s="2" t="s">
        <v>8219</v>
      </c>
      <c r="E2665" s="2">
        <v>56</v>
      </c>
    </row>
    <row r="2666" spans="1:5">
      <c r="B2666" s="2" t="s">
        <v>8219</v>
      </c>
      <c r="C2666" s="2" t="s">
        <v>8219</v>
      </c>
      <c r="E2666" s="2">
        <v>104</v>
      </c>
    </row>
    <row r="2667" spans="1:5">
      <c r="B2667" s="2" t="s">
        <v>8219</v>
      </c>
      <c r="C2667" s="2" t="s">
        <v>8219</v>
      </c>
      <c r="E2667" s="2">
        <v>46</v>
      </c>
    </row>
    <row r="2668" spans="1:5">
      <c r="B2668" s="2" t="s">
        <v>8219</v>
      </c>
      <c r="C2668" s="2" t="s">
        <v>8219</v>
      </c>
      <c r="E2668" s="2">
        <v>206</v>
      </c>
    </row>
    <row r="2669" spans="1:5">
      <c r="B2669" s="2" t="s">
        <v>8219</v>
      </c>
      <c r="C2669" s="2" t="s">
        <v>8219</v>
      </c>
      <c r="E2669" s="2">
        <v>18</v>
      </c>
    </row>
    <row r="2670" spans="1:5">
      <c r="B2670" s="2" t="s">
        <v>8219</v>
      </c>
      <c r="C2670" s="2" t="s">
        <v>8219</v>
      </c>
      <c r="E2670" s="2">
        <v>28</v>
      </c>
    </row>
    <row r="2671" spans="1:5">
      <c r="B2671" s="2" t="s">
        <v>8219</v>
      </c>
      <c r="C2671" s="2" t="s">
        <v>8219</v>
      </c>
      <c r="E2671" s="2">
        <v>11</v>
      </c>
    </row>
    <row r="2672" spans="1:5">
      <c r="A2672" s="2" t="s">
        <v>8221</v>
      </c>
      <c r="B2672" s="2" t="s">
        <v>8221</v>
      </c>
      <c r="C2672" s="2" t="s">
        <v>8221</v>
      </c>
      <c r="E2672" s="2">
        <v>60</v>
      </c>
    </row>
    <row r="2673" spans="1:5">
      <c r="A2673" s="2" t="s">
        <v>8221</v>
      </c>
      <c r="B2673" s="2" t="s">
        <v>8221</v>
      </c>
      <c r="C2673" s="2" t="s">
        <v>8221</v>
      </c>
      <c r="E2673" s="2">
        <v>84</v>
      </c>
    </row>
    <row r="2674" spans="1:5">
      <c r="A2674" s="2" t="s">
        <v>8221</v>
      </c>
      <c r="B2674" s="2" t="s">
        <v>8221</v>
      </c>
      <c r="C2674" s="2" t="s">
        <v>8221</v>
      </c>
      <c r="E2674" s="2">
        <v>47</v>
      </c>
    </row>
    <row r="2675" spans="1:5">
      <c r="A2675" s="2" t="s">
        <v>8221</v>
      </c>
      <c r="B2675" s="2" t="s">
        <v>8221</v>
      </c>
      <c r="C2675" s="2" t="s">
        <v>8221</v>
      </c>
      <c r="E2675" s="2">
        <v>66</v>
      </c>
    </row>
    <row r="2676" spans="1:5">
      <c r="A2676" s="2" t="s">
        <v>8221</v>
      </c>
      <c r="B2676" s="2" t="s">
        <v>8221</v>
      </c>
      <c r="C2676" s="2" t="s">
        <v>8221</v>
      </c>
      <c r="E2676" s="2">
        <v>171</v>
      </c>
    </row>
    <row r="2677" spans="1:5">
      <c r="A2677" s="2" t="s">
        <v>8221</v>
      </c>
      <c r="B2677" s="2" t="s">
        <v>8221</v>
      </c>
      <c r="C2677" s="2" t="s">
        <v>8221</v>
      </c>
      <c r="E2677" s="2">
        <v>29</v>
      </c>
    </row>
    <row r="2678" spans="1:5">
      <c r="A2678" s="2" t="s">
        <v>8221</v>
      </c>
      <c r="B2678" s="2" t="s">
        <v>8221</v>
      </c>
      <c r="C2678" s="2" t="s">
        <v>8221</v>
      </c>
      <c r="E2678" s="2">
        <v>9</v>
      </c>
    </row>
    <row r="2679" spans="1:5">
      <c r="A2679" s="2" t="s">
        <v>8221</v>
      </c>
      <c r="B2679" s="2" t="s">
        <v>8221</v>
      </c>
      <c r="C2679" s="2" t="s">
        <v>8221</v>
      </c>
      <c r="E2679" s="2">
        <v>27</v>
      </c>
    </row>
    <row r="2680" spans="1:5">
      <c r="A2680" s="2" t="s">
        <v>8221</v>
      </c>
      <c r="B2680" s="2" t="s">
        <v>8221</v>
      </c>
      <c r="C2680" s="2" t="s">
        <v>8221</v>
      </c>
      <c r="E2680" s="2">
        <v>2</v>
      </c>
    </row>
    <row r="2681" spans="1:5">
      <c r="A2681" s="2" t="s">
        <v>8221</v>
      </c>
      <c r="B2681" s="2" t="s">
        <v>8221</v>
      </c>
      <c r="C2681" s="2" t="s">
        <v>8221</v>
      </c>
      <c r="E2681" s="2">
        <v>3</v>
      </c>
    </row>
    <row r="2682" spans="1:5">
      <c r="A2682" s="2" t="s">
        <v>8221</v>
      </c>
      <c r="B2682" s="2" t="s">
        <v>8221</v>
      </c>
      <c r="C2682" s="2" t="s">
        <v>8221</v>
      </c>
      <c r="E2682" s="2">
        <v>4</v>
      </c>
    </row>
    <row r="2683" spans="1:5">
      <c r="A2683" s="2" t="s">
        <v>8221</v>
      </c>
      <c r="B2683" s="2" t="s">
        <v>8221</v>
      </c>
      <c r="C2683" s="2" t="s">
        <v>8221</v>
      </c>
      <c r="E2683" s="2">
        <v>2</v>
      </c>
    </row>
    <row r="2684" spans="1:5">
      <c r="A2684" s="2" t="s">
        <v>8221</v>
      </c>
      <c r="B2684" s="2" t="s">
        <v>8221</v>
      </c>
      <c r="C2684" s="2" t="s">
        <v>8221</v>
      </c>
      <c r="E2684" s="2">
        <v>20</v>
      </c>
    </row>
    <row r="2685" spans="1:5">
      <c r="A2685" s="2" t="s">
        <v>8221</v>
      </c>
      <c r="B2685" s="2" t="s">
        <v>8221</v>
      </c>
      <c r="C2685" s="2" t="s">
        <v>8221</v>
      </c>
      <c r="E2685" s="2">
        <v>3</v>
      </c>
    </row>
    <row r="2686" spans="1:5">
      <c r="A2686" s="2" t="s">
        <v>8221</v>
      </c>
      <c r="B2686" s="2" t="s">
        <v>8221</v>
      </c>
      <c r="C2686" s="2" t="s">
        <v>8221</v>
      </c>
      <c r="E2686" s="2">
        <v>4</v>
      </c>
    </row>
    <row r="2687" spans="1:5">
      <c r="A2687" s="2" t="s">
        <v>8221</v>
      </c>
      <c r="B2687" s="2" t="s">
        <v>8221</v>
      </c>
      <c r="C2687" s="2" t="s">
        <v>8221</v>
      </c>
      <c r="E2687" s="2">
        <v>1</v>
      </c>
    </row>
    <row r="2688" spans="1:5">
      <c r="A2688" s="2" t="s">
        <v>8221</v>
      </c>
      <c r="B2688" s="2" t="s">
        <v>8221</v>
      </c>
      <c r="C2688" s="2" t="s">
        <v>8221</v>
      </c>
      <c r="E2688" s="2">
        <v>0</v>
      </c>
    </row>
    <row r="2689" spans="1:5">
      <c r="A2689" s="2" t="s">
        <v>8221</v>
      </c>
      <c r="B2689" s="2" t="s">
        <v>8221</v>
      </c>
      <c r="C2689" s="2" t="s">
        <v>8221</v>
      </c>
      <c r="E2689" s="2">
        <v>0</v>
      </c>
    </row>
    <row r="2690" spans="1:5">
      <c r="A2690" s="2" t="s">
        <v>8221</v>
      </c>
      <c r="B2690" s="2" t="s">
        <v>8221</v>
      </c>
      <c r="C2690" s="2" t="s">
        <v>8221</v>
      </c>
      <c r="E2690" s="2">
        <v>14</v>
      </c>
    </row>
    <row r="2691" spans="1:5">
      <c r="A2691" s="2" t="s">
        <v>8221</v>
      </c>
      <c r="B2691" s="2" t="s">
        <v>8221</v>
      </c>
      <c r="C2691" s="2" t="s">
        <v>8221</v>
      </c>
      <c r="E2691" s="2">
        <v>1</v>
      </c>
    </row>
    <row r="2692" spans="1:5">
      <c r="A2692" s="2" t="s">
        <v>8221</v>
      </c>
      <c r="B2692" s="2" t="s">
        <v>8221</v>
      </c>
      <c r="C2692" s="2" t="s">
        <v>8221</v>
      </c>
      <c r="E2692" s="2">
        <v>118</v>
      </c>
    </row>
    <row r="2693" spans="1:5">
      <c r="A2693" s="2" t="s">
        <v>8221</v>
      </c>
      <c r="B2693" s="2" t="s">
        <v>8221</v>
      </c>
      <c r="C2693" s="2" t="s">
        <v>8221</v>
      </c>
      <c r="E2693" s="2">
        <v>2</v>
      </c>
    </row>
    <row r="2694" spans="1:5">
      <c r="A2694" s="2" t="s">
        <v>8221</v>
      </c>
      <c r="B2694" s="2" t="s">
        <v>8221</v>
      </c>
      <c r="C2694" s="2" t="s">
        <v>8221</v>
      </c>
      <c r="E2694" s="2">
        <v>1</v>
      </c>
    </row>
    <row r="2695" spans="1:5">
      <c r="A2695" s="2" t="s">
        <v>8221</v>
      </c>
      <c r="B2695" s="2" t="s">
        <v>8221</v>
      </c>
      <c r="C2695" s="2" t="s">
        <v>8221</v>
      </c>
      <c r="E2695" s="2">
        <v>3</v>
      </c>
    </row>
    <row r="2696" spans="1:5">
      <c r="A2696" s="2" t="s">
        <v>8221</v>
      </c>
      <c r="B2696" s="2" t="s">
        <v>8221</v>
      </c>
      <c r="C2696" s="2" t="s">
        <v>8221</v>
      </c>
      <c r="E2696" s="2">
        <v>1</v>
      </c>
    </row>
    <row r="2697" spans="1:5">
      <c r="A2697" s="2" t="s">
        <v>8221</v>
      </c>
      <c r="B2697" s="2" t="s">
        <v>8221</v>
      </c>
      <c r="C2697" s="2" t="s">
        <v>8221</v>
      </c>
      <c r="E2697" s="2">
        <v>3</v>
      </c>
    </row>
    <row r="2698" spans="1:5">
      <c r="A2698" s="2" t="s">
        <v>8221</v>
      </c>
      <c r="B2698" s="2" t="s">
        <v>8221</v>
      </c>
      <c r="C2698" s="2" t="s">
        <v>8221</v>
      </c>
      <c r="E2698" s="2">
        <v>38</v>
      </c>
    </row>
    <row r="2699" spans="1:5">
      <c r="A2699" s="2" t="s">
        <v>8221</v>
      </c>
      <c r="B2699" s="2" t="s">
        <v>8221</v>
      </c>
      <c r="C2699" s="2" t="s">
        <v>8221</v>
      </c>
      <c r="E2699" s="2">
        <v>52</v>
      </c>
    </row>
    <row r="2700" spans="1:5">
      <c r="A2700" s="2" t="s">
        <v>8221</v>
      </c>
      <c r="B2700" s="2" t="s">
        <v>8221</v>
      </c>
      <c r="C2700" s="2" t="s">
        <v>8221</v>
      </c>
      <c r="E2700" s="2">
        <v>2</v>
      </c>
    </row>
    <row r="2701" spans="1:5">
      <c r="A2701" s="2" t="s">
        <v>8221</v>
      </c>
      <c r="B2701" s="2" t="s">
        <v>8221</v>
      </c>
      <c r="C2701" s="2" t="s">
        <v>8221</v>
      </c>
      <c r="E2701" s="2">
        <v>0</v>
      </c>
    </row>
    <row r="2702" spans="1:5">
      <c r="A2702" s="2" t="s">
        <v>8221</v>
      </c>
      <c r="B2702" s="2" t="s">
        <v>8221</v>
      </c>
      <c r="C2702" s="2" t="s">
        <v>8221</v>
      </c>
      <c r="E2702" s="2">
        <v>4</v>
      </c>
    </row>
    <row r="2703" spans="1:5">
      <c r="A2703" s="2" t="s">
        <v>8222</v>
      </c>
      <c r="B2703" s="2" t="s">
        <v>8222</v>
      </c>
      <c r="C2703" s="2" t="s">
        <v>8222</v>
      </c>
      <c r="E2703" s="2">
        <v>46</v>
      </c>
    </row>
    <row r="2704" spans="1:5">
      <c r="A2704" s="2" t="s">
        <v>8222</v>
      </c>
      <c r="B2704" s="2" t="s">
        <v>8222</v>
      </c>
      <c r="C2704" s="2" t="s">
        <v>8222</v>
      </c>
      <c r="E2704" s="2">
        <v>26</v>
      </c>
    </row>
    <row r="2705" spans="1:5">
      <c r="A2705" s="2" t="s">
        <v>8222</v>
      </c>
      <c r="B2705" s="2" t="s">
        <v>8222</v>
      </c>
      <c r="C2705" s="2" t="s">
        <v>8222</v>
      </c>
      <c r="E2705" s="2">
        <v>45</v>
      </c>
    </row>
    <row r="2706" spans="1:5">
      <c r="A2706" s="2" t="s">
        <v>8222</v>
      </c>
      <c r="B2706" s="2" t="s">
        <v>8222</v>
      </c>
      <c r="C2706" s="2" t="s">
        <v>8222</v>
      </c>
      <c r="E2706" s="2">
        <v>7</v>
      </c>
    </row>
    <row r="2707" spans="1:5">
      <c r="A2707" s="2" t="s">
        <v>8222</v>
      </c>
      <c r="B2707" s="2" t="s">
        <v>8222</v>
      </c>
      <c r="C2707" s="2" t="s">
        <v>8222</v>
      </c>
      <c r="E2707" s="2">
        <v>8</v>
      </c>
    </row>
    <row r="2708" spans="1:5">
      <c r="B2708" s="2" t="s">
        <v>8219</v>
      </c>
      <c r="C2708" s="2" t="s">
        <v>8219</v>
      </c>
      <c r="E2708" s="2">
        <v>263</v>
      </c>
    </row>
    <row r="2709" spans="1:5">
      <c r="B2709" s="2" t="s">
        <v>8219</v>
      </c>
      <c r="C2709" s="2" t="s">
        <v>8219</v>
      </c>
      <c r="E2709" s="2">
        <v>394</v>
      </c>
    </row>
    <row r="2710" spans="1:5">
      <c r="B2710" s="2" t="s">
        <v>8219</v>
      </c>
      <c r="C2710" s="2" t="s">
        <v>8219</v>
      </c>
      <c r="E2710" s="2">
        <v>1049</v>
      </c>
    </row>
    <row r="2711" spans="1:5">
      <c r="B2711" s="2" t="s">
        <v>8219</v>
      </c>
      <c r="C2711" s="2" t="s">
        <v>8219</v>
      </c>
      <c r="E2711" s="2">
        <v>308</v>
      </c>
    </row>
    <row r="2712" spans="1:5">
      <c r="B2712" s="2" t="s">
        <v>8219</v>
      </c>
      <c r="C2712" s="2" t="s">
        <v>8219</v>
      </c>
      <c r="E2712" s="2">
        <v>1088</v>
      </c>
    </row>
    <row r="2713" spans="1:5">
      <c r="B2713" s="2" t="s">
        <v>8219</v>
      </c>
      <c r="C2713" s="2" t="s">
        <v>8219</v>
      </c>
      <c r="E2713" s="2">
        <v>73</v>
      </c>
    </row>
    <row r="2714" spans="1:5">
      <c r="B2714" s="2" t="s">
        <v>8219</v>
      </c>
      <c r="C2714" s="2" t="s">
        <v>8219</v>
      </c>
      <c r="E2714" s="2">
        <v>143</v>
      </c>
    </row>
    <row r="2715" spans="1:5">
      <c r="B2715" s="2" t="s">
        <v>8219</v>
      </c>
      <c r="C2715" s="2" t="s">
        <v>8219</v>
      </c>
      <c r="E2715" s="2">
        <v>1420</v>
      </c>
    </row>
    <row r="2716" spans="1:5">
      <c r="B2716" s="2" t="s">
        <v>8219</v>
      </c>
      <c r="C2716" s="2" t="s">
        <v>8219</v>
      </c>
      <c r="E2716" s="2">
        <v>305</v>
      </c>
    </row>
    <row r="2717" spans="1:5">
      <c r="B2717" s="2" t="s">
        <v>8219</v>
      </c>
      <c r="C2717" s="2" t="s">
        <v>8219</v>
      </c>
      <c r="E2717" s="2">
        <v>551</v>
      </c>
    </row>
    <row r="2718" spans="1:5">
      <c r="B2718" s="2" t="s">
        <v>8219</v>
      </c>
      <c r="C2718" s="2" t="s">
        <v>8219</v>
      </c>
      <c r="E2718" s="2">
        <v>187</v>
      </c>
    </row>
    <row r="2719" spans="1:5">
      <c r="B2719" s="2" t="s">
        <v>8219</v>
      </c>
      <c r="C2719" s="2" t="s">
        <v>8219</v>
      </c>
      <c r="E2719" s="2">
        <v>325</v>
      </c>
    </row>
    <row r="2720" spans="1:5">
      <c r="B2720" s="2" t="s">
        <v>8219</v>
      </c>
      <c r="C2720" s="2" t="s">
        <v>8219</v>
      </c>
      <c r="E2720" s="2">
        <v>148</v>
      </c>
    </row>
    <row r="2721" spans="2:5">
      <c r="B2721" s="2" t="s">
        <v>8219</v>
      </c>
      <c r="C2721" s="2" t="s">
        <v>8219</v>
      </c>
      <c r="E2721" s="2">
        <v>69</v>
      </c>
    </row>
    <row r="2722" spans="2:5">
      <c r="B2722" s="2" t="s">
        <v>8219</v>
      </c>
      <c r="C2722" s="2" t="s">
        <v>8219</v>
      </c>
      <c r="E2722" s="2">
        <v>173</v>
      </c>
    </row>
    <row r="2723" spans="2:5">
      <c r="B2723" s="2" t="s">
        <v>8219</v>
      </c>
      <c r="C2723" s="2" t="s">
        <v>8219</v>
      </c>
      <c r="E2723" s="2">
        <v>269</v>
      </c>
    </row>
    <row r="2724" spans="2:5">
      <c r="B2724" s="2" t="s">
        <v>8219</v>
      </c>
      <c r="C2724" s="2" t="s">
        <v>8219</v>
      </c>
      <c r="E2724" s="2">
        <v>185</v>
      </c>
    </row>
    <row r="2725" spans="2:5">
      <c r="B2725" s="2" t="s">
        <v>8219</v>
      </c>
      <c r="C2725" s="2" t="s">
        <v>8219</v>
      </c>
      <c r="E2725" s="2">
        <v>176</v>
      </c>
    </row>
    <row r="2726" spans="2:5">
      <c r="B2726" s="2" t="s">
        <v>8219</v>
      </c>
      <c r="C2726" s="2" t="s">
        <v>8219</v>
      </c>
      <c r="E2726" s="2">
        <v>1019</v>
      </c>
    </row>
    <row r="2727" spans="2:5">
      <c r="B2727" s="2" t="s">
        <v>8219</v>
      </c>
      <c r="C2727" s="2" t="s">
        <v>8219</v>
      </c>
      <c r="E2727" s="2">
        <v>113</v>
      </c>
    </row>
    <row r="2728" spans="2:5">
      <c r="B2728" s="2" t="s">
        <v>8219</v>
      </c>
      <c r="C2728" s="2" t="s">
        <v>8219</v>
      </c>
      <c r="E2728" s="2">
        <v>404</v>
      </c>
    </row>
    <row r="2729" spans="2:5">
      <c r="B2729" s="2" t="s">
        <v>8219</v>
      </c>
      <c r="C2729" s="2" t="s">
        <v>8219</v>
      </c>
      <c r="E2729" s="2">
        <v>707</v>
      </c>
    </row>
    <row r="2730" spans="2:5">
      <c r="B2730" s="2" t="s">
        <v>8219</v>
      </c>
      <c r="C2730" s="2" t="s">
        <v>8219</v>
      </c>
      <c r="E2730" s="2">
        <v>392</v>
      </c>
    </row>
    <row r="2731" spans="2:5">
      <c r="B2731" s="2" t="s">
        <v>8219</v>
      </c>
      <c r="C2731" s="2" t="s">
        <v>8219</v>
      </c>
      <c r="E2731" s="2">
        <v>23</v>
      </c>
    </row>
    <row r="2732" spans="2:5">
      <c r="B2732" s="2" t="s">
        <v>8219</v>
      </c>
      <c r="C2732" s="2" t="s">
        <v>8219</v>
      </c>
      <c r="E2732" s="2">
        <v>682</v>
      </c>
    </row>
    <row r="2733" spans="2:5">
      <c r="B2733" s="2" t="s">
        <v>8219</v>
      </c>
      <c r="C2733" s="2" t="s">
        <v>8219</v>
      </c>
      <c r="E2733" s="2">
        <v>37</v>
      </c>
    </row>
    <row r="2734" spans="2:5">
      <c r="B2734" s="2" t="s">
        <v>8219</v>
      </c>
      <c r="C2734" s="2" t="s">
        <v>8219</v>
      </c>
      <c r="E2734" s="2">
        <v>146</v>
      </c>
    </row>
    <row r="2735" spans="2:5">
      <c r="B2735" s="2" t="s">
        <v>8219</v>
      </c>
      <c r="C2735" s="2" t="s">
        <v>8219</v>
      </c>
      <c r="E2735" s="2">
        <v>119</v>
      </c>
    </row>
    <row r="2736" spans="2:5">
      <c r="B2736" s="2" t="s">
        <v>8219</v>
      </c>
      <c r="C2736" s="2" t="s">
        <v>8219</v>
      </c>
      <c r="E2736" s="2">
        <v>163</v>
      </c>
    </row>
    <row r="2737" spans="1:5">
      <c r="B2737" s="2" t="s">
        <v>8219</v>
      </c>
      <c r="C2737" s="2" t="s">
        <v>8219</v>
      </c>
      <c r="E2737" s="2">
        <v>339</v>
      </c>
    </row>
    <row r="2738" spans="1:5">
      <c r="B2738" s="2" t="s">
        <v>8219</v>
      </c>
      <c r="C2738" s="2" t="s">
        <v>8219</v>
      </c>
      <c r="E2738" s="2">
        <v>58</v>
      </c>
    </row>
    <row r="2739" spans="1:5">
      <c r="B2739" s="2" t="s">
        <v>8219</v>
      </c>
      <c r="C2739" s="2" t="s">
        <v>8219</v>
      </c>
      <c r="E2739" s="2">
        <v>456</v>
      </c>
    </row>
    <row r="2740" spans="1:5">
      <c r="B2740" s="2" t="s">
        <v>8219</v>
      </c>
      <c r="C2740" s="2" t="s">
        <v>8219</v>
      </c>
      <c r="E2740" s="2">
        <v>15</v>
      </c>
    </row>
    <row r="2741" spans="1:5">
      <c r="B2741" s="2" t="s">
        <v>8219</v>
      </c>
      <c r="C2741" s="2" t="s">
        <v>8219</v>
      </c>
      <c r="E2741" s="2">
        <v>191</v>
      </c>
    </row>
    <row r="2742" spans="1:5">
      <c r="B2742" s="2" t="s">
        <v>8219</v>
      </c>
      <c r="C2742" s="2" t="s">
        <v>8219</v>
      </c>
      <c r="E2742" s="2">
        <v>17</v>
      </c>
    </row>
    <row r="2743" spans="1:5">
      <c r="A2743" s="2" t="s">
        <v>8221</v>
      </c>
      <c r="B2743" s="2" t="s">
        <v>8221</v>
      </c>
      <c r="C2743" s="2" t="s">
        <v>8221</v>
      </c>
      <c r="E2743" s="2">
        <v>4</v>
      </c>
    </row>
    <row r="2744" spans="1:5">
      <c r="A2744" s="2" t="s">
        <v>8221</v>
      </c>
      <c r="B2744" s="2" t="s">
        <v>8221</v>
      </c>
      <c r="C2744" s="2" t="s">
        <v>8221</v>
      </c>
      <c r="E2744" s="2">
        <v>18</v>
      </c>
    </row>
    <row r="2745" spans="1:5">
      <c r="A2745" s="2" t="s">
        <v>8221</v>
      </c>
      <c r="B2745" s="2" t="s">
        <v>8221</v>
      </c>
      <c r="C2745" s="2" t="s">
        <v>8221</v>
      </c>
      <c r="E2745" s="2">
        <v>0</v>
      </c>
    </row>
    <row r="2746" spans="1:5">
      <c r="A2746" s="2" t="s">
        <v>8221</v>
      </c>
      <c r="B2746" s="2" t="s">
        <v>8221</v>
      </c>
      <c r="C2746" s="2" t="s">
        <v>8221</v>
      </c>
      <c r="E2746" s="2">
        <v>22</v>
      </c>
    </row>
    <row r="2747" spans="1:5">
      <c r="A2747" s="2" t="s">
        <v>8221</v>
      </c>
      <c r="B2747" s="2" t="s">
        <v>8221</v>
      </c>
      <c r="C2747" s="2" t="s">
        <v>8221</v>
      </c>
      <c r="E2747" s="2">
        <v>49</v>
      </c>
    </row>
    <row r="2748" spans="1:5">
      <c r="A2748" s="2" t="s">
        <v>8221</v>
      </c>
      <c r="B2748" s="2" t="s">
        <v>8221</v>
      </c>
      <c r="C2748" s="2" t="s">
        <v>8221</v>
      </c>
      <c r="E2748" s="2">
        <v>19</v>
      </c>
    </row>
    <row r="2749" spans="1:5">
      <c r="A2749" s="2" t="s">
        <v>8221</v>
      </c>
      <c r="B2749" s="2" t="s">
        <v>8221</v>
      </c>
      <c r="C2749" s="2" t="s">
        <v>8221</v>
      </c>
      <c r="E2749" s="2">
        <v>4</v>
      </c>
    </row>
    <row r="2750" spans="1:5">
      <c r="A2750" s="2" t="s">
        <v>8221</v>
      </c>
      <c r="B2750" s="2" t="s">
        <v>8221</v>
      </c>
      <c r="C2750" s="2" t="s">
        <v>8221</v>
      </c>
      <c r="E2750" s="2">
        <v>4</v>
      </c>
    </row>
    <row r="2751" spans="1:5">
      <c r="A2751" s="2" t="s">
        <v>8221</v>
      </c>
      <c r="B2751" s="2" t="s">
        <v>8221</v>
      </c>
      <c r="C2751" s="2" t="s">
        <v>8221</v>
      </c>
      <c r="E2751" s="2">
        <v>2</v>
      </c>
    </row>
    <row r="2752" spans="1:5">
      <c r="A2752" s="2" t="s">
        <v>8221</v>
      </c>
      <c r="B2752" s="2" t="s">
        <v>8221</v>
      </c>
      <c r="C2752" s="2" t="s">
        <v>8221</v>
      </c>
      <c r="E2752" s="2">
        <v>0</v>
      </c>
    </row>
    <row r="2753" spans="1:5">
      <c r="A2753" s="2" t="s">
        <v>8221</v>
      </c>
      <c r="B2753" s="2" t="s">
        <v>8221</v>
      </c>
      <c r="C2753" s="2" t="s">
        <v>8221</v>
      </c>
      <c r="E2753" s="2">
        <v>0</v>
      </c>
    </row>
    <row r="2754" spans="1:5">
      <c r="A2754" s="2" t="s">
        <v>8221</v>
      </c>
      <c r="B2754" s="2" t="s">
        <v>8221</v>
      </c>
      <c r="C2754" s="2" t="s">
        <v>8221</v>
      </c>
      <c r="E2754" s="2">
        <v>14</v>
      </c>
    </row>
    <row r="2755" spans="1:5">
      <c r="A2755" s="2" t="s">
        <v>8221</v>
      </c>
      <c r="B2755" s="2" t="s">
        <v>8221</v>
      </c>
      <c r="C2755" s="2" t="s">
        <v>8221</v>
      </c>
      <c r="E2755" s="2">
        <v>8</v>
      </c>
    </row>
    <row r="2756" spans="1:5">
      <c r="A2756" s="2" t="s">
        <v>8221</v>
      </c>
      <c r="B2756" s="2" t="s">
        <v>8221</v>
      </c>
      <c r="C2756" s="2" t="s">
        <v>8221</v>
      </c>
      <c r="E2756" s="2">
        <v>0</v>
      </c>
    </row>
    <row r="2757" spans="1:5">
      <c r="A2757" s="2" t="s">
        <v>8221</v>
      </c>
      <c r="B2757" s="2" t="s">
        <v>8221</v>
      </c>
      <c r="C2757" s="2" t="s">
        <v>8221</v>
      </c>
      <c r="E2757" s="2">
        <v>15</v>
      </c>
    </row>
    <row r="2758" spans="1:5">
      <c r="A2758" s="2" t="s">
        <v>8221</v>
      </c>
      <c r="B2758" s="2" t="s">
        <v>8221</v>
      </c>
      <c r="C2758" s="2" t="s">
        <v>8221</v>
      </c>
      <c r="E2758" s="2">
        <v>33</v>
      </c>
    </row>
    <row r="2759" spans="1:5">
      <c r="A2759" s="2" t="s">
        <v>8221</v>
      </c>
      <c r="B2759" s="2" t="s">
        <v>8221</v>
      </c>
      <c r="C2759" s="2" t="s">
        <v>8221</v>
      </c>
      <c r="E2759" s="2">
        <v>2</v>
      </c>
    </row>
    <row r="2760" spans="1:5">
      <c r="A2760" s="2" t="s">
        <v>8221</v>
      </c>
      <c r="B2760" s="2" t="s">
        <v>8221</v>
      </c>
      <c r="C2760" s="2" t="s">
        <v>8221</v>
      </c>
      <c r="E2760" s="2">
        <v>6</v>
      </c>
    </row>
    <row r="2761" spans="1:5">
      <c r="A2761" s="2" t="s">
        <v>8221</v>
      </c>
      <c r="B2761" s="2" t="s">
        <v>8221</v>
      </c>
      <c r="C2761" s="2" t="s">
        <v>8221</v>
      </c>
      <c r="E2761" s="2">
        <v>2</v>
      </c>
    </row>
    <row r="2762" spans="1:5">
      <c r="A2762" s="2" t="s">
        <v>8221</v>
      </c>
      <c r="B2762" s="2" t="s">
        <v>8221</v>
      </c>
      <c r="C2762" s="2" t="s">
        <v>8221</v>
      </c>
      <c r="E2762" s="2">
        <v>0</v>
      </c>
    </row>
    <row r="2763" spans="1:5">
      <c r="A2763" s="2" t="s">
        <v>8221</v>
      </c>
      <c r="B2763" s="2" t="s">
        <v>8221</v>
      </c>
      <c r="C2763" s="2" t="s">
        <v>8221</v>
      </c>
      <c r="E2763" s="2">
        <v>4</v>
      </c>
    </row>
    <row r="2764" spans="1:5">
      <c r="A2764" s="2" t="s">
        <v>8221</v>
      </c>
      <c r="B2764" s="2" t="s">
        <v>8221</v>
      </c>
      <c r="C2764" s="2" t="s">
        <v>8221</v>
      </c>
      <c r="E2764" s="2">
        <v>1</v>
      </c>
    </row>
    <row r="2765" spans="1:5">
      <c r="A2765" s="2" t="s">
        <v>8221</v>
      </c>
      <c r="B2765" s="2" t="s">
        <v>8221</v>
      </c>
      <c r="C2765" s="2" t="s">
        <v>8221</v>
      </c>
      <c r="E2765" s="2">
        <v>3</v>
      </c>
    </row>
    <row r="2766" spans="1:5">
      <c r="A2766" s="2" t="s">
        <v>8221</v>
      </c>
      <c r="B2766" s="2" t="s">
        <v>8221</v>
      </c>
      <c r="C2766" s="2" t="s">
        <v>8221</v>
      </c>
      <c r="E2766" s="2">
        <v>4</v>
      </c>
    </row>
    <row r="2767" spans="1:5">
      <c r="A2767" s="2" t="s">
        <v>8221</v>
      </c>
      <c r="B2767" s="2" t="s">
        <v>8221</v>
      </c>
      <c r="C2767" s="2" t="s">
        <v>8221</v>
      </c>
      <c r="E2767" s="2">
        <v>0</v>
      </c>
    </row>
    <row r="2768" spans="1:5">
      <c r="A2768" s="2" t="s">
        <v>8221</v>
      </c>
      <c r="B2768" s="2" t="s">
        <v>8221</v>
      </c>
      <c r="C2768" s="2" t="s">
        <v>8221</v>
      </c>
      <c r="E2768" s="2">
        <v>4</v>
      </c>
    </row>
    <row r="2769" spans="1:5">
      <c r="A2769" s="2" t="s">
        <v>8221</v>
      </c>
      <c r="B2769" s="2" t="s">
        <v>8221</v>
      </c>
      <c r="C2769" s="2" t="s">
        <v>8221</v>
      </c>
      <c r="E2769" s="2">
        <v>3</v>
      </c>
    </row>
    <row r="2770" spans="1:5">
      <c r="A2770" s="2" t="s">
        <v>8221</v>
      </c>
      <c r="B2770" s="2" t="s">
        <v>8221</v>
      </c>
      <c r="C2770" s="2" t="s">
        <v>8221</v>
      </c>
      <c r="E2770" s="2">
        <v>34</v>
      </c>
    </row>
    <row r="2771" spans="1:5">
      <c r="A2771" s="2" t="s">
        <v>8221</v>
      </c>
      <c r="B2771" s="2" t="s">
        <v>8221</v>
      </c>
      <c r="C2771" s="2" t="s">
        <v>8221</v>
      </c>
      <c r="E2771" s="2">
        <v>2</v>
      </c>
    </row>
    <row r="2772" spans="1:5">
      <c r="A2772" s="2" t="s">
        <v>8221</v>
      </c>
      <c r="B2772" s="2" t="s">
        <v>8221</v>
      </c>
      <c r="C2772" s="2" t="s">
        <v>8221</v>
      </c>
      <c r="E2772" s="2">
        <v>33</v>
      </c>
    </row>
    <row r="2773" spans="1:5">
      <c r="A2773" s="2" t="s">
        <v>8221</v>
      </c>
      <c r="B2773" s="2" t="s">
        <v>8221</v>
      </c>
      <c r="C2773" s="2" t="s">
        <v>8221</v>
      </c>
      <c r="E2773" s="2">
        <v>0</v>
      </c>
    </row>
    <row r="2774" spans="1:5">
      <c r="A2774" s="2" t="s">
        <v>8221</v>
      </c>
      <c r="B2774" s="2" t="s">
        <v>8221</v>
      </c>
      <c r="C2774" s="2" t="s">
        <v>8221</v>
      </c>
      <c r="E2774" s="2">
        <v>0</v>
      </c>
    </row>
    <row r="2775" spans="1:5">
      <c r="A2775" s="2" t="s">
        <v>8221</v>
      </c>
      <c r="B2775" s="2" t="s">
        <v>8221</v>
      </c>
      <c r="C2775" s="2" t="s">
        <v>8221</v>
      </c>
      <c r="E2775" s="2">
        <v>1</v>
      </c>
    </row>
    <row r="2776" spans="1:5">
      <c r="A2776" s="2" t="s">
        <v>8221</v>
      </c>
      <c r="B2776" s="2" t="s">
        <v>8221</v>
      </c>
      <c r="C2776" s="2" t="s">
        <v>8221</v>
      </c>
      <c r="E2776" s="2">
        <v>13</v>
      </c>
    </row>
    <row r="2777" spans="1:5">
      <c r="A2777" s="2" t="s">
        <v>8221</v>
      </c>
      <c r="B2777" s="2" t="s">
        <v>8221</v>
      </c>
      <c r="C2777" s="2" t="s">
        <v>8221</v>
      </c>
      <c r="E2777" s="2">
        <v>2</v>
      </c>
    </row>
    <row r="2778" spans="1:5">
      <c r="A2778" s="2" t="s">
        <v>8221</v>
      </c>
      <c r="B2778" s="2" t="s">
        <v>8221</v>
      </c>
      <c r="C2778" s="2" t="s">
        <v>8221</v>
      </c>
      <c r="E2778" s="2">
        <v>36</v>
      </c>
    </row>
    <row r="2779" spans="1:5">
      <c r="A2779" s="2" t="s">
        <v>8221</v>
      </c>
      <c r="B2779" s="2" t="s">
        <v>8221</v>
      </c>
      <c r="C2779" s="2" t="s">
        <v>8221</v>
      </c>
      <c r="E2779" s="2">
        <v>1</v>
      </c>
    </row>
    <row r="2780" spans="1:5">
      <c r="A2780" s="2" t="s">
        <v>8221</v>
      </c>
      <c r="B2780" s="2" t="s">
        <v>8221</v>
      </c>
      <c r="C2780" s="2" t="s">
        <v>8221</v>
      </c>
      <c r="E2780" s="2">
        <v>15</v>
      </c>
    </row>
    <row r="2781" spans="1:5">
      <c r="A2781" s="2" t="s">
        <v>8221</v>
      </c>
      <c r="B2781" s="2" t="s">
        <v>8221</v>
      </c>
      <c r="C2781" s="2" t="s">
        <v>8221</v>
      </c>
      <c r="E2781" s="2">
        <v>1</v>
      </c>
    </row>
    <row r="2782" spans="1:5">
      <c r="A2782" s="2" t="s">
        <v>8221</v>
      </c>
      <c r="B2782" s="2" t="s">
        <v>8221</v>
      </c>
      <c r="C2782" s="2" t="s">
        <v>8221</v>
      </c>
      <c r="E2782" s="2">
        <v>0</v>
      </c>
    </row>
    <row r="2783" spans="1:5">
      <c r="B2783" s="2" t="s">
        <v>8219</v>
      </c>
      <c r="C2783" s="2" t="s">
        <v>8219</v>
      </c>
      <c r="E2783" s="2">
        <v>28</v>
      </c>
    </row>
    <row r="2784" spans="1:5">
      <c r="B2784" s="2" t="s">
        <v>8219</v>
      </c>
      <c r="C2784" s="2" t="s">
        <v>8219</v>
      </c>
      <c r="E2784" s="2">
        <v>18</v>
      </c>
    </row>
    <row r="2785" spans="2:5">
      <c r="B2785" s="2" t="s">
        <v>8219</v>
      </c>
      <c r="C2785" s="2" t="s">
        <v>8219</v>
      </c>
      <c r="E2785" s="2">
        <v>61</v>
      </c>
    </row>
    <row r="2786" spans="2:5">
      <c r="B2786" s="2" t="s">
        <v>8219</v>
      </c>
      <c r="C2786" s="2" t="s">
        <v>8219</v>
      </c>
      <c r="E2786" s="2">
        <v>108</v>
      </c>
    </row>
    <row r="2787" spans="2:5">
      <c r="B2787" s="2" t="s">
        <v>8219</v>
      </c>
      <c r="C2787" s="2" t="s">
        <v>8219</v>
      </c>
      <c r="E2787" s="2">
        <v>142</v>
      </c>
    </row>
    <row r="2788" spans="2:5">
      <c r="B2788" s="2" t="s">
        <v>8219</v>
      </c>
      <c r="C2788" s="2" t="s">
        <v>8219</v>
      </c>
      <c r="E2788" s="2">
        <v>74</v>
      </c>
    </row>
    <row r="2789" spans="2:5">
      <c r="B2789" s="2" t="s">
        <v>8219</v>
      </c>
      <c r="C2789" s="2" t="s">
        <v>8219</v>
      </c>
      <c r="E2789" s="2">
        <v>38</v>
      </c>
    </row>
    <row r="2790" spans="2:5">
      <c r="B2790" s="2" t="s">
        <v>8219</v>
      </c>
      <c r="C2790" s="2" t="s">
        <v>8219</v>
      </c>
      <c r="E2790" s="2">
        <v>20</v>
      </c>
    </row>
    <row r="2791" spans="2:5">
      <c r="B2791" s="2" t="s">
        <v>8219</v>
      </c>
      <c r="C2791" s="2" t="s">
        <v>8219</v>
      </c>
      <c r="E2791" s="2">
        <v>24</v>
      </c>
    </row>
    <row r="2792" spans="2:5">
      <c r="B2792" s="2" t="s">
        <v>8219</v>
      </c>
      <c r="C2792" s="2" t="s">
        <v>8219</v>
      </c>
      <c r="E2792" s="2">
        <v>66</v>
      </c>
    </row>
    <row r="2793" spans="2:5">
      <c r="B2793" s="2" t="s">
        <v>8219</v>
      </c>
      <c r="C2793" s="2" t="s">
        <v>8219</v>
      </c>
      <c r="E2793" s="2">
        <v>28</v>
      </c>
    </row>
    <row r="2794" spans="2:5">
      <c r="B2794" s="2" t="s">
        <v>8219</v>
      </c>
      <c r="C2794" s="2" t="s">
        <v>8219</v>
      </c>
      <c r="E2794" s="2">
        <v>24</v>
      </c>
    </row>
    <row r="2795" spans="2:5">
      <c r="B2795" s="2" t="s">
        <v>8219</v>
      </c>
      <c r="C2795" s="2" t="s">
        <v>8219</v>
      </c>
      <c r="E2795" s="2">
        <v>73</v>
      </c>
    </row>
    <row r="2796" spans="2:5">
      <c r="B2796" s="2" t="s">
        <v>8219</v>
      </c>
      <c r="C2796" s="2" t="s">
        <v>8219</v>
      </c>
      <c r="E2796" s="2">
        <v>3</v>
      </c>
    </row>
    <row r="2797" spans="2:5">
      <c r="B2797" s="2" t="s">
        <v>8219</v>
      </c>
      <c r="C2797" s="2" t="s">
        <v>8219</v>
      </c>
      <c r="E2797" s="2">
        <v>20</v>
      </c>
    </row>
    <row r="2798" spans="2:5">
      <c r="B2798" s="2" t="s">
        <v>8219</v>
      </c>
      <c r="C2798" s="2" t="s">
        <v>8219</v>
      </c>
      <c r="E2798" s="2">
        <v>21</v>
      </c>
    </row>
    <row r="2799" spans="2:5">
      <c r="B2799" s="2" t="s">
        <v>8219</v>
      </c>
      <c r="C2799" s="2" t="s">
        <v>8219</v>
      </c>
      <c r="E2799" s="2">
        <v>94</v>
      </c>
    </row>
    <row r="2800" spans="2:5">
      <c r="B2800" s="2" t="s">
        <v>8219</v>
      </c>
      <c r="C2800" s="2" t="s">
        <v>8219</v>
      </c>
      <c r="E2800" s="2">
        <v>139</v>
      </c>
    </row>
    <row r="2801" spans="2:5">
      <c r="B2801" s="2" t="s">
        <v>8219</v>
      </c>
      <c r="C2801" s="2" t="s">
        <v>8219</v>
      </c>
      <c r="E2801" s="2">
        <v>130</v>
      </c>
    </row>
    <row r="2802" spans="2:5">
      <c r="B2802" s="2" t="s">
        <v>8219</v>
      </c>
      <c r="C2802" s="2" t="s">
        <v>8219</v>
      </c>
      <c r="E2802" s="2">
        <v>31</v>
      </c>
    </row>
    <row r="2803" spans="2:5">
      <c r="B2803" s="2" t="s">
        <v>8219</v>
      </c>
      <c r="C2803" s="2" t="s">
        <v>8219</v>
      </c>
      <c r="E2803" s="2">
        <v>13</v>
      </c>
    </row>
    <row r="2804" spans="2:5">
      <c r="B2804" s="2" t="s">
        <v>8219</v>
      </c>
      <c r="C2804" s="2" t="s">
        <v>8219</v>
      </c>
      <c r="E2804" s="2">
        <v>90</v>
      </c>
    </row>
    <row r="2805" spans="2:5">
      <c r="B2805" s="2" t="s">
        <v>8219</v>
      </c>
      <c r="C2805" s="2" t="s">
        <v>8219</v>
      </c>
      <c r="E2805" s="2">
        <v>141</v>
      </c>
    </row>
    <row r="2806" spans="2:5">
      <c r="B2806" s="2" t="s">
        <v>8219</v>
      </c>
      <c r="C2806" s="2" t="s">
        <v>8219</v>
      </c>
      <c r="E2806" s="2">
        <v>23</v>
      </c>
    </row>
    <row r="2807" spans="2:5">
      <c r="B2807" s="2" t="s">
        <v>8219</v>
      </c>
      <c r="C2807" s="2" t="s">
        <v>8219</v>
      </c>
      <c r="E2807" s="2">
        <v>18</v>
      </c>
    </row>
    <row r="2808" spans="2:5">
      <c r="B2808" s="2" t="s">
        <v>8219</v>
      </c>
      <c r="C2808" s="2" t="s">
        <v>8219</v>
      </c>
      <c r="E2808" s="2">
        <v>76</v>
      </c>
    </row>
    <row r="2809" spans="2:5">
      <c r="B2809" s="2" t="s">
        <v>8219</v>
      </c>
      <c r="C2809" s="2" t="s">
        <v>8219</v>
      </c>
      <c r="E2809" s="2">
        <v>93</v>
      </c>
    </row>
    <row r="2810" spans="2:5">
      <c r="B2810" s="2" t="s">
        <v>8219</v>
      </c>
      <c r="C2810" s="2" t="s">
        <v>8219</v>
      </c>
      <c r="E2810" s="2">
        <v>69</v>
      </c>
    </row>
    <row r="2811" spans="2:5">
      <c r="B2811" s="2" t="s">
        <v>8219</v>
      </c>
      <c r="C2811" s="2" t="s">
        <v>8219</v>
      </c>
      <c r="E2811" s="2">
        <v>21</v>
      </c>
    </row>
    <row r="2812" spans="2:5">
      <c r="B2812" s="2" t="s">
        <v>8219</v>
      </c>
      <c r="C2812" s="2" t="s">
        <v>8219</v>
      </c>
      <c r="E2812" s="2">
        <v>57</v>
      </c>
    </row>
    <row r="2813" spans="2:5">
      <c r="B2813" s="2" t="s">
        <v>8219</v>
      </c>
      <c r="C2813" s="2" t="s">
        <v>8219</v>
      </c>
      <c r="E2813" s="2">
        <v>108</v>
      </c>
    </row>
    <row r="2814" spans="2:5">
      <c r="B2814" s="2" t="s">
        <v>8219</v>
      </c>
      <c r="C2814" s="2" t="s">
        <v>8219</v>
      </c>
      <c r="E2814" s="2">
        <v>83</v>
      </c>
    </row>
    <row r="2815" spans="2:5">
      <c r="B2815" s="2" t="s">
        <v>8219</v>
      </c>
      <c r="C2815" s="2" t="s">
        <v>8219</v>
      </c>
      <c r="E2815" s="2">
        <v>96</v>
      </c>
    </row>
    <row r="2816" spans="2:5">
      <c r="B2816" s="2" t="s">
        <v>8219</v>
      </c>
      <c r="C2816" s="2" t="s">
        <v>8219</v>
      </c>
      <c r="E2816" s="2">
        <v>64</v>
      </c>
    </row>
    <row r="2817" spans="2:5">
      <c r="B2817" s="2" t="s">
        <v>8219</v>
      </c>
      <c r="C2817" s="2" t="s">
        <v>8219</v>
      </c>
      <c r="E2817" s="2">
        <v>14</v>
      </c>
    </row>
    <row r="2818" spans="2:5">
      <c r="B2818" s="2" t="s">
        <v>8219</v>
      </c>
      <c r="C2818" s="2" t="s">
        <v>8219</v>
      </c>
      <c r="E2818" s="2">
        <v>169</v>
      </c>
    </row>
    <row r="2819" spans="2:5">
      <c r="B2819" s="2" t="s">
        <v>8219</v>
      </c>
      <c r="C2819" s="2" t="s">
        <v>8219</v>
      </c>
      <c r="E2819" s="2">
        <v>33</v>
      </c>
    </row>
    <row r="2820" spans="2:5">
      <c r="B2820" s="2" t="s">
        <v>8219</v>
      </c>
      <c r="C2820" s="2" t="s">
        <v>8219</v>
      </c>
      <c r="E2820" s="2">
        <v>102</v>
      </c>
    </row>
    <row r="2821" spans="2:5">
      <c r="B2821" s="2" t="s">
        <v>8219</v>
      </c>
      <c r="C2821" s="2" t="s">
        <v>8219</v>
      </c>
      <c r="E2821" s="2">
        <v>104</v>
      </c>
    </row>
    <row r="2822" spans="2:5">
      <c r="B2822" s="2" t="s">
        <v>8219</v>
      </c>
      <c r="C2822" s="2" t="s">
        <v>8219</v>
      </c>
      <c r="E2822" s="2">
        <v>20</v>
      </c>
    </row>
    <row r="2823" spans="2:5">
      <c r="B2823" s="2" t="s">
        <v>8219</v>
      </c>
      <c r="C2823" s="2" t="s">
        <v>8219</v>
      </c>
      <c r="E2823" s="2">
        <v>35</v>
      </c>
    </row>
    <row r="2824" spans="2:5">
      <c r="B2824" s="2" t="s">
        <v>8219</v>
      </c>
      <c r="C2824" s="2" t="s">
        <v>8219</v>
      </c>
      <c r="E2824" s="2">
        <v>94</v>
      </c>
    </row>
    <row r="2825" spans="2:5">
      <c r="B2825" s="2" t="s">
        <v>8219</v>
      </c>
      <c r="C2825" s="2" t="s">
        <v>8219</v>
      </c>
      <c r="E2825" s="2">
        <v>14</v>
      </c>
    </row>
    <row r="2826" spans="2:5">
      <c r="B2826" s="2" t="s">
        <v>8219</v>
      </c>
      <c r="C2826" s="2" t="s">
        <v>8219</v>
      </c>
      <c r="E2826" s="2">
        <v>15</v>
      </c>
    </row>
    <row r="2827" spans="2:5">
      <c r="B2827" s="2" t="s">
        <v>8219</v>
      </c>
      <c r="C2827" s="2" t="s">
        <v>8219</v>
      </c>
      <c r="E2827" s="2">
        <v>51</v>
      </c>
    </row>
    <row r="2828" spans="2:5">
      <c r="B2828" s="2" t="s">
        <v>8219</v>
      </c>
      <c r="C2828" s="2" t="s">
        <v>8219</v>
      </c>
      <c r="E2828" s="2">
        <v>19</v>
      </c>
    </row>
    <row r="2829" spans="2:5">
      <c r="B2829" s="2" t="s">
        <v>8219</v>
      </c>
      <c r="C2829" s="2" t="s">
        <v>8219</v>
      </c>
      <c r="E2829" s="2">
        <v>23</v>
      </c>
    </row>
    <row r="2830" spans="2:5">
      <c r="B2830" s="2" t="s">
        <v>8219</v>
      </c>
      <c r="C2830" s="2" t="s">
        <v>8219</v>
      </c>
      <c r="E2830" s="2">
        <v>97</v>
      </c>
    </row>
    <row r="2831" spans="2:5">
      <c r="B2831" s="2" t="s">
        <v>8219</v>
      </c>
      <c r="C2831" s="2" t="s">
        <v>8219</v>
      </c>
      <c r="E2831" s="2">
        <v>76</v>
      </c>
    </row>
    <row r="2832" spans="2:5">
      <c r="B2832" s="2" t="s">
        <v>8219</v>
      </c>
      <c r="C2832" s="2" t="s">
        <v>8219</v>
      </c>
      <c r="E2832" s="2">
        <v>11</v>
      </c>
    </row>
    <row r="2833" spans="1:5">
      <c r="B2833" s="2" t="s">
        <v>8219</v>
      </c>
      <c r="C2833" s="2" t="s">
        <v>8219</v>
      </c>
      <c r="E2833" s="2">
        <v>52</v>
      </c>
    </row>
    <row r="2834" spans="1:5">
      <c r="B2834" s="2" t="s">
        <v>8219</v>
      </c>
      <c r="C2834" s="2" t="s">
        <v>8219</v>
      </c>
      <c r="E2834" s="2">
        <v>95</v>
      </c>
    </row>
    <row r="2835" spans="1:5">
      <c r="B2835" s="2" t="s">
        <v>8219</v>
      </c>
      <c r="C2835" s="2" t="s">
        <v>8219</v>
      </c>
      <c r="E2835" s="2">
        <v>35</v>
      </c>
    </row>
    <row r="2836" spans="1:5">
      <c r="B2836" s="2" t="s">
        <v>8219</v>
      </c>
      <c r="C2836" s="2" t="s">
        <v>8219</v>
      </c>
      <c r="E2836" s="2">
        <v>21</v>
      </c>
    </row>
    <row r="2837" spans="1:5">
      <c r="B2837" s="2" t="s">
        <v>8219</v>
      </c>
      <c r="C2837" s="2" t="s">
        <v>8219</v>
      </c>
      <c r="E2837" s="2">
        <v>93</v>
      </c>
    </row>
    <row r="2838" spans="1:5">
      <c r="B2838" s="2" t="s">
        <v>8219</v>
      </c>
      <c r="C2838" s="2" t="s">
        <v>8219</v>
      </c>
      <c r="E2838" s="2">
        <v>11</v>
      </c>
    </row>
    <row r="2839" spans="1:5">
      <c r="B2839" s="2" t="s">
        <v>8219</v>
      </c>
      <c r="C2839" s="2" t="s">
        <v>8219</v>
      </c>
      <c r="E2839" s="2">
        <v>21</v>
      </c>
    </row>
    <row r="2840" spans="1:5">
      <c r="B2840" s="2" t="s">
        <v>8219</v>
      </c>
      <c r="C2840" s="2" t="s">
        <v>8219</v>
      </c>
      <c r="E2840" s="2">
        <v>54</v>
      </c>
    </row>
    <row r="2841" spans="1:5">
      <c r="B2841" s="2" t="s">
        <v>8219</v>
      </c>
      <c r="C2841" s="2" t="s">
        <v>8219</v>
      </c>
      <c r="E2841" s="2">
        <v>31</v>
      </c>
    </row>
    <row r="2842" spans="1:5">
      <c r="B2842" s="2" t="s">
        <v>8219</v>
      </c>
      <c r="C2842" s="2" t="s">
        <v>8219</v>
      </c>
      <c r="E2842" s="2">
        <v>132</v>
      </c>
    </row>
    <row r="2843" spans="1:5">
      <c r="A2843" s="2" t="s">
        <v>8221</v>
      </c>
      <c r="B2843" s="2" t="s">
        <v>8221</v>
      </c>
      <c r="C2843" s="2" t="s">
        <v>8221</v>
      </c>
      <c r="E2843" s="2">
        <v>1</v>
      </c>
    </row>
    <row r="2844" spans="1:5">
      <c r="A2844" s="2" t="s">
        <v>8221</v>
      </c>
      <c r="B2844" s="2" t="s">
        <v>8221</v>
      </c>
      <c r="C2844" s="2" t="s">
        <v>8221</v>
      </c>
      <c r="E2844" s="2">
        <v>0</v>
      </c>
    </row>
    <row r="2845" spans="1:5">
      <c r="A2845" s="2" t="s">
        <v>8221</v>
      </c>
      <c r="B2845" s="2" t="s">
        <v>8221</v>
      </c>
      <c r="C2845" s="2" t="s">
        <v>8221</v>
      </c>
      <c r="E2845" s="2">
        <v>0</v>
      </c>
    </row>
    <row r="2846" spans="1:5">
      <c r="A2846" s="2" t="s">
        <v>8221</v>
      </c>
      <c r="B2846" s="2" t="s">
        <v>8221</v>
      </c>
      <c r="C2846" s="2" t="s">
        <v>8221</v>
      </c>
      <c r="E2846" s="2">
        <v>1</v>
      </c>
    </row>
    <row r="2847" spans="1:5">
      <c r="A2847" s="2" t="s">
        <v>8221</v>
      </c>
      <c r="B2847" s="2" t="s">
        <v>8221</v>
      </c>
      <c r="C2847" s="2" t="s">
        <v>8221</v>
      </c>
      <c r="E2847" s="2">
        <v>39</v>
      </c>
    </row>
    <row r="2848" spans="1:5">
      <c r="A2848" s="2" t="s">
        <v>8221</v>
      </c>
      <c r="B2848" s="2" t="s">
        <v>8221</v>
      </c>
      <c r="C2848" s="2" t="s">
        <v>8221</v>
      </c>
      <c r="E2848" s="2">
        <v>0</v>
      </c>
    </row>
    <row r="2849" spans="1:5">
      <c r="A2849" s="2" t="s">
        <v>8221</v>
      </c>
      <c r="B2849" s="2" t="s">
        <v>8221</v>
      </c>
      <c r="C2849" s="2" t="s">
        <v>8221</v>
      </c>
      <c r="E2849" s="2">
        <v>0</v>
      </c>
    </row>
    <row r="2850" spans="1:5">
      <c r="A2850" s="2" t="s">
        <v>8221</v>
      </c>
      <c r="B2850" s="2" t="s">
        <v>8221</v>
      </c>
      <c r="C2850" s="2" t="s">
        <v>8221</v>
      </c>
      <c r="E2850" s="2">
        <v>3</v>
      </c>
    </row>
    <row r="2851" spans="1:5">
      <c r="A2851" s="2" t="s">
        <v>8221</v>
      </c>
      <c r="B2851" s="2" t="s">
        <v>8221</v>
      </c>
      <c r="C2851" s="2" t="s">
        <v>8221</v>
      </c>
      <c r="E2851" s="2">
        <v>1</v>
      </c>
    </row>
    <row r="2852" spans="1:5">
      <c r="A2852" s="2" t="s">
        <v>8221</v>
      </c>
      <c r="B2852" s="2" t="s">
        <v>8221</v>
      </c>
      <c r="C2852" s="2" t="s">
        <v>8221</v>
      </c>
      <c r="E2852" s="2">
        <v>13</v>
      </c>
    </row>
    <row r="2853" spans="1:5">
      <c r="A2853" s="2" t="s">
        <v>8221</v>
      </c>
      <c r="B2853" s="2" t="s">
        <v>8221</v>
      </c>
      <c r="C2853" s="2" t="s">
        <v>8221</v>
      </c>
      <c r="E2853" s="2">
        <v>0</v>
      </c>
    </row>
    <row r="2854" spans="1:5">
      <c r="A2854" s="2" t="s">
        <v>8221</v>
      </c>
      <c r="B2854" s="2" t="s">
        <v>8221</v>
      </c>
      <c r="C2854" s="2" t="s">
        <v>8221</v>
      </c>
      <c r="E2854" s="2">
        <v>6</v>
      </c>
    </row>
    <row r="2855" spans="1:5">
      <c r="A2855" s="2" t="s">
        <v>8221</v>
      </c>
      <c r="B2855" s="2" t="s">
        <v>8221</v>
      </c>
      <c r="C2855" s="2" t="s">
        <v>8221</v>
      </c>
      <c r="E2855" s="2">
        <v>0</v>
      </c>
    </row>
    <row r="2856" spans="1:5">
      <c r="A2856" s="2" t="s">
        <v>8221</v>
      </c>
      <c r="B2856" s="2" t="s">
        <v>8221</v>
      </c>
      <c r="C2856" s="2" t="s">
        <v>8221</v>
      </c>
      <c r="E2856" s="2">
        <v>14</v>
      </c>
    </row>
    <row r="2857" spans="1:5">
      <c r="A2857" s="2" t="s">
        <v>8221</v>
      </c>
      <c r="B2857" s="2" t="s">
        <v>8221</v>
      </c>
      <c r="C2857" s="2" t="s">
        <v>8221</v>
      </c>
      <c r="E2857" s="2">
        <v>5</v>
      </c>
    </row>
    <row r="2858" spans="1:5">
      <c r="A2858" s="2" t="s">
        <v>8221</v>
      </c>
      <c r="B2858" s="2" t="s">
        <v>8221</v>
      </c>
      <c r="C2858" s="2" t="s">
        <v>8221</v>
      </c>
      <c r="E2858" s="2">
        <v>6</v>
      </c>
    </row>
    <row r="2859" spans="1:5">
      <c r="A2859" s="2" t="s">
        <v>8221</v>
      </c>
      <c r="B2859" s="2" t="s">
        <v>8221</v>
      </c>
      <c r="C2859" s="2" t="s">
        <v>8221</v>
      </c>
      <c r="E2859" s="2">
        <v>15</v>
      </c>
    </row>
    <row r="2860" spans="1:5">
      <c r="A2860" s="2" t="s">
        <v>8221</v>
      </c>
      <c r="B2860" s="2" t="s">
        <v>8221</v>
      </c>
      <c r="C2860" s="2" t="s">
        <v>8221</v>
      </c>
      <c r="E2860" s="2">
        <v>0</v>
      </c>
    </row>
    <row r="2861" spans="1:5">
      <c r="A2861" s="2" t="s">
        <v>8221</v>
      </c>
      <c r="B2861" s="2" t="s">
        <v>8221</v>
      </c>
      <c r="C2861" s="2" t="s">
        <v>8221</v>
      </c>
      <c r="E2861" s="2">
        <v>1</v>
      </c>
    </row>
    <row r="2862" spans="1:5">
      <c r="A2862" s="2" t="s">
        <v>8221</v>
      </c>
      <c r="B2862" s="2" t="s">
        <v>8221</v>
      </c>
      <c r="C2862" s="2" t="s">
        <v>8221</v>
      </c>
      <c r="E2862" s="2">
        <v>9</v>
      </c>
    </row>
    <row r="2863" spans="1:5">
      <c r="A2863" s="2" t="s">
        <v>8221</v>
      </c>
      <c r="B2863" s="2" t="s">
        <v>8221</v>
      </c>
      <c r="C2863" s="2" t="s">
        <v>8221</v>
      </c>
      <c r="E2863" s="2">
        <v>3</v>
      </c>
    </row>
    <row r="2864" spans="1:5">
      <c r="A2864" s="2" t="s">
        <v>8221</v>
      </c>
      <c r="B2864" s="2" t="s">
        <v>8221</v>
      </c>
      <c r="C2864" s="2" t="s">
        <v>8221</v>
      </c>
      <c r="E2864" s="2">
        <v>3</v>
      </c>
    </row>
    <row r="2865" spans="1:5">
      <c r="A2865" s="2" t="s">
        <v>8221</v>
      </c>
      <c r="B2865" s="2" t="s">
        <v>8221</v>
      </c>
      <c r="C2865" s="2" t="s">
        <v>8221</v>
      </c>
      <c r="E2865" s="2">
        <v>1</v>
      </c>
    </row>
    <row r="2866" spans="1:5">
      <c r="A2866" s="2" t="s">
        <v>8221</v>
      </c>
      <c r="B2866" s="2" t="s">
        <v>8221</v>
      </c>
      <c r="C2866" s="2" t="s">
        <v>8221</v>
      </c>
      <c r="E2866" s="2">
        <v>3</v>
      </c>
    </row>
    <row r="2867" spans="1:5">
      <c r="A2867" s="2" t="s">
        <v>8221</v>
      </c>
      <c r="B2867" s="2" t="s">
        <v>8221</v>
      </c>
      <c r="C2867" s="2" t="s">
        <v>8221</v>
      </c>
      <c r="E2867" s="2">
        <v>0</v>
      </c>
    </row>
    <row r="2868" spans="1:5">
      <c r="A2868" s="2" t="s">
        <v>8221</v>
      </c>
      <c r="B2868" s="2" t="s">
        <v>8221</v>
      </c>
      <c r="C2868" s="2" t="s">
        <v>8221</v>
      </c>
      <c r="E2868" s="2">
        <v>2</v>
      </c>
    </row>
    <row r="2869" spans="1:5">
      <c r="A2869" s="2" t="s">
        <v>8221</v>
      </c>
      <c r="B2869" s="2" t="s">
        <v>8221</v>
      </c>
      <c r="C2869" s="2" t="s">
        <v>8221</v>
      </c>
      <c r="E2869" s="2">
        <v>10</v>
      </c>
    </row>
    <row r="2870" spans="1:5">
      <c r="A2870" s="2" t="s">
        <v>8221</v>
      </c>
      <c r="B2870" s="2" t="s">
        <v>8221</v>
      </c>
      <c r="C2870" s="2" t="s">
        <v>8221</v>
      </c>
      <c r="E2870" s="2">
        <v>60</v>
      </c>
    </row>
    <row r="2871" spans="1:5">
      <c r="A2871" s="2" t="s">
        <v>8221</v>
      </c>
      <c r="B2871" s="2" t="s">
        <v>8221</v>
      </c>
      <c r="C2871" s="2" t="s">
        <v>8221</v>
      </c>
      <c r="E2871" s="2">
        <v>5</v>
      </c>
    </row>
    <row r="2872" spans="1:5">
      <c r="A2872" s="2" t="s">
        <v>8221</v>
      </c>
      <c r="B2872" s="2" t="s">
        <v>8221</v>
      </c>
      <c r="C2872" s="2" t="s">
        <v>8221</v>
      </c>
      <c r="E2872" s="2">
        <v>9</v>
      </c>
    </row>
    <row r="2873" spans="1:5">
      <c r="A2873" s="2" t="s">
        <v>8221</v>
      </c>
      <c r="B2873" s="2" t="s">
        <v>8221</v>
      </c>
      <c r="C2873" s="2" t="s">
        <v>8221</v>
      </c>
      <c r="E2873" s="2">
        <v>13</v>
      </c>
    </row>
    <row r="2874" spans="1:5">
      <c r="A2874" s="2" t="s">
        <v>8221</v>
      </c>
      <c r="B2874" s="2" t="s">
        <v>8221</v>
      </c>
      <c r="C2874" s="2" t="s">
        <v>8221</v>
      </c>
      <c r="E2874" s="2">
        <v>0</v>
      </c>
    </row>
    <row r="2875" spans="1:5">
      <c r="A2875" s="2" t="s">
        <v>8221</v>
      </c>
      <c r="B2875" s="2" t="s">
        <v>8221</v>
      </c>
      <c r="C2875" s="2" t="s">
        <v>8221</v>
      </c>
      <c r="E2875" s="2">
        <v>8</v>
      </c>
    </row>
    <row r="2876" spans="1:5">
      <c r="A2876" s="2" t="s">
        <v>8221</v>
      </c>
      <c r="B2876" s="2" t="s">
        <v>8221</v>
      </c>
      <c r="C2876" s="2" t="s">
        <v>8221</v>
      </c>
      <c r="E2876" s="2">
        <v>3</v>
      </c>
    </row>
    <row r="2877" spans="1:5">
      <c r="A2877" s="2" t="s">
        <v>8221</v>
      </c>
      <c r="B2877" s="2" t="s">
        <v>8221</v>
      </c>
      <c r="C2877" s="2" t="s">
        <v>8221</v>
      </c>
      <c r="E2877" s="2">
        <v>3</v>
      </c>
    </row>
    <row r="2878" spans="1:5">
      <c r="A2878" s="2" t="s">
        <v>8221</v>
      </c>
      <c r="B2878" s="2" t="s">
        <v>8221</v>
      </c>
      <c r="C2878" s="2" t="s">
        <v>8221</v>
      </c>
      <c r="E2878" s="2">
        <v>0</v>
      </c>
    </row>
    <row r="2879" spans="1:5">
      <c r="A2879" s="2" t="s">
        <v>8221</v>
      </c>
      <c r="B2879" s="2" t="s">
        <v>8221</v>
      </c>
      <c r="C2879" s="2" t="s">
        <v>8221</v>
      </c>
      <c r="E2879" s="2">
        <v>6</v>
      </c>
    </row>
    <row r="2880" spans="1:5">
      <c r="A2880" s="2" t="s">
        <v>8221</v>
      </c>
      <c r="B2880" s="2" t="s">
        <v>8221</v>
      </c>
      <c r="C2880" s="2" t="s">
        <v>8221</v>
      </c>
      <c r="E2880" s="2">
        <v>4</v>
      </c>
    </row>
    <row r="2881" spans="1:5">
      <c r="A2881" s="2" t="s">
        <v>8221</v>
      </c>
      <c r="B2881" s="2" t="s">
        <v>8221</v>
      </c>
      <c r="C2881" s="2" t="s">
        <v>8221</v>
      </c>
      <c r="E2881" s="2">
        <v>1</v>
      </c>
    </row>
    <row r="2882" spans="1:5">
      <c r="A2882" s="2" t="s">
        <v>8221</v>
      </c>
      <c r="B2882" s="2" t="s">
        <v>8221</v>
      </c>
      <c r="C2882" s="2" t="s">
        <v>8221</v>
      </c>
      <c r="E2882" s="2">
        <v>29</v>
      </c>
    </row>
    <row r="2883" spans="1:5">
      <c r="A2883" s="2" t="s">
        <v>8221</v>
      </c>
      <c r="B2883" s="2" t="s">
        <v>8221</v>
      </c>
      <c r="C2883" s="2" t="s">
        <v>8221</v>
      </c>
      <c r="E2883" s="2">
        <v>0</v>
      </c>
    </row>
    <row r="2884" spans="1:5">
      <c r="A2884" s="2" t="s">
        <v>8221</v>
      </c>
      <c r="B2884" s="2" t="s">
        <v>8221</v>
      </c>
      <c r="C2884" s="2" t="s">
        <v>8221</v>
      </c>
      <c r="E2884" s="2">
        <v>4</v>
      </c>
    </row>
    <row r="2885" spans="1:5">
      <c r="A2885" s="2" t="s">
        <v>8221</v>
      </c>
      <c r="B2885" s="2" t="s">
        <v>8221</v>
      </c>
      <c r="C2885" s="2" t="s">
        <v>8221</v>
      </c>
      <c r="E2885" s="2">
        <v>5</v>
      </c>
    </row>
    <row r="2886" spans="1:5">
      <c r="A2886" s="2" t="s">
        <v>8221</v>
      </c>
      <c r="B2886" s="2" t="s">
        <v>8221</v>
      </c>
      <c r="C2886" s="2" t="s">
        <v>8221</v>
      </c>
      <c r="E2886" s="2">
        <v>4</v>
      </c>
    </row>
    <row r="2887" spans="1:5">
      <c r="A2887" s="2" t="s">
        <v>8221</v>
      </c>
      <c r="B2887" s="2" t="s">
        <v>8221</v>
      </c>
      <c r="C2887" s="2" t="s">
        <v>8221</v>
      </c>
      <c r="E2887" s="2">
        <v>5</v>
      </c>
    </row>
    <row r="2888" spans="1:5">
      <c r="A2888" s="2" t="s">
        <v>8221</v>
      </c>
      <c r="B2888" s="2" t="s">
        <v>8221</v>
      </c>
      <c r="C2888" s="2" t="s">
        <v>8221</v>
      </c>
      <c r="E2888" s="2">
        <v>1</v>
      </c>
    </row>
    <row r="2889" spans="1:5">
      <c r="A2889" s="2" t="s">
        <v>8221</v>
      </c>
      <c r="B2889" s="2" t="s">
        <v>8221</v>
      </c>
      <c r="C2889" s="2" t="s">
        <v>8221</v>
      </c>
      <c r="E2889" s="2">
        <v>1</v>
      </c>
    </row>
    <row r="2890" spans="1:5">
      <c r="A2890" s="2" t="s">
        <v>8221</v>
      </c>
      <c r="B2890" s="2" t="s">
        <v>8221</v>
      </c>
      <c r="C2890" s="2" t="s">
        <v>8221</v>
      </c>
      <c r="E2890" s="2">
        <v>0</v>
      </c>
    </row>
    <row r="2891" spans="1:5">
      <c r="A2891" s="2" t="s">
        <v>8221</v>
      </c>
      <c r="B2891" s="2" t="s">
        <v>8221</v>
      </c>
      <c r="C2891" s="2" t="s">
        <v>8221</v>
      </c>
      <c r="E2891" s="2">
        <v>14</v>
      </c>
    </row>
    <row r="2892" spans="1:5">
      <c r="A2892" s="2" t="s">
        <v>8221</v>
      </c>
      <c r="B2892" s="2" t="s">
        <v>8221</v>
      </c>
      <c r="C2892" s="2" t="s">
        <v>8221</v>
      </c>
      <c r="E2892" s="2">
        <v>3</v>
      </c>
    </row>
    <row r="2893" spans="1:5">
      <c r="A2893" s="2" t="s">
        <v>8221</v>
      </c>
      <c r="B2893" s="2" t="s">
        <v>8221</v>
      </c>
      <c r="C2893" s="2" t="s">
        <v>8221</v>
      </c>
      <c r="E2893" s="2">
        <v>10</v>
      </c>
    </row>
    <row r="2894" spans="1:5">
      <c r="A2894" s="2" t="s">
        <v>8221</v>
      </c>
      <c r="B2894" s="2" t="s">
        <v>8221</v>
      </c>
      <c r="C2894" s="2" t="s">
        <v>8221</v>
      </c>
      <c r="E2894" s="2">
        <v>17</v>
      </c>
    </row>
    <row r="2895" spans="1:5">
      <c r="A2895" s="2" t="s">
        <v>8221</v>
      </c>
      <c r="B2895" s="2" t="s">
        <v>8221</v>
      </c>
      <c r="C2895" s="2" t="s">
        <v>8221</v>
      </c>
      <c r="E2895" s="2">
        <v>2</v>
      </c>
    </row>
    <row r="2896" spans="1:5">
      <c r="A2896" s="2" t="s">
        <v>8221</v>
      </c>
      <c r="B2896" s="2" t="s">
        <v>8221</v>
      </c>
      <c r="C2896" s="2" t="s">
        <v>8221</v>
      </c>
      <c r="E2896" s="2">
        <v>0</v>
      </c>
    </row>
    <row r="2897" spans="1:5">
      <c r="A2897" s="2" t="s">
        <v>8221</v>
      </c>
      <c r="B2897" s="2" t="s">
        <v>8221</v>
      </c>
      <c r="C2897" s="2" t="s">
        <v>8221</v>
      </c>
      <c r="E2897" s="2">
        <v>4</v>
      </c>
    </row>
    <row r="2898" spans="1:5">
      <c r="A2898" s="2" t="s">
        <v>8221</v>
      </c>
      <c r="B2898" s="2" t="s">
        <v>8221</v>
      </c>
      <c r="C2898" s="2" t="s">
        <v>8221</v>
      </c>
      <c r="E2898" s="2">
        <v>12</v>
      </c>
    </row>
    <row r="2899" spans="1:5">
      <c r="A2899" s="2" t="s">
        <v>8221</v>
      </c>
      <c r="B2899" s="2" t="s">
        <v>8221</v>
      </c>
      <c r="C2899" s="2" t="s">
        <v>8221</v>
      </c>
      <c r="E2899" s="2">
        <v>3</v>
      </c>
    </row>
    <row r="2900" spans="1:5">
      <c r="A2900" s="2" t="s">
        <v>8221</v>
      </c>
      <c r="B2900" s="2" t="s">
        <v>8221</v>
      </c>
      <c r="C2900" s="2" t="s">
        <v>8221</v>
      </c>
      <c r="E2900" s="2">
        <v>12</v>
      </c>
    </row>
    <row r="2901" spans="1:5">
      <c r="A2901" s="2" t="s">
        <v>8221</v>
      </c>
      <c r="B2901" s="2" t="s">
        <v>8221</v>
      </c>
      <c r="C2901" s="2" t="s">
        <v>8221</v>
      </c>
      <c r="E2901" s="2">
        <v>0</v>
      </c>
    </row>
    <row r="2902" spans="1:5">
      <c r="A2902" s="2" t="s">
        <v>8221</v>
      </c>
      <c r="B2902" s="2" t="s">
        <v>8221</v>
      </c>
      <c r="C2902" s="2" t="s">
        <v>8221</v>
      </c>
      <c r="E2902" s="2">
        <v>7</v>
      </c>
    </row>
    <row r="2903" spans="1:5">
      <c r="A2903" s="2" t="s">
        <v>8221</v>
      </c>
      <c r="B2903" s="2" t="s">
        <v>8221</v>
      </c>
      <c r="C2903" s="2" t="s">
        <v>8221</v>
      </c>
      <c r="E2903" s="2">
        <v>2</v>
      </c>
    </row>
    <row r="2904" spans="1:5">
      <c r="A2904" s="2" t="s">
        <v>8221</v>
      </c>
      <c r="B2904" s="2" t="s">
        <v>8221</v>
      </c>
      <c r="C2904" s="2" t="s">
        <v>8221</v>
      </c>
      <c r="E2904" s="2">
        <v>1</v>
      </c>
    </row>
    <row r="2905" spans="1:5">
      <c r="A2905" s="2" t="s">
        <v>8221</v>
      </c>
      <c r="B2905" s="2" t="s">
        <v>8221</v>
      </c>
      <c r="C2905" s="2" t="s">
        <v>8221</v>
      </c>
      <c r="E2905" s="2">
        <v>4</v>
      </c>
    </row>
    <row r="2906" spans="1:5">
      <c r="A2906" s="2" t="s">
        <v>8221</v>
      </c>
      <c r="B2906" s="2" t="s">
        <v>8221</v>
      </c>
      <c r="C2906" s="2" t="s">
        <v>8221</v>
      </c>
      <c r="E2906" s="2">
        <v>4</v>
      </c>
    </row>
    <row r="2907" spans="1:5">
      <c r="A2907" s="2" t="s">
        <v>8221</v>
      </c>
      <c r="B2907" s="2" t="s">
        <v>8221</v>
      </c>
      <c r="C2907" s="2" t="s">
        <v>8221</v>
      </c>
      <c r="E2907" s="2">
        <v>17</v>
      </c>
    </row>
    <row r="2908" spans="1:5">
      <c r="A2908" s="2" t="s">
        <v>8221</v>
      </c>
      <c r="B2908" s="2" t="s">
        <v>8221</v>
      </c>
      <c r="C2908" s="2" t="s">
        <v>8221</v>
      </c>
      <c r="E2908" s="2">
        <v>7</v>
      </c>
    </row>
    <row r="2909" spans="1:5">
      <c r="A2909" s="2" t="s">
        <v>8221</v>
      </c>
      <c r="B2909" s="2" t="s">
        <v>8221</v>
      </c>
      <c r="C2909" s="2" t="s">
        <v>8221</v>
      </c>
      <c r="E2909" s="2">
        <v>2</v>
      </c>
    </row>
    <row r="2910" spans="1:5">
      <c r="A2910" s="2" t="s">
        <v>8221</v>
      </c>
      <c r="B2910" s="2" t="s">
        <v>8221</v>
      </c>
      <c r="C2910" s="2" t="s">
        <v>8221</v>
      </c>
      <c r="E2910" s="2">
        <v>5</v>
      </c>
    </row>
    <row r="2911" spans="1:5">
      <c r="A2911" s="2" t="s">
        <v>8221</v>
      </c>
      <c r="B2911" s="2" t="s">
        <v>8221</v>
      </c>
      <c r="C2911" s="2" t="s">
        <v>8221</v>
      </c>
      <c r="E2911" s="2">
        <v>1</v>
      </c>
    </row>
    <row r="2912" spans="1:5">
      <c r="A2912" s="2" t="s">
        <v>8221</v>
      </c>
      <c r="B2912" s="2" t="s">
        <v>8221</v>
      </c>
      <c r="C2912" s="2" t="s">
        <v>8221</v>
      </c>
      <c r="E2912" s="2">
        <v>1</v>
      </c>
    </row>
    <row r="2913" spans="1:5">
      <c r="A2913" s="2" t="s">
        <v>8221</v>
      </c>
      <c r="B2913" s="2" t="s">
        <v>8221</v>
      </c>
      <c r="C2913" s="2" t="s">
        <v>8221</v>
      </c>
      <c r="E2913" s="2">
        <v>14</v>
      </c>
    </row>
    <row r="2914" spans="1:5">
      <c r="A2914" s="2" t="s">
        <v>8221</v>
      </c>
      <c r="B2914" s="2" t="s">
        <v>8221</v>
      </c>
      <c r="C2914" s="2" t="s">
        <v>8221</v>
      </c>
      <c r="E2914" s="2">
        <v>26</v>
      </c>
    </row>
    <row r="2915" spans="1:5">
      <c r="A2915" s="2" t="s">
        <v>8221</v>
      </c>
      <c r="B2915" s="2" t="s">
        <v>8221</v>
      </c>
      <c r="C2915" s="2" t="s">
        <v>8221</v>
      </c>
      <c r="E2915" s="2">
        <v>2</v>
      </c>
    </row>
    <row r="2916" spans="1:5">
      <c r="A2916" s="2" t="s">
        <v>8221</v>
      </c>
      <c r="B2916" s="2" t="s">
        <v>8221</v>
      </c>
      <c r="C2916" s="2" t="s">
        <v>8221</v>
      </c>
      <c r="E2916" s="2">
        <v>1</v>
      </c>
    </row>
    <row r="2917" spans="1:5">
      <c r="A2917" s="2" t="s">
        <v>8221</v>
      </c>
      <c r="B2917" s="2" t="s">
        <v>8221</v>
      </c>
      <c r="C2917" s="2" t="s">
        <v>8221</v>
      </c>
      <c r="E2917" s="2">
        <v>3</v>
      </c>
    </row>
    <row r="2918" spans="1:5">
      <c r="A2918" s="2" t="s">
        <v>8221</v>
      </c>
      <c r="B2918" s="2" t="s">
        <v>8221</v>
      </c>
      <c r="C2918" s="2" t="s">
        <v>8221</v>
      </c>
      <c r="E2918" s="2">
        <v>7</v>
      </c>
    </row>
    <row r="2919" spans="1:5">
      <c r="A2919" s="2" t="s">
        <v>8221</v>
      </c>
      <c r="B2919" s="2" t="s">
        <v>8221</v>
      </c>
      <c r="C2919" s="2" t="s">
        <v>8221</v>
      </c>
      <c r="E2919" s="2">
        <v>9</v>
      </c>
    </row>
    <row r="2920" spans="1:5">
      <c r="A2920" s="2" t="s">
        <v>8221</v>
      </c>
      <c r="B2920" s="2" t="s">
        <v>8221</v>
      </c>
      <c r="C2920" s="2" t="s">
        <v>8221</v>
      </c>
      <c r="E2920" s="2">
        <v>20</v>
      </c>
    </row>
    <row r="2921" spans="1:5">
      <c r="A2921" s="2" t="s">
        <v>8221</v>
      </c>
      <c r="B2921" s="2" t="s">
        <v>8221</v>
      </c>
      <c r="C2921" s="2" t="s">
        <v>8221</v>
      </c>
      <c r="E2921" s="2">
        <v>6</v>
      </c>
    </row>
    <row r="2922" spans="1:5">
      <c r="A2922" s="2" t="s">
        <v>8221</v>
      </c>
      <c r="B2922" s="2" t="s">
        <v>8221</v>
      </c>
      <c r="C2922" s="2" t="s">
        <v>8221</v>
      </c>
      <c r="E2922" s="2">
        <v>13</v>
      </c>
    </row>
    <row r="2923" spans="1:5">
      <c r="B2923" s="2" t="s">
        <v>8219</v>
      </c>
      <c r="C2923" s="2" t="s">
        <v>8219</v>
      </c>
      <c r="E2923" s="2">
        <v>3</v>
      </c>
    </row>
    <row r="2924" spans="1:5">
      <c r="B2924" s="2" t="s">
        <v>8219</v>
      </c>
      <c r="C2924" s="2" t="s">
        <v>8219</v>
      </c>
      <c r="E2924" s="2">
        <v>6</v>
      </c>
    </row>
    <row r="2925" spans="1:5">
      <c r="B2925" s="2" t="s">
        <v>8219</v>
      </c>
      <c r="C2925" s="2" t="s">
        <v>8219</v>
      </c>
      <c r="E2925" s="2">
        <v>10</v>
      </c>
    </row>
    <row r="2926" spans="1:5">
      <c r="B2926" s="2" t="s">
        <v>8219</v>
      </c>
      <c r="C2926" s="2" t="s">
        <v>8219</v>
      </c>
      <c r="E2926" s="2">
        <v>147</v>
      </c>
    </row>
    <row r="2927" spans="1:5">
      <c r="B2927" s="2" t="s">
        <v>8219</v>
      </c>
      <c r="C2927" s="2" t="s">
        <v>8219</v>
      </c>
      <c r="E2927" s="2">
        <v>199</v>
      </c>
    </row>
    <row r="2928" spans="1:5">
      <c r="B2928" s="2" t="s">
        <v>8219</v>
      </c>
      <c r="C2928" s="2" t="s">
        <v>8219</v>
      </c>
      <c r="E2928" s="2">
        <v>50</v>
      </c>
    </row>
    <row r="2929" spans="1:5">
      <c r="B2929" s="2" t="s">
        <v>8219</v>
      </c>
      <c r="C2929" s="2" t="s">
        <v>8219</v>
      </c>
      <c r="E2929" s="2">
        <v>21</v>
      </c>
    </row>
    <row r="2930" spans="1:5">
      <c r="B2930" s="2" t="s">
        <v>8219</v>
      </c>
      <c r="C2930" s="2" t="s">
        <v>8219</v>
      </c>
      <c r="E2930" s="2">
        <v>24</v>
      </c>
    </row>
    <row r="2931" spans="1:5">
      <c r="B2931" s="2" t="s">
        <v>8219</v>
      </c>
      <c r="C2931" s="2" t="s">
        <v>8219</v>
      </c>
      <c r="E2931" s="2">
        <v>32</v>
      </c>
    </row>
    <row r="2932" spans="1:5">
      <c r="B2932" s="2" t="s">
        <v>8219</v>
      </c>
      <c r="C2932" s="2" t="s">
        <v>8219</v>
      </c>
      <c r="E2932" s="2">
        <v>62</v>
      </c>
    </row>
    <row r="2933" spans="1:5">
      <c r="B2933" s="2" t="s">
        <v>8219</v>
      </c>
      <c r="C2933" s="2" t="s">
        <v>8219</v>
      </c>
      <c r="E2933" s="2">
        <v>9</v>
      </c>
    </row>
    <row r="2934" spans="1:5">
      <c r="B2934" s="2" t="s">
        <v>8219</v>
      </c>
      <c r="C2934" s="2" t="s">
        <v>8219</v>
      </c>
      <c r="E2934" s="2">
        <v>38</v>
      </c>
    </row>
    <row r="2935" spans="1:5">
      <c r="B2935" s="2" t="s">
        <v>8219</v>
      </c>
      <c r="C2935" s="2" t="s">
        <v>8219</v>
      </c>
      <c r="E2935" s="2">
        <v>54</v>
      </c>
    </row>
    <row r="2936" spans="1:5">
      <c r="B2936" s="2" t="s">
        <v>8219</v>
      </c>
      <c r="C2936" s="2" t="s">
        <v>8219</v>
      </c>
      <c r="E2936" s="2">
        <v>37</v>
      </c>
    </row>
    <row r="2937" spans="1:5">
      <c r="B2937" s="2" t="s">
        <v>8219</v>
      </c>
      <c r="C2937" s="2" t="s">
        <v>8219</v>
      </c>
      <c r="E2937" s="2">
        <v>39</v>
      </c>
    </row>
    <row r="2938" spans="1:5">
      <c r="B2938" s="2" t="s">
        <v>8219</v>
      </c>
      <c r="C2938" s="2" t="s">
        <v>8219</v>
      </c>
      <c r="E2938" s="2">
        <v>34</v>
      </c>
    </row>
    <row r="2939" spans="1:5">
      <c r="B2939" s="2" t="s">
        <v>8219</v>
      </c>
      <c r="C2939" s="2" t="s">
        <v>8219</v>
      </c>
      <c r="E2939" s="2">
        <v>55</v>
      </c>
    </row>
    <row r="2940" spans="1:5">
      <c r="B2940" s="2" t="s">
        <v>8219</v>
      </c>
      <c r="C2940" s="2" t="s">
        <v>8219</v>
      </c>
      <c r="E2940" s="2">
        <v>32</v>
      </c>
    </row>
    <row r="2941" spans="1:5">
      <c r="B2941" s="2" t="s">
        <v>8219</v>
      </c>
      <c r="C2941" s="2" t="s">
        <v>8219</v>
      </c>
      <c r="E2941" s="2">
        <v>25</v>
      </c>
    </row>
    <row r="2942" spans="1:5">
      <c r="B2942" s="2" t="s">
        <v>8219</v>
      </c>
      <c r="C2942" s="2" t="s">
        <v>8219</v>
      </c>
      <c r="E2942" s="2">
        <v>33</v>
      </c>
    </row>
    <row r="2943" spans="1:5">
      <c r="A2943" s="2" t="s">
        <v>8221</v>
      </c>
      <c r="B2943" s="2" t="s">
        <v>8221</v>
      </c>
      <c r="C2943" s="2" t="s">
        <v>8221</v>
      </c>
      <c r="E2943" s="2">
        <v>1</v>
      </c>
    </row>
    <row r="2944" spans="1:5">
      <c r="A2944" s="2" t="s">
        <v>8221</v>
      </c>
      <c r="B2944" s="2" t="s">
        <v>8221</v>
      </c>
      <c r="C2944" s="2" t="s">
        <v>8221</v>
      </c>
      <c r="E2944" s="2">
        <v>202</v>
      </c>
    </row>
    <row r="2945" spans="1:5">
      <c r="A2945" s="2" t="s">
        <v>8221</v>
      </c>
      <c r="B2945" s="2" t="s">
        <v>8221</v>
      </c>
      <c r="C2945" s="2" t="s">
        <v>8221</v>
      </c>
      <c r="E2945" s="2">
        <v>0</v>
      </c>
    </row>
    <row r="2946" spans="1:5">
      <c r="A2946" s="2" t="s">
        <v>8221</v>
      </c>
      <c r="B2946" s="2" t="s">
        <v>8221</v>
      </c>
      <c r="C2946" s="2" t="s">
        <v>8221</v>
      </c>
      <c r="E2946" s="2">
        <v>1</v>
      </c>
    </row>
    <row r="2947" spans="1:5">
      <c r="A2947" s="2" t="s">
        <v>8221</v>
      </c>
      <c r="B2947" s="2" t="s">
        <v>8221</v>
      </c>
      <c r="C2947" s="2" t="s">
        <v>8221</v>
      </c>
      <c r="E2947" s="2">
        <v>0</v>
      </c>
    </row>
    <row r="2948" spans="1:5">
      <c r="A2948" s="2" t="s">
        <v>8221</v>
      </c>
      <c r="B2948" s="2" t="s">
        <v>8221</v>
      </c>
      <c r="C2948" s="2" t="s">
        <v>8221</v>
      </c>
      <c r="E2948" s="2">
        <v>2</v>
      </c>
    </row>
    <row r="2949" spans="1:5">
      <c r="A2949" s="2" t="s">
        <v>8221</v>
      </c>
      <c r="B2949" s="2" t="s">
        <v>8221</v>
      </c>
      <c r="C2949" s="2" t="s">
        <v>8221</v>
      </c>
      <c r="E2949" s="2">
        <v>13</v>
      </c>
    </row>
    <row r="2950" spans="1:5">
      <c r="A2950" s="2" t="s">
        <v>8221</v>
      </c>
      <c r="B2950" s="2" t="s">
        <v>8221</v>
      </c>
      <c r="C2950" s="2" t="s">
        <v>8221</v>
      </c>
      <c r="E2950" s="2">
        <v>9</v>
      </c>
    </row>
    <row r="2951" spans="1:5">
      <c r="A2951" s="2" t="s">
        <v>8221</v>
      </c>
      <c r="B2951" s="2" t="s">
        <v>8221</v>
      </c>
      <c r="C2951" s="2" t="s">
        <v>8221</v>
      </c>
      <c r="E2951" s="2">
        <v>2</v>
      </c>
    </row>
    <row r="2952" spans="1:5">
      <c r="A2952" s="2" t="s">
        <v>8221</v>
      </c>
      <c r="B2952" s="2" t="s">
        <v>8221</v>
      </c>
      <c r="C2952" s="2" t="s">
        <v>8221</v>
      </c>
      <c r="E2952" s="2">
        <v>0</v>
      </c>
    </row>
    <row r="2953" spans="1:5">
      <c r="A2953" s="2" t="s">
        <v>8220</v>
      </c>
      <c r="B2953" s="2" t="s">
        <v>8220</v>
      </c>
      <c r="C2953" s="2" t="s">
        <v>8220</v>
      </c>
      <c r="E2953" s="2">
        <v>58</v>
      </c>
    </row>
    <row r="2954" spans="1:5">
      <c r="A2954" s="2" t="s">
        <v>8220</v>
      </c>
      <c r="B2954" s="2" t="s">
        <v>8220</v>
      </c>
      <c r="C2954" s="2" t="s">
        <v>8220</v>
      </c>
      <c r="E2954" s="2">
        <v>8</v>
      </c>
    </row>
    <row r="2955" spans="1:5">
      <c r="A2955" s="2" t="s">
        <v>8220</v>
      </c>
      <c r="B2955" s="2" t="s">
        <v>8220</v>
      </c>
      <c r="C2955" s="2" t="s">
        <v>8220</v>
      </c>
      <c r="E2955" s="2">
        <v>3</v>
      </c>
    </row>
    <row r="2956" spans="1:5">
      <c r="A2956" s="2" t="s">
        <v>8220</v>
      </c>
      <c r="B2956" s="2" t="s">
        <v>8220</v>
      </c>
      <c r="C2956" s="2" t="s">
        <v>8220</v>
      </c>
      <c r="E2956" s="2">
        <v>0</v>
      </c>
    </row>
    <row r="2957" spans="1:5">
      <c r="A2957" s="2" t="s">
        <v>8220</v>
      </c>
      <c r="B2957" s="2" t="s">
        <v>8220</v>
      </c>
      <c r="C2957" s="2" t="s">
        <v>8220</v>
      </c>
      <c r="E2957" s="2">
        <v>11</v>
      </c>
    </row>
    <row r="2958" spans="1:5">
      <c r="A2958" s="2" t="s">
        <v>8220</v>
      </c>
      <c r="B2958" s="2" t="s">
        <v>8220</v>
      </c>
      <c r="C2958" s="2" t="s">
        <v>8220</v>
      </c>
      <c r="E2958" s="2">
        <v>20</v>
      </c>
    </row>
    <row r="2959" spans="1:5">
      <c r="A2959" s="2" t="s">
        <v>8220</v>
      </c>
      <c r="B2959" s="2" t="s">
        <v>8220</v>
      </c>
      <c r="C2959" s="2" t="s">
        <v>8220</v>
      </c>
      <c r="E2959" s="2">
        <v>3</v>
      </c>
    </row>
    <row r="2960" spans="1:5">
      <c r="A2960" s="2" t="s">
        <v>8220</v>
      </c>
      <c r="B2960" s="2" t="s">
        <v>8220</v>
      </c>
      <c r="C2960" s="2" t="s">
        <v>8220</v>
      </c>
      <c r="E2960" s="2">
        <v>0</v>
      </c>
    </row>
    <row r="2961" spans="1:5">
      <c r="A2961" s="2" t="s">
        <v>8220</v>
      </c>
      <c r="B2961" s="2" t="s">
        <v>8220</v>
      </c>
      <c r="C2961" s="2" t="s">
        <v>8220</v>
      </c>
      <c r="E2961" s="2">
        <v>0</v>
      </c>
    </row>
    <row r="2962" spans="1:5">
      <c r="A2962" s="2" t="s">
        <v>8220</v>
      </c>
      <c r="B2962" s="2" t="s">
        <v>8220</v>
      </c>
      <c r="C2962" s="2" t="s">
        <v>8220</v>
      </c>
      <c r="E2962" s="2">
        <v>0</v>
      </c>
    </row>
    <row r="2963" spans="1:5">
      <c r="B2963" s="2" t="s">
        <v>8219</v>
      </c>
      <c r="C2963" s="2" t="s">
        <v>8219</v>
      </c>
      <c r="E2963" s="2">
        <v>108</v>
      </c>
    </row>
    <row r="2964" spans="1:5">
      <c r="B2964" s="2" t="s">
        <v>8219</v>
      </c>
      <c r="C2964" s="2" t="s">
        <v>8219</v>
      </c>
      <c r="E2964" s="2">
        <v>20</v>
      </c>
    </row>
    <row r="2965" spans="1:5">
      <c r="B2965" s="2" t="s">
        <v>8219</v>
      </c>
      <c r="C2965" s="2" t="s">
        <v>8219</v>
      </c>
      <c r="E2965" s="2">
        <v>98</v>
      </c>
    </row>
    <row r="2966" spans="1:5">
      <c r="B2966" s="2" t="s">
        <v>8219</v>
      </c>
      <c r="C2966" s="2" t="s">
        <v>8219</v>
      </c>
      <c r="E2966" s="2">
        <v>196</v>
      </c>
    </row>
    <row r="2967" spans="1:5">
      <c r="B2967" s="2" t="s">
        <v>8219</v>
      </c>
      <c r="C2967" s="2" t="s">
        <v>8219</v>
      </c>
      <c r="E2967" s="2">
        <v>39</v>
      </c>
    </row>
    <row r="2968" spans="1:5">
      <c r="B2968" s="2" t="s">
        <v>8219</v>
      </c>
      <c r="C2968" s="2" t="s">
        <v>8219</v>
      </c>
      <c r="E2968" s="2">
        <v>128</v>
      </c>
    </row>
    <row r="2969" spans="1:5">
      <c r="B2969" s="2" t="s">
        <v>8219</v>
      </c>
      <c r="C2969" s="2" t="s">
        <v>8219</v>
      </c>
      <c r="E2969" s="2">
        <v>71</v>
      </c>
    </row>
    <row r="2970" spans="1:5">
      <c r="B2970" s="2" t="s">
        <v>8219</v>
      </c>
      <c r="C2970" s="2" t="s">
        <v>8219</v>
      </c>
      <c r="E2970" s="2">
        <v>47</v>
      </c>
    </row>
    <row r="2971" spans="1:5">
      <c r="B2971" s="2" t="s">
        <v>8219</v>
      </c>
      <c r="C2971" s="2" t="s">
        <v>8219</v>
      </c>
      <c r="E2971" s="2">
        <v>17</v>
      </c>
    </row>
    <row r="2972" spans="1:5">
      <c r="B2972" s="2" t="s">
        <v>8219</v>
      </c>
      <c r="C2972" s="2" t="s">
        <v>8219</v>
      </c>
      <c r="E2972" s="2">
        <v>91</v>
      </c>
    </row>
    <row r="2973" spans="1:5">
      <c r="B2973" s="2" t="s">
        <v>8219</v>
      </c>
      <c r="C2973" s="2" t="s">
        <v>8219</v>
      </c>
      <c r="E2973" s="2">
        <v>43</v>
      </c>
    </row>
    <row r="2974" spans="1:5">
      <c r="B2974" s="2" t="s">
        <v>8219</v>
      </c>
      <c r="C2974" s="2" t="s">
        <v>8219</v>
      </c>
      <c r="E2974" s="2">
        <v>17</v>
      </c>
    </row>
    <row r="2975" spans="1:5">
      <c r="B2975" s="2" t="s">
        <v>8219</v>
      </c>
      <c r="C2975" s="2" t="s">
        <v>8219</v>
      </c>
      <c r="E2975" s="2">
        <v>33</v>
      </c>
    </row>
    <row r="2976" spans="1:5">
      <c r="B2976" s="2" t="s">
        <v>8219</v>
      </c>
      <c r="C2976" s="2" t="s">
        <v>8219</v>
      </c>
      <c r="E2976" s="2">
        <v>87</v>
      </c>
    </row>
    <row r="2977" spans="2:5">
      <c r="B2977" s="2" t="s">
        <v>8219</v>
      </c>
      <c r="C2977" s="2" t="s">
        <v>8219</v>
      </c>
      <c r="E2977" s="2">
        <v>113</v>
      </c>
    </row>
    <row r="2978" spans="2:5">
      <c r="B2978" s="2" t="s">
        <v>8219</v>
      </c>
      <c r="C2978" s="2" t="s">
        <v>8219</v>
      </c>
      <c r="E2978" s="2">
        <v>14</v>
      </c>
    </row>
    <row r="2979" spans="2:5">
      <c r="B2979" s="2" t="s">
        <v>8219</v>
      </c>
      <c r="C2979" s="2" t="s">
        <v>8219</v>
      </c>
      <c r="E2979" s="2">
        <v>30</v>
      </c>
    </row>
    <row r="2980" spans="2:5">
      <c r="B2980" s="2" t="s">
        <v>8219</v>
      </c>
      <c r="C2980" s="2" t="s">
        <v>8219</v>
      </c>
      <c r="E2980" s="2">
        <v>16</v>
      </c>
    </row>
    <row r="2981" spans="2:5">
      <c r="B2981" s="2" t="s">
        <v>8219</v>
      </c>
      <c r="C2981" s="2" t="s">
        <v>8219</v>
      </c>
      <c r="E2981" s="2">
        <v>46</v>
      </c>
    </row>
    <row r="2982" spans="2:5">
      <c r="B2982" s="2" t="s">
        <v>8219</v>
      </c>
      <c r="C2982" s="2" t="s">
        <v>8219</v>
      </c>
      <c r="E2982" s="2">
        <v>24</v>
      </c>
    </row>
    <row r="2983" spans="2:5">
      <c r="B2983" s="2" t="s">
        <v>8219</v>
      </c>
      <c r="C2983" s="2" t="s">
        <v>8219</v>
      </c>
      <c r="E2983" s="2">
        <v>97</v>
      </c>
    </row>
    <row r="2984" spans="2:5">
      <c r="B2984" s="2" t="s">
        <v>8219</v>
      </c>
      <c r="C2984" s="2" t="s">
        <v>8219</v>
      </c>
      <c r="E2984" s="2">
        <v>59</v>
      </c>
    </row>
    <row r="2985" spans="2:5">
      <c r="B2985" s="2" t="s">
        <v>8219</v>
      </c>
      <c r="C2985" s="2" t="s">
        <v>8219</v>
      </c>
      <c r="E2985" s="2">
        <v>1095</v>
      </c>
    </row>
    <row r="2986" spans="2:5">
      <c r="B2986" s="2" t="s">
        <v>8219</v>
      </c>
      <c r="C2986" s="2" t="s">
        <v>8219</v>
      </c>
      <c r="E2986" s="2">
        <v>218</v>
      </c>
    </row>
    <row r="2987" spans="2:5">
      <c r="B2987" s="2" t="s">
        <v>8219</v>
      </c>
      <c r="C2987" s="2" t="s">
        <v>8219</v>
      </c>
      <c r="E2987" s="2">
        <v>111</v>
      </c>
    </row>
    <row r="2988" spans="2:5">
      <c r="B2988" s="2" t="s">
        <v>8219</v>
      </c>
      <c r="C2988" s="2" t="s">
        <v>8219</v>
      </c>
      <c r="E2988" s="2">
        <v>56</v>
      </c>
    </row>
    <row r="2989" spans="2:5">
      <c r="B2989" s="2" t="s">
        <v>8219</v>
      </c>
      <c r="C2989" s="2" t="s">
        <v>8219</v>
      </c>
      <c r="E2989" s="2">
        <v>265</v>
      </c>
    </row>
    <row r="2990" spans="2:5">
      <c r="B2990" s="2" t="s">
        <v>8219</v>
      </c>
      <c r="C2990" s="2" t="s">
        <v>8219</v>
      </c>
      <c r="E2990" s="2">
        <v>28</v>
      </c>
    </row>
    <row r="2991" spans="2:5">
      <c r="B2991" s="2" t="s">
        <v>8219</v>
      </c>
      <c r="C2991" s="2" t="s">
        <v>8219</v>
      </c>
      <c r="E2991" s="2">
        <v>364</v>
      </c>
    </row>
    <row r="2992" spans="2:5">
      <c r="B2992" s="2" t="s">
        <v>8219</v>
      </c>
      <c r="C2992" s="2" t="s">
        <v>8219</v>
      </c>
      <c r="E2992" s="2">
        <v>27</v>
      </c>
    </row>
    <row r="2993" spans="2:5">
      <c r="B2993" s="2" t="s">
        <v>8219</v>
      </c>
      <c r="C2993" s="2" t="s">
        <v>8219</v>
      </c>
      <c r="E2993" s="2">
        <v>93</v>
      </c>
    </row>
    <row r="2994" spans="2:5">
      <c r="B2994" s="2" t="s">
        <v>8219</v>
      </c>
      <c r="C2994" s="2" t="s">
        <v>8219</v>
      </c>
      <c r="E2994" s="2">
        <v>64</v>
      </c>
    </row>
    <row r="2995" spans="2:5">
      <c r="B2995" s="2" t="s">
        <v>8219</v>
      </c>
      <c r="C2995" s="2" t="s">
        <v>8219</v>
      </c>
      <c r="E2995" s="2">
        <v>22</v>
      </c>
    </row>
    <row r="2996" spans="2:5">
      <c r="B2996" s="2" t="s">
        <v>8219</v>
      </c>
      <c r="C2996" s="2" t="s">
        <v>8219</v>
      </c>
      <c r="E2996" s="2">
        <v>59</v>
      </c>
    </row>
    <row r="2997" spans="2:5">
      <c r="B2997" s="2" t="s">
        <v>8219</v>
      </c>
      <c r="C2997" s="2" t="s">
        <v>8219</v>
      </c>
      <c r="E2997" s="2">
        <v>249</v>
      </c>
    </row>
    <row r="2998" spans="2:5">
      <c r="B2998" s="2" t="s">
        <v>8219</v>
      </c>
      <c r="C2998" s="2" t="s">
        <v>8219</v>
      </c>
      <c r="E2998" s="2">
        <v>392</v>
      </c>
    </row>
    <row r="2999" spans="2:5">
      <c r="B2999" s="2" t="s">
        <v>8219</v>
      </c>
      <c r="C2999" s="2" t="s">
        <v>8219</v>
      </c>
      <c r="E2999" s="2">
        <v>115</v>
      </c>
    </row>
    <row r="3000" spans="2:5">
      <c r="B3000" s="2" t="s">
        <v>8219</v>
      </c>
      <c r="C3000" s="2" t="s">
        <v>8219</v>
      </c>
      <c r="E3000" s="2">
        <v>433</v>
      </c>
    </row>
    <row r="3001" spans="2:5">
      <c r="B3001" s="2" t="s">
        <v>8219</v>
      </c>
      <c r="C3001" s="2" t="s">
        <v>8219</v>
      </c>
      <c r="E3001" s="2">
        <v>20</v>
      </c>
    </row>
    <row r="3002" spans="2:5">
      <c r="B3002" s="2" t="s">
        <v>8219</v>
      </c>
      <c r="C3002" s="2" t="s">
        <v>8219</v>
      </c>
      <c r="E3002" s="2">
        <v>8</v>
      </c>
    </row>
    <row r="3003" spans="2:5">
      <c r="B3003" s="2" t="s">
        <v>8219</v>
      </c>
      <c r="C3003" s="2" t="s">
        <v>8219</v>
      </c>
      <c r="E3003" s="2">
        <v>175</v>
      </c>
    </row>
    <row r="3004" spans="2:5">
      <c r="B3004" s="2" t="s">
        <v>8219</v>
      </c>
      <c r="C3004" s="2" t="s">
        <v>8219</v>
      </c>
      <c r="E3004" s="2">
        <v>104</v>
      </c>
    </row>
    <row r="3005" spans="2:5">
      <c r="B3005" s="2" t="s">
        <v>8219</v>
      </c>
      <c r="C3005" s="2" t="s">
        <v>8219</v>
      </c>
      <c r="E3005" s="2">
        <v>17</v>
      </c>
    </row>
    <row r="3006" spans="2:5">
      <c r="B3006" s="2" t="s">
        <v>8219</v>
      </c>
      <c r="C3006" s="2" t="s">
        <v>8219</v>
      </c>
      <c r="E3006" s="2">
        <v>277</v>
      </c>
    </row>
    <row r="3007" spans="2:5">
      <c r="B3007" s="2" t="s">
        <v>8219</v>
      </c>
      <c r="C3007" s="2" t="s">
        <v>8219</v>
      </c>
      <c r="E3007" s="2">
        <v>118</v>
      </c>
    </row>
    <row r="3008" spans="2:5">
      <c r="B3008" s="2" t="s">
        <v>8219</v>
      </c>
      <c r="C3008" s="2" t="s">
        <v>8219</v>
      </c>
      <c r="E3008" s="2">
        <v>97</v>
      </c>
    </row>
    <row r="3009" spans="2:5">
      <c r="B3009" s="2" t="s">
        <v>8219</v>
      </c>
      <c r="C3009" s="2" t="s">
        <v>8219</v>
      </c>
      <c r="E3009" s="2">
        <v>20</v>
      </c>
    </row>
    <row r="3010" spans="2:5">
      <c r="B3010" s="2" t="s">
        <v>8219</v>
      </c>
      <c r="C3010" s="2" t="s">
        <v>8219</v>
      </c>
      <c r="E3010" s="2">
        <v>26</v>
      </c>
    </row>
    <row r="3011" spans="2:5">
      <c r="B3011" s="2" t="s">
        <v>8219</v>
      </c>
      <c r="C3011" s="2" t="s">
        <v>8219</v>
      </c>
      <c r="E3011" s="2">
        <v>128</v>
      </c>
    </row>
    <row r="3012" spans="2:5">
      <c r="B3012" s="2" t="s">
        <v>8219</v>
      </c>
      <c r="C3012" s="2" t="s">
        <v>8219</v>
      </c>
      <c r="E3012" s="2">
        <v>15</v>
      </c>
    </row>
    <row r="3013" spans="2:5">
      <c r="B3013" s="2" t="s">
        <v>8219</v>
      </c>
      <c r="C3013" s="2" t="s">
        <v>8219</v>
      </c>
      <c r="E3013" s="2">
        <v>25</v>
      </c>
    </row>
    <row r="3014" spans="2:5">
      <c r="B3014" s="2" t="s">
        <v>8219</v>
      </c>
      <c r="C3014" s="2" t="s">
        <v>8219</v>
      </c>
      <c r="E3014" s="2">
        <v>55</v>
      </c>
    </row>
    <row r="3015" spans="2:5">
      <c r="B3015" s="2" t="s">
        <v>8219</v>
      </c>
      <c r="C3015" s="2" t="s">
        <v>8219</v>
      </c>
      <c r="E3015" s="2">
        <v>107</v>
      </c>
    </row>
    <row r="3016" spans="2:5">
      <c r="B3016" s="2" t="s">
        <v>8219</v>
      </c>
      <c r="C3016" s="2" t="s">
        <v>8219</v>
      </c>
      <c r="E3016" s="2">
        <v>557</v>
      </c>
    </row>
    <row r="3017" spans="2:5">
      <c r="B3017" s="2" t="s">
        <v>8219</v>
      </c>
      <c r="C3017" s="2" t="s">
        <v>8219</v>
      </c>
      <c r="E3017" s="2">
        <v>40</v>
      </c>
    </row>
    <row r="3018" spans="2:5">
      <c r="B3018" s="2" t="s">
        <v>8219</v>
      </c>
      <c r="C3018" s="2" t="s">
        <v>8219</v>
      </c>
      <c r="E3018" s="2">
        <v>36</v>
      </c>
    </row>
    <row r="3019" spans="2:5">
      <c r="B3019" s="2" t="s">
        <v>8219</v>
      </c>
      <c r="C3019" s="2" t="s">
        <v>8219</v>
      </c>
      <c r="E3019" s="2">
        <v>159</v>
      </c>
    </row>
    <row r="3020" spans="2:5">
      <c r="B3020" s="2" t="s">
        <v>8219</v>
      </c>
      <c r="C3020" s="2" t="s">
        <v>8219</v>
      </c>
      <c r="E3020" s="2">
        <v>41</v>
      </c>
    </row>
    <row r="3021" spans="2:5">
      <c r="B3021" s="2" t="s">
        <v>8219</v>
      </c>
      <c r="C3021" s="2" t="s">
        <v>8219</v>
      </c>
      <c r="E3021" s="2">
        <v>226</v>
      </c>
    </row>
    <row r="3022" spans="2:5">
      <c r="B3022" s="2" t="s">
        <v>8219</v>
      </c>
      <c r="C3022" s="2" t="s">
        <v>8219</v>
      </c>
      <c r="E3022" s="2">
        <v>30</v>
      </c>
    </row>
    <row r="3023" spans="2:5">
      <c r="B3023" s="2" t="s">
        <v>8219</v>
      </c>
      <c r="C3023" s="2" t="s">
        <v>8219</v>
      </c>
      <c r="E3023" s="2">
        <v>103</v>
      </c>
    </row>
    <row r="3024" spans="2:5">
      <c r="B3024" s="2" t="s">
        <v>8219</v>
      </c>
      <c r="C3024" s="2" t="s">
        <v>8219</v>
      </c>
      <c r="E3024" s="2">
        <v>62</v>
      </c>
    </row>
    <row r="3025" spans="2:5">
      <c r="B3025" s="2" t="s">
        <v>8219</v>
      </c>
      <c r="C3025" s="2" t="s">
        <v>8219</v>
      </c>
      <c r="E3025" s="2">
        <v>6</v>
      </c>
    </row>
    <row r="3026" spans="2:5">
      <c r="B3026" s="2" t="s">
        <v>8219</v>
      </c>
      <c r="C3026" s="2" t="s">
        <v>8219</v>
      </c>
      <c r="E3026" s="2">
        <v>182</v>
      </c>
    </row>
    <row r="3027" spans="2:5">
      <c r="B3027" s="2" t="s">
        <v>8219</v>
      </c>
      <c r="C3027" s="2" t="s">
        <v>8219</v>
      </c>
      <c r="E3027" s="2">
        <v>145</v>
      </c>
    </row>
    <row r="3028" spans="2:5">
      <c r="B3028" s="2" t="s">
        <v>8219</v>
      </c>
      <c r="C3028" s="2" t="s">
        <v>8219</v>
      </c>
      <c r="E3028" s="2">
        <v>25</v>
      </c>
    </row>
    <row r="3029" spans="2:5">
      <c r="B3029" s="2" t="s">
        <v>8219</v>
      </c>
      <c r="C3029" s="2" t="s">
        <v>8219</v>
      </c>
      <c r="E3029" s="2">
        <v>320</v>
      </c>
    </row>
    <row r="3030" spans="2:5">
      <c r="B3030" s="2" t="s">
        <v>8219</v>
      </c>
      <c r="C3030" s="2" t="s">
        <v>8219</v>
      </c>
      <c r="E3030" s="2">
        <v>99</v>
      </c>
    </row>
    <row r="3031" spans="2:5">
      <c r="B3031" s="2" t="s">
        <v>8219</v>
      </c>
      <c r="C3031" s="2" t="s">
        <v>8219</v>
      </c>
      <c r="E3031" s="2">
        <v>348</v>
      </c>
    </row>
    <row r="3032" spans="2:5">
      <c r="B3032" s="2" t="s">
        <v>8219</v>
      </c>
      <c r="C3032" s="2" t="s">
        <v>8219</v>
      </c>
      <c r="E3032" s="2">
        <v>41</v>
      </c>
    </row>
    <row r="3033" spans="2:5">
      <c r="B3033" s="2" t="s">
        <v>8219</v>
      </c>
      <c r="C3033" s="2" t="s">
        <v>8219</v>
      </c>
      <c r="E3033" s="2">
        <v>29</v>
      </c>
    </row>
    <row r="3034" spans="2:5">
      <c r="B3034" s="2" t="s">
        <v>8219</v>
      </c>
      <c r="C3034" s="2" t="s">
        <v>8219</v>
      </c>
      <c r="E3034" s="2">
        <v>25</v>
      </c>
    </row>
    <row r="3035" spans="2:5">
      <c r="B3035" s="2" t="s">
        <v>8219</v>
      </c>
      <c r="C3035" s="2" t="s">
        <v>8219</v>
      </c>
      <c r="E3035" s="2">
        <v>23</v>
      </c>
    </row>
    <row r="3036" spans="2:5">
      <c r="B3036" s="2" t="s">
        <v>8219</v>
      </c>
      <c r="C3036" s="2" t="s">
        <v>8219</v>
      </c>
      <c r="E3036" s="2">
        <v>1260</v>
      </c>
    </row>
    <row r="3037" spans="2:5">
      <c r="B3037" s="2" t="s">
        <v>8219</v>
      </c>
      <c r="C3037" s="2" t="s">
        <v>8219</v>
      </c>
      <c r="E3037" s="2">
        <v>307</v>
      </c>
    </row>
    <row r="3038" spans="2:5">
      <c r="B3038" s="2" t="s">
        <v>8219</v>
      </c>
      <c r="C3038" s="2" t="s">
        <v>8219</v>
      </c>
      <c r="E3038" s="2">
        <v>329</v>
      </c>
    </row>
    <row r="3039" spans="2:5">
      <c r="B3039" s="2" t="s">
        <v>8219</v>
      </c>
      <c r="C3039" s="2" t="s">
        <v>8219</v>
      </c>
      <c r="E3039" s="2">
        <v>32</v>
      </c>
    </row>
    <row r="3040" spans="2:5">
      <c r="B3040" s="2" t="s">
        <v>8219</v>
      </c>
      <c r="C3040" s="2" t="s">
        <v>8219</v>
      </c>
      <c r="E3040" s="2">
        <v>27</v>
      </c>
    </row>
    <row r="3041" spans="1:5">
      <c r="B3041" s="2" t="s">
        <v>8219</v>
      </c>
      <c r="C3041" s="2" t="s">
        <v>8219</v>
      </c>
      <c r="E3041" s="2">
        <v>236</v>
      </c>
    </row>
    <row r="3042" spans="1:5">
      <c r="B3042" s="2" t="s">
        <v>8219</v>
      </c>
      <c r="C3042" s="2" t="s">
        <v>8219</v>
      </c>
      <c r="E3042" s="2">
        <v>42</v>
      </c>
    </row>
    <row r="3043" spans="1:5">
      <c r="B3043" s="2" t="s">
        <v>8219</v>
      </c>
      <c r="C3043" s="2" t="s">
        <v>8219</v>
      </c>
      <c r="E3043" s="2">
        <v>95</v>
      </c>
    </row>
    <row r="3044" spans="1:5">
      <c r="B3044" s="2" t="s">
        <v>8219</v>
      </c>
      <c r="C3044" s="2" t="s">
        <v>8219</v>
      </c>
      <c r="E3044" s="2">
        <v>37</v>
      </c>
    </row>
    <row r="3045" spans="1:5">
      <c r="B3045" s="2" t="s">
        <v>8219</v>
      </c>
      <c r="C3045" s="2" t="s">
        <v>8219</v>
      </c>
      <c r="E3045" s="2">
        <v>128</v>
      </c>
    </row>
    <row r="3046" spans="1:5">
      <c r="B3046" s="2" t="s">
        <v>8219</v>
      </c>
      <c r="C3046" s="2" t="s">
        <v>8219</v>
      </c>
      <c r="E3046" s="2">
        <v>156</v>
      </c>
    </row>
    <row r="3047" spans="1:5">
      <c r="B3047" s="2" t="s">
        <v>8219</v>
      </c>
      <c r="C3047" s="2" t="s">
        <v>8219</v>
      </c>
      <c r="E3047" s="2">
        <v>64</v>
      </c>
    </row>
    <row r="3048" spans="1:5">
      <c r="B3048" s="2" t="s">
        <v>8219</v>
      </c>
      <c r="C3048" s="2" t="s">
        <v>8219</v>
      </c>
      <c r="E3048" s="2">
        <v>58</v>
      </c>
    </row>
    <row r="3049" spans="1:5">
      <c r="B3049" s="2" t="s">
        <v>8219</v>
      </c>
      <c r="C3049" s="2" t="s">
        <v>8219</v>
      </c>
      <c r="E3049" s="2">
        <v>20</v>
      </c>
    </row>
    <row r="3050" spans="1:5">
      <c r="B3050" s="2" t="s">
        <v>8219</v>
      </c>
      <c r="C3050" s="2" t="s">
        <v>8219</v>
      </c>
      <c r="E3050" s="2">
        <v>47</v>
      </c>
    </row>
    <row r="3051" spans="1:5">
      <c r="B3051" s="2" t="s">
        <v>8219</v>
      </c>
      <c r="C3051" s="2" t="s">
        <v>8219</v>
      </c>
      <c r="E3051" s="2">
        <v>54</v>
      </c>
    </row>
    <row r="3052" spans="1:5">
      <c r="B3052" s="2" t="s">
        <v>8219</v>
      </c>
      <c r="C3052" s="2" t="s">
        <v>8219</v>
      </c>
      <c r="E3052" s="2">
        <v>9</v>
      </c>
    </row>
    <row r="3053" spans="1:5">
      <c r="A3053" s="2" t="s">
        <v>8221</v>
      </c>
      <c r="B3053" s="2" t="s">
        <v>8221</v>
      </c>
      <c r="C3053" s="2" t="s">
        <v>8221</v>
      </c>
      <c r="E3053" s="2">
        <v>35</v>
      </c>
    </row>
    <row r="3054" spans="1:5">
      <c r="A3054" s="2" t="s">
        <v>8221</v>
      </c>
      <c r="B3054" s="2" t="s">
        <v>8221</v>
      </c>
      <c r="C3054" s="2" t="s">
        <v>8221</v>
      </c>
      <c r="E3054" s="2">
        <v>2</v>
      </c>
    </row>
    <row r="3055" spans="1:5">
      <c r="A3055" s="2" t="s">
        <v>8221</v>
      </c>
      <c r="B3055" s="2" t="s">
        <v>8221</v>
      </c>
      <c r="C3055" s="2" t="s">
        <v>8221</v>
      </c>
      <c r="E3055" s="2">
        <v>3</v>
      </c>
    </row>
    <row r="3056" spans="1:5">
      <c r="A3056" s="2" t="s">
        <v>8221</v>
      </c>
      <c r="B3056" s="2" t="s">
        <v>8221</v>
      </c>
      <c r="C3056" s="2" t="s">
        <v>8221</v>
      </c>
      <c r="E3056" s="2">
        <v>0</v>
      </c>
    </row>
    <row r="3057" spans="1:5">
      <c r="A3057" s="2" t="s">
        <v>8221</v>
      </c>
      <c r="B3057" s="2" t="s">
        <v>8221</v>
      </c>
      <c r="C3057" s="2" t="s">
        <v>8221</v>
      </c>
      <c r="E3057" s="2">
        <v>1</v>
      </c>
    </row>
    <row r="3058" spans="1:5">
      <c r="A3058" s="2" t="s">
        <v>8221</v>
      </c>
      <c r="B3058" s="2" t="s">
        <v>8221</v>
      </c>
      <c r="C3058" s="2" t="s">
        <v>8221</v>
      </c>
      <c r="E3058" s="2">
        <v>0</v>
      </c>
    </row>
    <row r="3059" spans="1:5">
      <c r="A3059" s="2" t="s">
        <v>8221</v>
      </c>
      <c r="B3059" s="2" t="s">
        <v>8221</v>
      </c>
      <c r="C3059" s="2" t="s">
        <v>8221</v>
      </c>
      <c r="E3059" s="2">
        <v>0</v>
      </c>
    </row>
    <row r="3060" spans="1:5">
      <c r="A3060" s="2" t="s">
        <v>8221</v>
      </c>
      <c r="B3060" s="2" t="s">
        <v>8221</v>
      </c>
      <c r="C3060" s="2" t="s">
        <v>8221</v>
      </c>
      <c r="E3060" s="2">
        <v>3</v>
      </c>
    </row>
    <row r="3061" spans="1:5">
      <c r="A3061" s="2" t="s">
        <v>8221</v>
      </c>
      <c r="B3061" s="2" t="s">
        <v>8221</v>
      </c>
      <c r="C3061" s="2" t="s">
        <v>8221</v>
      </c>
      <c r="E3061" s="2">
        <v>11</v>
      </c>
    </row>
    <row r="3062" spans="1:5">
      <c r="A3062" s="2" t="s">
        <v>8221</v>
      </c>
      <c r="B3062" s="2" t="s">
        <v>8221</v>
      </c>
      <c r="C3062" s="2" t="s">
        <v>8221</v>
      </c>
      <c r="E3062" s="2">
        <v>6</v>
      </c>
    </row>
    <row r="3063" spans="1:5">
      <c r="A3063" s="2" t="s">
        <v>8221</v>
      </c>
      <c r="B3063" s="2" t="s">
        <v>8221</v>
      </c>
      <c r="C3063" s="2" t="s">
        <v>8221</v>
      </c>
      <c r="E3063" s="2">
        <v>0</v>
      </c>
    </row>
    <row r="3064" spans="1:5">
      <c r="A3064" s="2" t="s">
        <v>8221</v>
      </c>
      <c r="B3064" s="2" t="s">
        <v>8221</v>
      </c>
      <c r="C3064" s="2" t="s">
        <v>8221</v>
      </c>
      <c r="E3064" s="2">
        <v>67</v>
      </c>
    </row>
    <row r="3065" spans="1:5">
      <c r="A3065" s="2" t="s">
        <v>8221</v>
      </c>
      <c r="B3065" s="2" t="s">
        <v>8221</v>
      </c>
      <c r="C3065" s="2" t="s">
        <v>8221</v>
      </c>
      <c r="E3065" s="2">
        <v>23</v>
      </c>
    </row>
    <row r="3066" spans="1:5">
      <c r="A3066" s="2" t="s">
        <v>8221</v>
      </c>
      <c r="B3066" s="2" t="s">
        <v>8221</v>
      </c>
      <c r="C3066" s="2" t="s">
        <v>8221</v>
      </c>
      <c r="E3066" s="2">
        <v>72</v>
      </c>
    </row>
    <row r="3067" spans="1:5">
      <c r="A3067" s="2" t="s">
        <v>8221</v>
      </c>
      <c r="B3067" s="2" t="s">
        <v>8221</v>
      </c>
      <c r="C3067" s="2" t="s">
        <v>8221</v>
      </c>
      <c r="E3067" s="2">
        <v>2</v>
      </c>
    </row>
    <row r="3068" spans="1:5">
      <c r="A3068" s="2" t="s">
        <v>8221</v>
      </c>
      <c r="B3068" s="2" t="s">
        <v>8221</v>
      </c>
      <c r="C3068" s="2" t="s">
        <v>8221</v>
      </c>
      <c r="E3068" s="2">
        <v>15</v>
      </c>
    </row>
    <row r="3069" spans="1:5">
      <c r="A3069" s="2" t="s">
        <v>8221</v>
      </c>
      <c r="B3069" s="2" t="s">
        <v>8221</v>
      </c>
      <c r="C3069" s="2" t="s">
        <v>8221</v>
      </c>
      <c r="E3069" s="2">
        <v>1</v>
      </c>
    </row>
    <row r="3070" spans="1:5">
      <c r="A3070" s="2" t="s">
        <v>8221</v>
      </c>
      <c r="B3070" s="2" t="s">
        <v>8221</v>
      </c>
      <c r="C3070" s="2" t="s">
        <v>8221</v>
      </c>
      <c r="E3070" s="2">
        <v>2</v>
      </c>
    </row>
    <row r="3071" spans="1:5">
      <c r="A3071" s="2" t="s">
        <v>8221</v>
      </c>
      <c r="B3071" s="2" t="s">
        <v>8221</v>
      </c>
      <c r="C3071" s="2" t="s">
        <v>8221</v>
      </c>
      <c r="E3071" s="2">
        <v>7</v>
      </c>
    </row>
    <row r="3072" spans="1:5">
      <c r="A3072" s="2" t="s">
        <v>8221</v>
      </c>
      <c r="B3072" s="2" t="s">
        <v>8221</v>
      </c>
      <c r="C3072" s="2" t="s">
        <v>8221</v>
      </c>
      <c r="E3072" s="2">
        <v>16</v>
      </c>
    </row>
    <row r="3073" spans="1:5">
      <c r="A3073" s="2" t="s">
        <v>8221</v>
      </c>
      <c r="B3073" s="2" t="s">
        <v>8221</v>
      </c>
      <c r="C3073" s="2" t="s">
        <v>8221</v>
      </c>
      <c r="E3073" s="2">
        <v>117</v>
      </c>
    </row>
    <row r="3074" spans="1:5">
      <c r="A3074" s="2" t="s">
        <v>8221</v>
      </c>
      <c r="B3074" s="2" t="s">
        <v>8221</v>
      </c>
      <c r="C3074" s="2" t="s">
        <v>8221</v>
      </c>
      <c r="E3074" s="2">
        <v>2</v>
      </c>
    </row>
    <row r="3075" spans="1:5">
      <c r="A3075" s="2" t="s">
        <v>8221</v>
      </c>
      <c r="B3075" s="2" t="s">
        <v>8221</v>
      </c>
      <c r="C3075" s="2" t="s">
        <v>8221</v>
      </c>
      <c r="E3075" s="2">
        <v>7</v>
      </c>
    </row>
    <row r="3076" spans="1:5">
      <c r="A3076" s="2" t="s">
        <v>8221</v>
      </c>
      <c r="B3076" s="2" t="s">
        <v>8221</v>
      </c>
      <c r="C3076" s="2" t="s">
        <v>8221</v>
      </c>
      <c r="E3076" s="2">
        <v>3</v>
      </c>
    </row>
    <row r="3077" spans="1:5">
      <c r="A3077" s="2" t="s">
        <v>8221</v>
      </c>
      <c r="B3077" s="2" t="s">
        <v>8221</v>
      </c>
      <c r="C3077" s="2" t="s">
        <v>8221</v>
      </c>
      <c r="E3077" s="2">
        <v>20</v>
      </c>
    </row>
    <row r="3078" spans="1:5">
      <c r="A3078" s="2" t="s">
        <v>8221</v>
      </c>
      <c r="B3078" s="2" t="s">
        <v>8221</v>
      </c>
      <c r="C3078" s="2" t="s">
        <v>8221</v>
      </c>
      <c r="E3078" s="2">
        <v>50</v>
      </c>
    </row>
    <row r="3079" spans="1:5">
      <c r="A3079" s="2" t="s">
        <v>8221</v>
      </c>
      <c r="B3079" s="2" t="s">
        <v>8221</v>
      </c>
      <c r="C3079" s="2" t="s">
        <v>8221</v>
      </c>
      <c r="E3079" s="2">
        <v>2</v>
      </c>
    </row>
    <row r="3080" spans="1:5">
      <c r="A3080" s="2" t="s">
        <v>8221</v>
      </c>
      <c r="B3080" s="2" t="s">
        <v>8221</v>
      </c>
      <c r="C3080" s="2" t="s">
        <v>8221</v>
      </c>
      <c r="E3080" s="2">
        <v>3</v>
      </c>
    </row>
    <row r="3081" spans="1:5">
      <c r="A3081" s="2" t="s">
        <v>8221</v>
      </c>
      <c r="B3081" s="2" t="s">
        <v>8221</v>
      </c>
      <c r="C3081" s="2" t="s">
        <v>8221</v>
      </c>
      <c r="E3081" s="2">
        <v>27</v>
      </c>
    </row>
    <row r="3082" spans="1:5">
      <c r="A3082" s="2" t="s">
        <v>8221</v>
      </c>
      <c r="B3082" s="2" t="s">
        <v>8221</v>
      </c>
      <c r="C3082" s="2" t="s">
        <v>8221</v>
      </c>
      <c r="E3082" s="2">
        <v>7</v>
      </c>
    </row>
    <row r="3083" spans="1:5">
      <c r="A3083" s="2" t="s">
        <v>8221</v>
      </c>
      <c r="B3083" s="2" t="s">
        <v>8221</v>
      </c>
      <c r="C3083" s="2" t="s">
        <v>8221</v>
      </c>
      <c r="E3083" s="2">
        <v>5</v>
      </c>
    </row>
    <row r="3084" spans="1:5">
      <c r="A3084" s="2" t="s">
        <v>8221</v>
      </c>
      <c r="B3084" s="2" t="s">
        <v>8221</v>
      </c>
      <c r="C3084" s="2" t="s">
        <v>8221</v>
      </c>
      <c r="E3084" s="2">
        <v>0</v>
      </c>
    </row>
    <row r="3085" spans="1:5">
      <c r="A3085" s="2" t="s">
        <v>8221</v>
      </c>
      <c r="B3085" s="2" t="s">
        <v>8221</v>
      </c>
      <c r="C3085" s="2" t="s">
        <v>8221</v>
      </c>
      <c r="E3085" s="2">
        <v>3</v>
      </c>
    </row>
    <row r="3086" spans="1:5">
      <c r="A3086" s="2" t="s">
        <v>8221</v>
      </c>
      <c r="B3086" s="2" t="s">
        <v>8221</v>
      </c>
      <c r="C3086" s="2" t="s">
        <v>8221</v>
      </c>
      <c r="E3086" s="2">
        <v>6</v>
      </c>
    </row>
    <row r="3087" spans="1:5">
      <c r="A3087" s="2" t="s">
        <v>8221</v>
      </c>
      <c r="B3087" s="2" t="s">
        <v>8221</v>
      </c>
      <c r="C3087" s="2" t="s">
        <v>8221</v>
      </c>
      <c r="E3087" s="2">
        <v>9</v>
      </c>
    </row>
    <row r="3088" spans="1:5">
      <c r="A3088" s="2" t="s">
        <v>8221</v>
      </c>
      <c r="B3088" s="2" t="s">
        <v>8221</v>
      </c>
      <c r="C3088" s="2" t="s">
        <v>8221</v>
      </c>
      <c r="E3088" s="2">
        <v>3</v>
      </c>
    </row>
    <row r="3089" spans="1:5">
      <c r="A3089" s="2" t="s">
        <v>8221</v>
      </c>
      <c r="B3089" s="2" t="s">
        <v>8221</v>
      </c>
      <c r="C3089" s="2" t="s">
        <v>8221</v>
      </c>
      <c r="E3089" s="2">
        <v>2</v>
      </c>
    </row>
    <row r="3090" spans="1:5">
      <c r="A3090" s="2" t="s">
        <v>8221</v>
      </c>
      <c r="B3090" s="2" t="s">
        <v>8221</v>
      </c>
      <c r="C3090" s="2" t="s">
        <v>8221</v>
      </c>
      <c r="E3090" s="2">
        <v>3</v>
      </c>
    </row>
    <row r="3091" spans="1:5">
      <c r="A3091" s="2" t="s">
        <v>8221</v>
      </c>
      <c r="B3091" s="2" t="s">
        <v>8221</v>
      </c>
      <c r="C3091" s="2" t="s">
        <v>8221</v>
      </c>
      <c r="E3091" s="2">
        <v>45</v>
      </c>
    </row>
    <row r="3092" spans="1:5">
      <c r="A3092" s="2" t="s">
        <v>8221</v>
      </c>
      <c r="B3092" s="2" t="s">
        <v>8221</v>
      </c>
      <c r="C3092" s="2" t="s">
        <v>8221</v>
      </c>
      <c r="E3092" s="2">
        <v>9</v>
      </c>
    </row>
    <row r="3093" spans="1:5">
      <c r="A3093" s="2" t="s">
        <v>8221</v>
      </c>
      <c r="B3093" s="2" t="s">
        <v>8221</v>
      </c>
      <c r="C3093" s="2" t="s">
        <v>8221</v>
      </c>
      <c r="E3093" s="2">
        <v>9</v>
      </c>
    </row>
    <row r="3094" spans="1:5">
      <c r="A3094" s="2" t="s">
        <v>8221</v>
      </c>
      <c r="B3094" s="2" t="s">
        <v>8221</v>
      </c>
      <c r="C3094" s="2" t="s">
        <v>8221</v>
      </c>
      <c r="E3094" s="2">
        <v>21</v>
      </c>
    </row>
    <row r="3095" spans="1:5">
      <c r="A3095" s="2" t="s">
        <v>8221</v>
      </c>
      <c r="B3095" s="2" t="s">
        <v>8221</v>
      </c>
      <c r="C3095" s="2" t="s">
        <v>8221</v>
      </c>
      <c r="E3095" s="2">
        <v>17</v>
      </c>
    </row>
    <row r="3096" spans="1:5">
      <c r="A3096" s="2" t="s">
        <v>8221</v>
      </c>
      <c r="B3096" s="2" t="s">
        <v>8221</v>
      </c>
      <c r="C3096" s="2" t="s">
        <v>8221</v>
      </c>
      <c r="E3096" s="2">
        <v>1</v>
      </c>
    </row>
    <row r="3097" spans="1:5">
      <c r="A3097" s="2" t="s">
        <v>8221</v>
      </c>
      <c r="B3097" s="2" t="s">
        <v>8221</v>
      </c>
      <c r="C3097" s="2" t="s">
        <v>8221</v>
      </c>
      <c r="E3097" s="2">
        <v>1</v>
      </c>
    </row>
    <row r="3098" spans="1:5">
      <c r="A3098" s="2" t="s">
        <v>8221</v>
      </c>
      <c r="B3098" s="2" t="s">
        <v>8221</v>
      </c>
      <c r="C3098" s="2" t="s">
        <v>8221</v>
      </c>
      <c r="E3098" s="2">
        <v>14</v>
      </c>
    </row>
    <row r="3099" spans="1:5">
      <c r="A3099" s="2" t="s">
        <v>8221</v>
      </c>
      <c r="B3099" s="2" t="s">
        <v>8221</v>
      </c>
      <c r="C3099" s="2" t="s">
        <v>8221</v>
      </c>
      <c r="E3099" s="2">
        <v>42</v>
      </c>
    </row>
    <row r="3100" spans="1:5">
      <c r="A3100" s="2" t="s">
        <v>8221</v>
      </c>
      <c r="B3100" s="2" t="s">
        <v>8221</v>
      </c>
      <c r="C3100" s="2" t="s">
        <v>8221</v>
      </c>
      <c r="E3100" s="2">
        <v>27</v>
      </c>
    </row>
    <row r="3101" spans="1:5">
      <c r="A3101" s="2" t="s">
        <v>8221</v>
      </c>
      <c r="B3101" s="2" t="s">
        <v>8221</v>
      </c>
      <c r="C3101" s="2" t="s">
        <v>8221</v>
      </c>
      <c r="E3101" s="2">
        <v>5</v>
      </c>
    </row>
    <row r="3102" spans="1:5">
      <c r="A3102" s="2" t="s">
        <v>8221</v>
      </c>
      <c r="B3102" s="2" t="s">
        <v>8221</v>
      </c>
      <c r="C3102" s="2" t="s">
        <v>8221</v>
      </c>
      <c r="E3102" s="2">
        <v>13</v>
      </c>
    </row>
    <row r="3103" spans="1:5">
      <c r="A3103" s="2" t="s">
        <v>8221</v>
      </c>
      <c r="B3103" s="2" t="s">
        <v>8221</v>
      </c>
      <c r="C3103" s="2" t="s">
        <v>8221</v>
      </c>
      <c r="E3103" s="2">
        <v>12</v>
      </c>
    </row>
    <row r="3104" spans="1:5">
      <c r="A3104" s="2" t="s">
        <v>8221</v>
      </c>
      <c r="B3104" s="2" t="s">
        <v>8221</v>
      </c>
      <c r="C3104" s="2" t="s">
        <v>8221</v>
      </c>
      <c r="E3104" s="2">
        <v>90</v>
      </c>
    </row>
    <row r="3105" spans="1:5">
      <c r="A3105" s="2" t="s">
        <v>8221</v>
      </c>
      <c r="B3105" s="2" t="s">
        <v>8221</v>
      </c>
      <c r="C3105" s="2" t="s">
        <v>8221</v>
      </c>
      <c r="E3105" s="2">
        <v>2</v>
      </c>
    </row>
    <row r="3106" spans="1:5">
      <c r="A3106" s="2" t="s">
        <v>8221</v>
      </c>
      <c r="B3106" s="2" t="s">
        <v>8221</v>
      </c>
      <c r="C3106" s="2" t="s">
        <v>8221</v>
      </c>
      <c r="E3106" s="2">
        <v>5</v>
      </c>
    </row>
    <row r="3107" spans="1:5">
      <c r="A3107" s="2" t="s">
        <v>8221</v>
      </c>
      <c r="B3107" s="2" t="s">
        <v>8221</v>
      </c>
      <c r="C3107" s="2" t="s">
        <v>8221</v>
      </c>
      <c r="E3107" s="2">
        <v>31</v>
      </c>
    </row>
    <row r="3108" spans="1:5">
      <c r="A3108" s="2" t="s">
        <v>8221</v>
      </c>
      <c r="B3108" s="2" t="s">
        <v>8221</v>
      </c>
      <c r="C3108" s="2" t="s">
        <v>8221</v>
      </c>
      <c r="E3108" s="2">
        <v>4</v>
      </c>
    </row>
    <row r="3109" spans="1:5">
      <c r="A3109" s="2" t="s">
        <v>8221</v>
      </c>
      <c r="B3109" s="2" t="s">
        <v>8221</v>
      </c>
      <c r="C3109" s="2" t="s">
        <v>8221</v>
      </c>
      <c r="E3109" s="2">
        <v>29</v>
      </c>
    </row>
    <row r="3110" spans="1:5">
      <c r="A3110" s="2" t="s">
        <v>8221</v>
      </c>
      <c r="B3110" s="2" t="s">
        <v>8221</v>
      </c>
      <c r="C3110" s="2" t="s">
        <v>8221</v>
      </c>
      <c r="E3110" s="2">
        <v>2</v>
      </c>
    </row>
    <row r="3111" spans="1:5">
      <c r="A3111" s="2" t="s">
        <v>8221</v>
      </c>
      <c r="B3111" s="2" t="s">
        <v>8221</v>
      </c>
      <c r="C3111" s="2" t="s">
        <v>8221</v>
      </c>
      <c r="E3111" s="2">
        <v>114</v>
      </c>
    </row>
    <row r="3112" spans="1:5">
      <c r="A3112" s="2" t="s">
        <v>8221</v>
      </c>
      <c r="B3112" s="2" t="s">
        <v>8221</v>
      </c>
      <c r="C3112" s="2" t="s">
        <v>8221</v>
      </c>
      <c r="E3112" s="2">
        <v>1</v>
      </c>
    </row>
    <row r="3113" spans="1:5">
      <c r="A3113" s="2" t="s">
        <v>8221</v>
      </c>
      <c r="B3113" s="2" t="s">
        <v>8221</v>
      </c>
      <c r="C3113" s="2" t="s">
        <v>8221</v>
      </c>
      <c r="E3113" s="2">
        <v>76</v>
      </c>
    </row>
    <row r="3114" spans="1:5">
      <c r="A3114" s="2" t="s">
        <v>8221</v>
      </c>
      <c r="B3114" s="2" t="s">
        <v>8221</v>
      </c>
      <c r="C3114" s="2" t="s">
        <v>8221</v>
      </c>
      <c r="E3114" s="2">
        <v>9</v>
      </c>
    </row>
    <row r="3115" spans="1:5">
      <c r="A3115" s="2" t="s">
        <v>8221</v>
      </c>
      <c r="B3115" s="2" t="s">
        <v>8221</v>
      </c>
      <c r="C3115" s="2" t="s">
        <v>8221</v>
      </c>
      <c r="E3115" s="2">
        <v>37</v>
      </c>
    </row>
    <row r="3116" spans="1:5">
      <c r="A3116" s="2" t="s">
        <v>8221</v>
      </c>
      <c r="B3116" s="2" t="s">
        <v>8221</v>
      </c>
      <c r="C3116" s="2" t="s">
        <v>8221</v>
      </c>
      <c r="E3116" s="2">
        <v>0</v>
      </c>
    </row>
    <row r="3117" spans="1:5">
      <c r="A3117" s="2" t="s">
        <v>8221</v>
      </c>
      <c r="B3117" s="2" t="s">
        <v>8221</v>
      </c>
      <c r="C3117" s="2" t="s">
        <v>8221</v>
      </c>
      <c r="E3117" s="2">
        <v>1</v>
      </c>
    </row>
    <row r="3118" spans="1:5">
      <c r="A3118" s="2" t="s">
        <v>8221</v>
      </c>
      <c r="B3118" s="2" t="s">
        <v>8221</v>
      </c>
      <c r="C3118" s="2" t="s">
        <v>8221</v>
      </c>
      <c r="E3118" s="2">
        <v>10</v>
      </c>
    </row>
    <row r="3119" spans="1:5">
      <c r="A3119" s="2" t="s">
        <v>8221</v>
      </c>
      <c r="B3119" s="2" t="s">
        <v>8221</v>
      </c>
      <c r="C3119" s="2" t="s">
        <v>8221</v>
      </c>
      <c r="E3119" s="2">
        <v>1</v>
      </c>
    </row>
    <row r="3120" spans="1:5">
      <c r="A3120" s="2" t="s">
        <v>8221</v>
      </c>
      <c r="B3120" s="2" t="s">
        <v>8221</v>
      </c>
      <c r="C3120" s="2" t="s">
        <v>8221</v>
      </c>
      <c r="E3120" s="2">
        <v>2</v>
      </c>
    </row>
    <row r="3121" spans="1:5">
      <c r="A3121" s="2" t="s">
        <v>8221</v>
      </c>
      <c r="B3121" s="2" t="s">
        <v>8221</v>
      </c>
      <c r="C3121" s="2" t="s">
        <v>8221</v>
      </c>
      <c r="E3121" s="2">
        <v>1</v>
      </c>
    </row>
    <row r="3122" spans="1:5">
      <c r="A3122" s="2" t="s">
        <v>8221</v>
      </c>
      <c r="B3122" s="2" t="s">
        <v>8221</v>
      </c>
      <c r="C3122" s="2" t="s">
        <v>8221</v>
      </c>
      <c r="E3122" s="2">
        <v>10</v>
      </c>
    </row>
    <row r="3123" spans="1:5">
      <c r="A3123" s="2" t="s">
        <v>8220</v>
      </c>
      <c r="B3123" s="2" t="s">
        <v>8220</v>
      </c>
      <c r="C3123" s="2" t="s">
        <v>8220</v>
      </c>
      <c r="E3123" s="2">
        <v>1</v>
      </c>
    </row>
    <row r="3124" spans="1:5">
      <c r="A3124" s="2" t="s">
        <v>8220</v>
      </c>
      <c r="B3124" s="2" t="s">
        <v>8220</v>
      </c>
      <c r="C3124" s="2" t="s">
        <v>8220</v>
      </c>
      <c r="E3124" s="2">
        <v>2</v>
      </c>
    </row>
    <row r="3125" spans="1:5">
      <c r="A3125" s="2" t="s">
        <v>8220</v>
      </c>
      <c r="B3125" s="2" t="s">
        <v>8220</v>
      </c>
      <c r="C3125" s="2" t="s">
        <v>8220</v>
      </c>
      <c r="E3125" s="2">
        <v>348</v>
      </c>
    </row>
    <row r="3126" spans="1:5">
      <c r="A3126" s="2" t="s">
        <v>8220</v>
      </c>
      <c r="B3126" s="2" t="s">
        <v>8220</v>
      </c>
      <c r="C3126" s="2" t="s">
        <v>8220</v>
      </c>
      <c r="E3126" s="2">
        <v>4</v>
      </c>
    </row>
    <row r="3127" spans="1:5">
      <c r="A3127" s="2" t="s">
        <v>8220</v>
      </c>
      <c r="B3127" s="2" t="s">
        <v>8220</v>
      </c>
      <c r="C3127" s="2" t="s">
        <v>8220</v>
      </c>
      <c r="E3127" s="2">
        <v>0</v>
      </c>
    </row>
    <row r="3128" spans="1:5">
      <c r="A3128" s="2" t="s">
        <v>8220</v>
      </c>
      <c r="B3128" s="2" t="s">
        <v>8220</v>
      </c>
      <c r="C3128" s="2" t="s">
        <v>8220</v>
      </c>
      <c r="E3128" s="2">
        <v>17</v>
      </c>
    </row>
    <row r="3129" spans="1:5">
      <c r="A3129" s="2" t="s">
        <v>8220</v>
      </c>
      <c r="B3129" s="2" t="s">
        <v>8220</v>
      </c>
      <c r="C3129" s="2" t="s">
        <v>8220</v>
      </c>
      <c r="E3129" s="2">
        <v>0</v>
      </c>
    </row>
    <row r="3130" spans="1:5">
      <c r="A3130" s="2" t="s">
        <v>8222</v>
      </c>
      <c r="B3130" s="2" t="s">
        <v>8222</v>
      </c>
      <c r="C3130" s="2" t="s">
        <v>8222</v>
      </c>
      <c r="E3130" s="2">
        <v>117</v>
      </c>
    </row>
    <row r="3131" spans="1:5">
      <c r="A3131" s="2" t="s">
        <v>8222</v>
      </c>
      <c r="B3131" s="2" t="s">
        <v>8222</v>
      </c>
      <c r="C3131" s="2" t="s">
        <v>8222</v>
      </c>
      <c r="E3131" s="2">
        <v>1</v>
      </c>
    </row>
    <row r="3132" spans="1:5">
      <c r="A3132" s="2" t="s">
        <v>8222</v>
      </c>
      <c r="B3132" s="2" t="s">
        <v>8222</v>
      </c>
      <c r="C3132" s="2" t="s">
        <v>8222</v>
      </c>
      <c r="E3132" s="2">
        <v>4</v>
      </c>
    </row>
    <row r="3133" spans="1:5">
      <c r="A3133" s="2" t="s">
        <v>8222</v>
      </c>
      <c r="B3133" s="2" t="s">
        <v>8222</v>
      </c>
      <c r="C3133" s="2" t="s">
        <v>8222</v>
      </c>
      <c r="E3133" s="2">
        <v>12</v>
      </c>
    </row>
    <row r="3134" spans="1:5">
      <c r="A3134" s="2" t="s">
        <v>8222</v>
      </c>
      <c r="B3134" s="2" t="s">
        <v>8222</v>
      </c>
      <c r="C3134" s="2" t="s">
        <v>8222</v>
      </c>
      <c r="E3134" s="2">
        <v>1</v>
      </c>
    </row>
    <row r="3135" spans="1:5">
      <c r="A3135" s="2" t="s">
        <v>8222</v>
      </c>
      <c r="B3135" s="2" t="s">
        <v>8222</v>
      </c>
      <c r="C3135" s="2" t="s">
        <v>8222</v>
      </c>
      <c r="E3135" s="2">
        <v>16</v>
      </c>
    </row>
    <row r="3136" spans="1:5">
      <c r="A3136" s="2" t="s">
        <v>8222</v>
      </c>
      <c r="B3136" s="2" t="s">
        <v>8222</v>
      </c>
      <c r="C3136" s="2" t="s">
        <v>8222</v>
      </c>
      <c r="E3136" s="2">
        <v>12</v>
      </c>
    </row>
    <row r="3137" spans="1:5">
      <c r="A3137" s="2" t="s">
        <v>8222</v>
      </c>
      <c r="B3137" s="2" t="s">
        <v>8222</v>
      </c>
      <c r="C3137" s="2" t="s">
        <v>8222</v>
      </c>
      <c r="E3137" s="2">
        <v>7</v>
      </c>
    </row>
    <row r="3138" spans="1:5">
      <c r="A3138" s="2" t="s">
        <v>8222</v>
      </c>
      <c r="B3138" s="2" t="s">
        <v>8222</v>
      </c>
      <c r="C3138" s="2" t="s">
        <v>8222</v>
      </c>
      <c r="E3138" s="2">
        <v>22</v>
      </c>
    </row>
    <row r="3139" spans="1:5">
      <c r="A3139" s="2" t="s">
        <v>8222</v>
      </c>
      <c r="B3139" s="2" t="s">
        <v>8222</v>
      </c>
      <c r="C3139" s="2" t="s">
        <v>8222</v>
      </c>
      <c r="E3139" s="2">
        <v>1</v>
      </c>
    </row>
    <row r="3140" spans="1:5">
      <c r="A3140" s="2" t="s">
        <v>8222</v>
      </c>
      <c r="B3140" s="2" t="s">
        <v>8222</v>
      </c>
      <c r="C3140" s="2" t="s">
        <v>8222</v>
      </c>
      <c r="E3140" s="2">
        <v>0</v>
      </c>
    </row>
    <row r="3141" spans="1:5">
      <c r="A3141" s="2" t="s">
        <v>8222</v>
      </c>
      <c r="B3141" s="2" t="s">
        <v>8222</v>
      </c>
      <c r="C3141" s="2" t="s">
        <v>8222</v>
      </c>
      <c r="E3141" s="2">
        <v>6</v>
      </c>
    </row>
    <row r="3142" spans="1:5">
      <c r="A3142" s="2" t="s">
        <v>8222</v>
      </c>
      <c r="B3142" s="2" t="s">
        <v>8222</v>
      </c>
      <c r="C3142" s="2" t="s">
        <v>8222</v>
      </c>
      <c r="E3142" s="2">
        <v>4</v>
      </c>
    </row>
    <row r="3143" spans="1:5">
      <c r="A3143" s="2" t="s">
        <v>8222</v>
      </c>
      <c r="B3143" s="2" t="s">
        <v>8222</v>
      </c>
      <c r="C3143" s="2" t="s">
        <v>8222</v>
      </c>
      <c r="E3143" s="2">
        <v>8</v>
      </c>
    </row>
    <row r="3144" spans="1:5">
      <c r="A3144" s="2" t="s">
        <v>8222</v>
      </c>
      <c r="B3144" s="2" t="s">
        <v>8222</v>
      </c>
      <c r="C3144" s="2" t="s">
        <v>8222</v>
      </c>
      <c r="E3144" s="2">
        <v>3</v>
      </c>
    </row>
    <row r="3145" spans="1:5">
      <c r="A3145" s="2" t="s">
        <v>8222</v>
      </c>
      <c r="B3145" s="2" t="s">
        <v>8222</v>
      </c>
      <c r="C3145" s="2" t="s">
        <v>8222</v>
      </c>
      <c r="E3145" s="2">
        <v>0</v>
      </c>
    </row>
    <row r="3146" spans="1:5">
      <c r="A3146" s="2" t="s">
        <v>8222</v>
      </c>
      <c r="B3146" s="2" t="s">
        <v>8222</v>
      </c>
      <c r="C3146" s="2" t="s">
        <v>8222</v>
      </c>
      <c r="E3146" s="2">
        <v>30</v>
      </c>
    </row>
    <row r="3147" spans="1:5">
      <c r="A3147" s="2" t="s">
        <v>8222</v>
      </c>
      <c r="B3147" s="2" t="s">
        <v>8222</v>
      </c>
      <c r="C3147" s="2" t="s">
        <v>8222</v>
      </c>
      <c r="E3147" s="2">
        <v>0</v>
      </c>
    </row>
    <row r="3148" spans="1:5">
      <c r="A3148" s="2" t="s">
        <v>8222</v>
      </c>
      <c r="B3148" s="2" t="s">
        <v>8222</v>
      </c>
      <c r="C3148" s="2" t="s">
        <v>8222</v>
      </c>
      <c r="E3148" s="2">
        <v>12</v>
      </c>
    </row>
    <row r="3149" spans="1:5">
      <c r="B3149" s="2" t="s">
        <v>8219</v>
      </c>
      <c r="C3149" s="2" t="s">
        <v>8219</v>
      </c>
      <c r="E3149" s="2">
        <v>213</v>
      </c>
    </row>
    <row r="3150" spans="1:5">
      <c r="B3150" s="2" t="s">
        <v>8219</v>
      </c>
      <c r="C3150" s="2" t="s">
        <v>8219</v>
      </c>
      <c r="E3150" s="2">
        <v>57</v>
      </c>
    </row>
    <row r="3151" spans="1:5">
      <c r="B3151" s="2" t="s">
        <v>8219</v>
      </c>
      <c r="C3151" s="2" t="s">
        <v>8219</v>
      </c>
      <c r="E3151" s="2">
        <v>25</v>
      </c>
    </row>
    <row r="3152" spans="1:5">
      <c r="B3152" s="2" t="s">
        <v>8219</v>
      </c>
      <c r="C3152" s="2" t="s">
        <v>8219</v>
      </c>
      <c r="E3152" s="2">
        <v>104</v>
      </c>
    </row>
    <row r="3153" spans="2:5">
      <c r="B3153" s="2" t="s">
        <v>8219</v>
      </c>
      <c r="C3153" s="2" t="s">
        <v>8219</v>
      </c>
      <c r="E3153" s="2">
        <v>34</v>
      </c>
    </row>
    <row r="3154" spans="2:5">
      <c r="B3154" s="2" t="s">
        <v>8219</v>
      </c>
      <c r="C3154" s="2" t="s">
        <v>8219</v>
      </c>
      <c r="E3154" s="2">
        <v>67</v>
      </c>
    </row>
    <row r="3155" spans="2:5">
      <c r="B3155" s="2" t="s">
        <v>8219</v>
      </c>
      <c r="C3155" s="2" t="s">
        <v>8219</v>
      </c>
      <c r="E3155" s="2">
        <v>241</v>
      </c>
    </row>
    <row r="3156" spans="2:5">
      <c r="B3156" s="2" t="s">
        <v>8219</v>
      </c>
      <c r="C3156" s="2" t="s">
        <v>8219</v>
      </c>
      <c r="E3156" s="2">
        <v>123</v>
      </c>
    </row>
    <row r="3157" spans="2:5">
      <c r="B3157" s="2" t="s">
        <v>8219</v>
      </c>
      <c r="C3157" s="2" t="s">
        <v>8219</v>
      </c>
      <c r="E3157" s="2">
        <v>302</v>
      </c>
    </row>
    <row r="3158" spans="2:5">
      <c r="B3158" s="2" t="s">
        <v>8219</v>
      </c>
      <c r="C3158" s="2" t="s">
        <v>8219</v>
      </c>
      <c r="E3158" s="2">
        <v>89</v>
      </c>
    </row>
    <row r="3159" spans="2:5">
      <c r="B3159" s="2" t="s">
        <v>8219</v>
      </c>
      <c r="C3159" s="2" t="s">
        <v>8219</v>
      </c>
      <c r="E3159" s="2">
        <v>41</v>
      </c>
    </row>
    <row r="3160" spans="2:5">
      <c r="B3160" s="2" t="s">
        <v>8219</v>
      </c>
      <c r="C3160" s="2" t="s">
        <v>8219</v>
      </c>
      <c r="E3160" s="2">
        <v>69</v>
      </c>
    </row>
    <row r="3161" spans="2:5">
      <c r="B3161" s="2" t="s">
        <v>8219</v>
      </c>
      <c r="C3161" s="2" t="s">
        <v>8219</v>
      </c>
      <c r="E3161" s="2">
        <v>52</v>
      </c>
    </row>
    <row r="3162" spans="2:5">
      <c r="B3162" s="2" t="s">
        <v>8219</v>
      </c>
      <c r="C3162" s="2" t="s">
        <v>8219</v>
      </c>
      <c r="E3162" s="2">
        <v>57</v>
      </c>
    </row>
    <row r="3163" spans="2:5">
      <c r="B3163" s="2" t="s">
        <v>8219</v>
      </c>
      <c r="C3163" s="2" t="s">
        <v>8219</v>
      </c>
      <c r="E3163" s="2">
        <v>74</v>
      </c>
    </row>
    <row r="3164" spans="2:5">
      <c r="B3164" s="2" t="s">
        <v>8219</v>
      </c>
      <c r="C3164" s="2" t="s">
        <v>8219</v>
      </c>
      <c r="E3164" s="2">
        <v>63</v>
      </c>
    </row>
    <row r="3165" spans="2:5">
      <c r="B3165" s="2" t="s">
        <v>8219</v>
      </c>
      <c r="C3165" s="2" t="s">
        <v>8219</v>
      </c>
      <c r="E3165" s="2">
        <v>72</v>
      </c>
    </row>
    <row r="3166" spans="2:5">
      <c r="B3166" s="2" t="s">
        <v>8219</v>
      </c>
      <c r="C3166" s="2" t="s">
        <v>8219</v>
      </c>
      <c r="E3166" s="2">
        <v>71</v>
      </c>
    </row>
    <row r="3167" spans="2:5">
      <c r="B3167" s="2" t="s">
        <v>8219</v>
      </c>
      <c r="C3167" s="2" t="s">
        <v>8219</v>
      </c>
      <c r="E3167" s="2">
        <v>21</v>
      </c>
    </row>
    <row r="3168" spans="2:5">
      <c r="B3168" s="2" t="s">
        <v>8219</v>
      </c>
      <c r="C3168" s="2" t="s">
        <v>8219</v>
      </c>
      <c r="E3168" s="2">
        <v>930</v>
      </c>
    </row>
    <row r="3169" spans="2:5">
      <c r="B3169" s="2" t="s">
        <v>8219</v>
      </c>
      <c r="C3169" s="2" t="s">
        <v>8219</v>
      </c>
      <c r="E3169" s="2">
        <v>55</v>
      </c>
    </row>
    <row r="3170" spans="2:5">
      <c r="B3170" s="2" t="s">
        <v>8219</v>
      </c>
      <c r="C3170" s="2" t="s">
        <v>8219</v>
      </c>
      <c r="E3170" s="2">
        <v>61</v>
      </c>
    </row>
    <row r="3171" spans="2:5">
      <c r="B3171" s="2" t="s">
        <v>8219</v>
      </c>
      <c r="C3171" s="2" t="s">
        <v>8219</v>
      </c>
      <c r="E3171" s="2">
        <v>82</v>
      </c>
    </row>
    <row r="3172" spans="2:5">
      <c r="B3172" s="2" t="s">
        <v>8219</v>
      </c>
      <c r="C3172" s="2" t="s">
        <v>8219</v>
      </c>
      <c r="E3172" s="2">
        <v>71</v>
      </c>
    </row>
    <row r="3173" spans="2:5">
      <c r="B3173" s="2" t="s">
        <v>8219</v>
      </c>
      <c r="C3173" s="2" t="s">
        <v>8219</v>
      </c>
      <c r="E3173" s="2">
        <v>117</v>
      </c>
    </row>
    <row r="3174" spans="2:5">
      <c r="B3174" s="2" t="s">
        <v>8219</v>
      </c>
      <c r="C3174" s="2" t="s">
        <v>8219</v>
      </c>
      <c r="E3174" s="2">
        <v>29</v>
      </c>
    </row>
    <row r="3175" spans="2:5">
      <c r="B3175" s="2" t="s">
        <v>8219</v>
      </c>
      <c r="C3175" s="2" t="s">
        <v>8219</v>
      </c>
      <c r="E3175" s="2">
        <v>74</v>
      </c>
    </row>
    <row r="3176" spans="2:5">
      <c r="B3176" s="2" t="s">
        <v>8219</v>
      </c>
      <c r="C3176" s="2" t="s">
        <v>8219</v>
      </c>
      <c r="E3176" s="2">
        <v>23</v>
      </c>
    </row>
    <row r="3177" spans="2:5">
      <c r="B3177" s="2" t="s">
        <v>8219</v>
      </c>
      <c r="C3177" s="2" t="s">
        <v>8219</v>
      </c>
      <c r="E3177" s="2">
        <v>60</v>
      </c>
    </row>
    <row r="3178" spans="2:5">
      <c r="B3178" s="2" t="s">
        <v>8219</v>
      </c>
      <c r="C3178" s="2" t="s">
        <v>8219</v>
      </c>
      <c r="E3178" s="2">
        <v>55</v>
      </c>
    </row>
    <row r="3179" spans="2:5">
      <c r="B3179" s="2" t="s">
        <v>8219</v>
      </c>
      <c r="C3179" s="2" t="s">
        <v>8219</v>
      </c>
      <c r="E3179" s="2">
        <v>51</v>
      </c>
    </row>
    <row r="3180" spans="2:5">
      <c r="B3180" s="2" t="s">
        <v>8219</v>
      </c>
      <c r="C3180" s="2" t="s">
        <v>8219</v>
      </c>
      <c r="E3180" s="2">
        <v>78</v>
      </c>
    </row>
    <row r="3181" spans="2:5">
      <c r="B3181" s="2" t="s">
        <v>8219</v>
      </c>
      <c r="C3181" s="2" t="s">
        <v>8219</v>
      </c>
      <c r="E3181" s="2">
        <v>62</v>
      </c>
    </row>
    <row r="3182" spans="2:5">
      <c r="B3182" s="2" t="s">
        <v>8219</v>
      </c>
      <c r="C3182" s="2" t="s">
        <v>8219</v>
      </c>
      <c r="E3182" s="2">
        <v>45</v>
      </c>
    </row>
    <row r="3183" spans="2:5">
      <c r="B3183" s="2" t="s">
        <v>8219</v>
      </c>
      <c r="C3183" s="2" t="s">
        <v>8219</v>
      </c>
      <c r="E3183" s="2">
        <v>15</v>
      </c>
    </row>
    <row r="3184" spans="2:5">
      <c r="B3184" s="2" t="s">
        <v>8219</v>
      </c>
      <c r="C3184" s="2" t="s">
        <v>8219</v>
      </c>
      <c r="E3184" s="2">
        <v>151</v>
      </c>
    </row>
    <row r="3185" spans="1:5">
      <c r="B3185" s="2" t="s">
        <v>8219</v>
      </c>
      <c r="C3185" s="2" t="s">
        <v>8219</v>
      </c>
      <c r="E3185" s="2">
        <v>68</v>
      </c>
    </row>
    <row r="3186" spans="1:5">
      <c r="B3186" s="2" t="s">
        <v>8219</v>
      </c>
      <c r="C3186" s="2" t="s">
        <v>8219</v>
      </c>
      <c r="E3186" s="2">
        <v>46</v>
      </c>
    </row>
    <row r="3187" spans="1:5">
      <c r="B3187" s="2" t="s">
        <v>8219</v>
      </c>
      <c r="C3187" s="2" t="s">
        <v>8219</v>
      </c>
      <c r="E3187" s="2">
        <v>24</v>
      </c>
    </row>
    <row r="3188" spans="1:5">
      <c r="B3188" s="2" t="s">
        <v>8219</v>
      </c>
      <c r="C3188" s="2" t="s">
        <v>8219</v>
      </c>
      <c r="E3188" s="2">
        <v>70</v>
      </c>
    </row>
    <row r="3189" spans="1:5">
      <c r="B3189" s="2" t="s">
        <v>8219</v>
      </c>
      <c r="C3189" s="2" t="s">
        <v>8219</v>
      </c>
      <c r="E3189" s="2">
        <v>244</v>
      </c>
    </row>
    <row r="3190" spans="1:5">
      <c r="A3190" s="2" t="s">
        <v>8221</v>
      </c>
      <c r="B3190" s="2" t="s">
        <v>8221</v>
      </c>
      <c r="C3190" s="2" t="s">
        <v>8221</v>
      </c>
      <c r="E3190" s="2">
        <v>9</v>
      </c>
    </row>
    <row r="3191" spans="1:5">
      <c r="A3191" s="2" t="s">
        <v>8221</v>
      </c>
      <c r="B3191" s="2" t="s">
        <v>8221</v>
      </c>
      <c r="C3191" s="2" t="s">
        <v>8221</v>
      </c>
      <c r="E3191" s="2">
        <v>19</v>
      </c>
    </row>
    <row r="3192" spans="1:5">
      <c r="A3192" s="2" t="s">
        <v>8221</v>
      </c>
      <c r="B3192" s="2" t="s">
        <v>8221</v>
      </c>
      <c r="C3192" s="2" t="s">
        <v>8221</v>
      </c>
      <c r="E3192" s="2">
        <v>0</v>
      </c>
    </row>
    <row r="3193" spans="1:5">
      <c r="A3193" s="2" t="s">
        <v>8221</v>
      </c>
      <c r="B3193" s="2" t="s">
        <v>8221</v>
      </c>
      <c r="C3193" s="2" t="s">
        <v>8221</v>
      </c>
      <c r="E3193" s="2">
        <v>4</v>
      </c>
    </row>
    <row r="3194" spans="1:5">
      <c r="A3194" s="2" t="s">
        <v>8221</v>
      </c>
      <c r="B3194" s="2" t="s">
        <v>8221</v>
      </c>
      <c r="C3194" s="2" t="s">
        <v>8221</v>
      </c>
      <c r="E3194" s="2">
        <v>8</v>
      </c>
    </row>
    <row r="3195" spans="1:5">
      <c r="A3195" s="2" t="s">
        <v>8221</v>
      </c>
      <c r="B3195" s="2" t="s">
        <v>8221</v>
      </c>
      <c r="C3195" s="2" t="s">
        <v>8221</v>
      </c>
      <c r="E3195" s="2">
        <v>24</v>
      </c>
    </row>
    <row r="3196" spans="1:5">
      <c r="A3196" s="2" t="s">
        <v>8221</v>
      </c>
      <c r="B3196" s="2" t="s">
        <v>8221</v>
      </c>
      <c r="C3196" s="2" t="s">
        <v>8221</v>
      </c>
      <c r="E3196" s="2">
        <v>0</v>
      </c>
    </row>
    <row r="3197" spans="1:5">
      <c r="A3197" s="2" t="s">
        <v>8221</v>
      </c>
      <c r="B3197" s="2" t="s">
        <v>8221</v>
      </c>
      <c r="C3197" s="2" t="s">
        <v>8221</v>
      </c>
      <c r="E3197" s="2">
        <v>39</v>
      </c>
    </row>
    <row r="3198" spans="1:5">
      <c r="A3198" s="2" t="s">
        <v>8221</v>
      </c>
      <c r="B3198" s="2" t="s">
        <v>8221</v>
      </c>
      <c r="C3198" s="2" t="s">
        <v>8221</v>
      </c>
      <c r="E3198" s="2">
        <v>6</v>
      </c>
    </row>
    <row r="3199" spans="1:5">
      <c r="A3199" s="2" t="s">
        <v>8221</v>
      </c>
      <c r="B3199" s="2" t="s">
        <v>8221</v>
      </c>
      <c r="C3199" s="2" t="s">
        <v>8221</v>
      </c>
      <c r="E3199" s="2">
        <v>4</v>
      </c>
    </row>
    <row r="3200" spans="1:5">
      <c r="A3200" s="2" t="s">
        <v>8221</v>
      </c>
      <c r="B3200" s="2" t="s">
        <v>8221</v>
      </c>
      <c r="C3200" s="2" t="s">
        <v>8221</v>
      </c>
      <c r="E3200" s="2">
        <v>3</v>
      </c>
    </row>
    <row r="3201" spans="1:5">
      <c r="A3201" s="2" t="s">
        <v>8221</v>
      </c>
      <c r="B3201" s="2" t="s">
        <v>8221</v>
      </c>
      <c r="C3201" s="2" t="s">
        <v>8221</v>
      </c>
      <c r="E3201" s="2">
        <v>53</v>
      </c>
    </row>
    <row r="3202" spans="1:5">
      <c r="A3202" s="2" t="s">
        <v>8221</v>
      </c>
      <c r="B3202" s="2" t="s">
        <v>8221</v>
      </c>
      <c r="C3202" s="2" t="s">
        <v>8221</v>
      </c>
      <c r="E3202" s="2">
        <v>1</v>
      </c>
    </row>
    <row r="3203" spans="1:5">
      <c r="A3203" s="2" t="s">
        <v>8221</v>
      </c>
      <c r="B3203" s="2" t="s">
        <v>8221</v>
      </c>
      <c r="C3203" s="2" t="s">
        <v>8221</v>
      </c>
      <c r="E3203" s="2">
        <v>2</v>
      </c>
    </row>
    <row r="3204" spans="1:5">
      <c r="A3204" s="2" t="s">
        <v>8221</v>
      </c>
      <c r="B3204" s="2" t="s">
        <v>8221</v>
      </c>
      <c r="C3204" s="2" t="s">
        <v>8221</v>
      </c>
      <c r="E3204" s="2">
        <v>25</v>
      </c>
    </row>
    <row r="3205" spans="1:5">
      <c r="A3205" s="2" t="s">
        <v>8221</v>
      </c>
      <c r="B3205" s="2" t="s">
        <v>8221</v>
      </c>
      <c r="C3205" s="2" t="s">
        <v>8221</v>
      </c>
      <c r="E3205" s="2">
        <v>6</v>
      </c>
    </row>
    <row r="3206" spans="1:5">
      <c r="A3206" s="2" t="s">
        <v>8221</v>
      </c>
      <c r="B3206" s="2" t="s">
        <v>8221</v>
      </c>
      <c r="C3206" s="2" t="s">
        <v>8221</v>
      </c>
      <c r="E3206" s="2">
        <v>0</v>
      </c>
    </row>
    <row r="3207" spans="1:5">
      <c r="A3207" s="2" t="s">
        <v>8221</v>
      </c>
      <c r="B3207" s="2" t="s">
        <v>8221</v>
      </c>
      <c r="C3207" s="2" t="s">
        <v>8221</v>
      </c>
      <c r="E3207" s="2">
        <v>12</v>
      </c>
    </row>
    <row r="3208" spans="1:5">
      <c r="A3208" s="2" t="s">
        <v>8221</v>
      </c>
      <c r="B3208" s="2" t="s">
        <v>8221</v>
      </c>
      <c r="C3208" s="2" t="s">
        <v>8221</v>
      </c>
      <c r="E3208" s="2">
        <v>0</v>
      </c>
    </row>
    <row r="3209" spans="1:5">
      <c r="A3209" s="2" t="s">
        <v>8221</v>
      </c>
      <c r="B3209" s="2" t="s">
        <v>8221</v>
      </c>
      <c r="C3209" s="2" t="s">
        <v>8221</v>
      </c>
      <c r="E3209" s="2">
        <v>36</v>
      </c>
    </row>
    <row r="3210" spans="1:5">
      <c r="B3210" s="2" t="s">
        <v>8219</v>
      </c>
      <c r="C3210" s="2" t="s">
        <v>8219</v>
      </c>
      <c r="E3210" s="2">
        <v>82</v>
      </c>
    </row>
    <row r="3211" spans="1:5">
      <c r="B3211" s="2" t="s">
        <v>8219</v>
      </c>
      <c r="C3211" s="2" t="s">
        <v>8219</v>
      </c>
      <c r="E3211" s="2">
        <v>226</v>
      </c>
    </row>
    <row r="3212" spans="1:5">
      <c r="B3212" s="2" t="s">
        <v>8219</v>
      </c>
      <c r="C3212" s="2" t="s">
        <v>8219</v>
      </c>
      <c r="E3212" s="2">
        <v>60</v>
      </c>
    </row>
    <row r="3213" spans="1:5">
      <c r="B3213" s="2" t="s">
        <v>8219</v>
      </c>
      <c r="C3213" s="2" t="s">
        <v>8219</v>
      </c>
      <c r="E3213" s="2">
        <v>322</v>
      </c>
    </row>
    <row r="3214" spans="1:5">
      <c r="B3214" s="2" t="s">
        <v>8219</v>
      </c>
      <c r="C3214" s="2" t="s">
        <v>8219</v>
      </c>
      <c r="E3214" s="2">
        <v>94</v>
      </c>
    </row>
    <row r="3215" spans="1:5">
      <c r="B3215" s="2" t="s">
        <v>8219</v>
      </c>
      <c r="C3215" s="2" t="s">
        <v>8219</v>
      </c>
      <c r="E3215" s="2">
        <v>47</v>
      </c>
    </row>
    <row r="3216" spans="1:5">
      <c r="B3216" s="2" t="s">
        <v>8219</v>
      </c>
      <c r="C3216" s="2" t="s">
        <v>8219</v>
      </c>
      <c r="E3216" s="2">
        <v>115</v>
      </c>
    </row>
    <row r="3217" spans="2:5">
      <c r="B3217" s="2" t="s">
        <v>8219</v>
      </c>
      <c r="C3217" s="2" t="s">
        <v>8219</v>
      </c>
      <c r="E3217" s="2">
        <v>134</v>
      </c>
    </row>
    <row r="3218" spans="2:5">
      <c r="B3218" s="2" t="s">
        <v>8219</v>
      </c>
      <c r="C3218" s="2" t="s">
        <v>8219</v>
      </c>
      <c r="E3218" s="2">
        <v>35</v>
      </c>
    </row>
    <row r="3219" spans="2:5">
      <c r="B3219" s="2" t="s">
        <v>8219</v>
      </c>
      <c r="C3219" s="2" t="s">
        <v>8219</v>
      </c>
      <c r="E3219" s="2">
        <v>104</v>
      </c>
    </row>
    <row r="3220" spans="2:5">
      <c r="B3220" s="2" t="s">
        <v>8219</v>
      </c>
      <c r="C3220" s="2" t="s">
        <v>8219</v>
      </c>
      <c r="E3220" s="2">
        <v>184</v>
      </c>
    </row>
    <row r="3221" spans="2:5">
      <c r="B3221" s="2" t="s">
        <v>8219</v>
      </c>
      <c r="C3221" s="2" t="s">
        <v>8219</v>
      </c>
      <c r="E3221" s="2">
        <v>119</v>
      </c>
    </row>
    <row r="3222" spans="2:5">
      <c r="B3222" s="2" t="s">
        <v>8219</v>
      </c>
      <c r="C3222" s="2" t="s">
        <v>8219</v>
      </c>
      <c r="E3222" s="2">
        <v>59</v>
      </c>
    </row>
    <row r="3223" spans="2:5">
      <c r="B3223" s="2" t="s">
        <v>8219</v>
      </c>
      <c r="C3223" s="2" t="s">
        <v>8219</v>
      </c>
      <c r="E3223" s="2">
        <v>113</v>
      </c>
    </row>
    <row r="3224" spans="2:5">
      <c r="B3224" s="2" t="s">
        <v>8219</v>
      </c>
      <c r="C3224" s="2" t="s">
        <v>8219</v>
      </c>
      <c r="E3224" s="2">
        <v>84</v>
      </c>
    </row>
    <row r="3225" spans="2:5">
      <c r="B3225" s="2" t="s">
        <v>8219</v>
      </c>
      <c r="C3225" s="2" t="s">
        <v>8219</v>
      </c>
      <c r="E3225" s="2">
        <v>74</v>
      </c>
    </row>
    <row r="3226" spans="2:5">
      <c r="B3226" s="2" t="s">
        <v>8219</v>
      </c>
      <c r="C3226" s="2" t="s">
        <v>8219</v>
      </c>
      <c r="E3226" s="2">
        <v>216</v>
      </c>
    </row>
    <row r="3227" spans="2:5">
      <c r="B3227" s="2" t="s">
        <v>8219</v>
      </c>
      <c r="C3227" s="2" t="s">
        <v>8219</v>
      </c>
      <c r="E3227" s="2">
        <v>39</v>
      </c>
    </row>
    <row r="3228" spans="2:5">
      <c r="B3228" s="2" t="s">
        <v>8219</v>
      </c>
      <c r="C3228" s="2" t="s">
        <v>8219</v>
      </c>
      <c r="E3228" s="2">
        <v>21</v>
      </c>
    </row>
    <row r="3229" spans="2:5">
      <c r="B3229" s="2" t="s">
        <v>8219</v>
      </c>
      <c r="C3229" s="2" t="s">
        <v>8219</v>
      </c>
      <c r="E3229" s="2">
        <v>30</v>
      </c>
    </row>
    <row r="3230" spans="2:5">
      <c r="B3230" s="2" t="s">
        <v>8219</v>
      </c>
      <c r="C3230" s="2" t="s">
        <v>8219</v>
      </c>
      <c r="E3230" s="2">
        <v>37</v>
      </c>
    </row>
    <row r="3231" spans="2:5">
      <c r="B3231" s="2" t="s">
        <v>8219</v>
      </c>
      <c r="C3231" s="2" t="s">
        <v>8219</v>
      </c>
      <c r="E3231" s="2">
        <v>202</v>
      </c>
    </row>
    <row r="3232" spans="2:5">
      <c r="B3232" s="2" t="s">
        <v>8219</v>
      </c>
      <c r="C3232" s="2" t="s">
        <v>8219</v>
      </c>
      <c r="E3232" s="2">
        <v>37</v>
      </c>
    </row>
    <row r="3233" spans="2:5">
      <c r="B3233" s="2" t="s">
        <v>8219</v>
      </c>
      <c r="C3233" s="2" t="s">
        <v>8219</v>
      </c>
      <c r="E3233" s="2">
        <v>28</v>
      </c>
    </row>
    <row r="3234" spans="2:5">
      <c r="B3234" s="2" t="s">
        <v>8219</v>
      </c>
      <c r="C3234" s="2" t="s">
        <v>8219</v>
      </c>
      <c r="E3234" s="2">
        <v>26</v>
      </c>
    </row>
    <row r="3235" spans="2:5">
      <c r="B3235" s="2" t="s">
        <v>8219</v>
      </c>
      <c r="C3235" s="2" t="s">
        <v>8219</v>
      </c>
      <c r="E3235" s="2">
        <v>61</v>
      </c>
    </row>
    <row r="3236" spans="2:5">
      <c r="B3236" s="2" t="s">
        <v>8219</v>
      </c>
      <c r="C3236" s="2" t="s">
        <v>8219</v>
      </c>
      <c r="E3236" s="2">
        <v>115</v>
      </c>
    </row>
    <row r="3237" spans="2:5">
      <c r="B3237" s="2" t="s">
        <v>8219</v>
      </c>
      <c r="C3237" s="2" t="s">
        <v>8219</v>
      </c>
      <c r="E3237" s="2">
        <v>181</v>
      </c>
    </row>
    <row r="3238" spans="2:5">
      <c r="B3238" s="2" t="s">
        <v>8219</v>
      </c>
      <c r="C3238" s="2" t="s">
        <v>8219</v>
      </c>
      <c r="E3238" s="2">
        <v>110</v>
      </c>
    </row>
    <row r="3239" spans="2:5">
      <c r="B3239" s="2" t="s">
        <v>8219</v>
      </c>
      <c r="C3239" s="2" t="s">
        <v>8219</v>
      </c>
      <c r="E3239" s="2">
        <v>269</v>
      </c>
    </row>
    <row r="3240" spans="2:5">
      <c r="B3240" s="2" t="s">
        <v>8219</v>
      </c>
      <c r="C3240" s="2" t="s">
        <v>8219</v>
      </c>
      <c r="E3240" s="2">
        <v>79</v>
      </c>
    </row>
    <row r="3241" spans="2:5">
      <c r="B3241" s="2" t="s">
        <v>8219</v>
      </c>
      <c r="C3241" s="2" t="s">
        <v>8219</v>
      </c>
      <c r="E3241" s="2">
        <v>104</v>
      </c>
    </row>
    <row r="3242" spans="2:5">
      <c r="B3242" s="2" t="s">
        <v>8219</v>
      </c>
      <c r="C3242" s="2" t="s">
        <v>8219</v>
      </c>
      <c r="E3242" s="2">
        <v>34</v>
      </c>
    </row>
    <row r="3243" spans="2:5">
      <c r="B3243" s="2" t="s">
        <v>8219</v>
      </c>
      <c r="C3243" s="2" t="s">
        <v>8219</v>
      </c>
      <c r="E3243" s="2">
        <v>167</v>
      </c>
    </row>
    <row r="3244" spans="2:5">
      <c r="B3244" s="2" t="s">
        <v>8219</v>
      </c>
      <c r="C3244" s="2" t="s">
        <v>8219</v>
      </c>
      <c r="E3244" s="2">
        <v>183</v>
      </c>
    </row>
    <row r="3245" spans="2:5">
      <c r="B3245" s="2" t="s">
        <v>8219</v>
      </c>
      <c r="C3245" s="2" t="s">
        <v>8219</v>
      </c>
      <c r="E3245" s="2">
        <v>71</v>
      </c>
    </row>
    <row r="3246" spans="2:5">
      <c r="B3246" s="2" t="s">
        <v>8219</v>
      </c>
      <c r="C3246" s="2" t="s">
        <v>8219</v>
      </c>
      <c r="E3246" s="2">
        <v>69</v>
      </c>
    </row>
    <row r="3247" spans="2:5">
      <c r="B3247" s="2" t="s">
        <v>8219</v>
      </c>
      <c r="C3247" s="2" t="s">
        <v>8219</v>
      </c>
      <c r="E3247" s="2">
        <v>270</v>
      </c>
    </row>
    <row r="3248" spans="2:5">
      <c r="B3248" s="2" t="s">
        <v>8219</v>
      </c>
      <c r="C3248" s="2" t="s">
        <v>8219</v>
      </c>
      <c r="E3248" s="2">
        <v>193</v>
      </c>
    </row>
    <row r="3249" spans="2:5">
      <c r="B3249" s="2" t="s">
        <v>8219</v>
      </c>
      <c r="C3249" s="2" t="s">
        <v>8219</v>
      </c>
      <c r="E3249" s="2">
        <v>57</v>
      </c>
    </row>
    <row r="3250" spans="2:5">
      <c r="B3250" s="2" t="s">
        <v>8219</v>
      </c>
      <c r="C3250" s="2" t="s">
        <v>8219</v>
      </c>
      <c r="E3250" s="2">
        <v>200</v>
      </c>
    </row>
    <row r="3251" spans="2:5">
      <c r="B3251" s="2" t="s">
        <v>8219</v>
      </c>
      <c r="C3251" s="2" t="s">
        <v>8219</v>
      </c>
      <c r="E3251" s="2">
        <v>88</v>
      </c>
    </row>
    <row r="3252" spans="2:5">
      <c r="B3252" s="2" t="s">
        <v>8219</v>
      </c>
      <c r="C3252" s="2" t="s">
        <v>8219</v>
      </c>
      <c r="E3252" s="2">
        <v>213</v>
      </c>
    </row>
    <row r="3253" spans="2:5">
      <c r="B3253" s="2" t="s">
        <v>8219</v>
      </c>
      <c r="C3253" s="2" t="s">
        <v>8219</v>
      </c>
      <c r="E3253" s="2">
        <v>20</v>
      </c>
    </row>
    <row r="3254" spans="2:5">
      <c r="B3254" s="2" t="s">
        <v>8219</v>
      </c>
      <c r="C3254" s="2" t="s">
        <v>8219</v>
      </c>
      <c r="E3254" s="2">
        <v>50</v>
      </c>
    </row>
    <row r="3255" spans="2:5">
      <c r="B3255" s="2" t="s">
        <v>8219</v>
      </c>
      <c r="C3255" s="2" t="s">
        <v>8219</v>
      </c>
      <c r="E3255" s="2">
        <v>115</v>
      </c>
    </row>
    <row r="3256" spans="2:5">
      <c r="B3256" s="2" t="s">
        <v>8219</v>
      </c>
      <c r="C3256" s="2" t="s">
        <v>8219</v>
      </c>
      <c r="E3256" s="2">
        <v>186</v>
      </c>
    </row>
    <row r="3257" spans="2:5">
      <c r="B3257" s="2" t="s">
        <v>8219</v>
      </c>
      <c r="C3257" s="2" t="s">
        <v>8219</v>
      </c>
      <c r="E3257" s="2">
        <v>18</v>
      </c>
    </row>
    <row r="3258" spans="2:5">
      <c r="B3258" s="2" t="s">
        <v>8219</v>
      </c>
      <c r="C3258" s="2" t="s">
        <v>8219</v>
      </c>
      <c r="E3258" s="2">
        <v>176</v>
      </c>
    </row>
    <row r="3259" spans="2:5">
      <c r="B3259" s="2" t="s">
        <v>8219</v>
      </c>
      <c r="C3259" s="2" t="s">
        <v>8219</v>
      </c>
      <c r="E3259" s="2">
        <v>41</v>
      </c>
    </row>
    <row r="3260" spans="2:5">
      <c r="B3260" s="2" t="s">
        <v>8219</v>
      </c>
      <c r="C3260" s="2" t="s">
        <v>8219</v>
      </c>
      <c r="E3260" s="2">
        <v>75</v>
      </c>
    </row>
    <row r="3261" spans="2:5">
      <c r="B3261" s="2" t="s">
        <v>8219</v>
      </c>
      <c r="C3261" s="2" t="s">
        <v>8219</v>
      </c>
      <c r="E3261" s="2">
        <v>97</v>
      </c>
    </row>
    <row r="3262" spans="2:5">
      <c r="B3262" s="2" t="s">
        <v>8219</v>
      </c>
      <c r="C3262" s="2" t="s">
        <v>8219</v>
      </c>
      <c r="E3262" s="2">
        <v>73</v>
      </c>
    </row>
    <row r="3263" spans="2:5">
      <c r="B3263" s="2" t="s">
        <v>8219</v>
      </c>
      <c r="C3263" s="2" t="s">
        <v>8219</v>
      </c>
      <c r="E3263" s="2">
        <v>49</v>
      </c>
    </row>
    <row r="3264" spans="2:5">
      <c r="B3264" s="2" t="s">
        <v>8219</v>
      </c>
      <c r="C3264" s="2" t="s">
        <v>8219</v>
      </c>
      <c r="E3264" s="2">
        <v>134</v>
      </c>
    </row>
    <row r="3265" spans="2:5">
      <c r="B3265" s="2" t="s">
        <v>8219</v>
      </c>
      <c r="C3265" s="2" t="s">
        <v>8219</v>
      </c>
      <c r="E3265" s="2">
        <v>68</v>
      </c>
    </row>
    <row r="3266" spans="2:5">
      <c r="B3266" s="2" t="s">
        <v>8219</v>
      </c>
      <c r="C3266" s="2" t="s">
        <v>8219</v>
      </c>
      <c r="E3266" s="2">
        <v>49</v>
      </c>
    </row>
    <row r="3267" spans="2:5">
      <c r="B3267" s="2" t="s">
        <v>8219</v>
      </c>
      <c r="C3267" s="2" t="s">
        <v>8219</v>
      </c>
      <c r="E3267" s="2">
        <v>63</v>
      </c>
    </row>
    <row r="3268" spans="2:5">
      <c r="B3268" s="2" t="s">
        <v>8219</v>
      </c>
      <c r="C3268" s="2" t="s">
        <v>8219</v>
      </c>
      <c r="E3268" s="2">
        <v>163</v>
      </c>
    </row>
    <row r="3269" spans="2:5">
      <c r="B3269" s="2" t="s">
        <v>8219</v>
      </c>
      <c r="C3269" s="2" t="s">
        <v>8219</v>
      </c>
      <c r="E3269" s="2">
        <v>288</v>
      </c>
    </row>
    <row r="3270" spans="2:5">
      <c r="B3270" s="2" t="s">
        <v>8219</v>
      </c>
      <c r="C3270" s="2" t="s">
        <v>8219</v>
      </c>
      <c r="E3270" s="2">
        <v>42</v>
      </c>
    </row>
    <row r="3271" spans="2:5">
      <c r="B3271" s="2" t="s">
        <v>8219</v>
      </c>
      <c r="C3271" s="2" t="s">
        <v>8219</v>
      </c>
      <c r="E3271" s="2">
        <v>70</v>
      </c>
    </row>
    <row r="3272" spans="2:5">
      <c r="B3272" s="2" t="s">
        <v>8219</v>
      </c>
      <c r="C3272" s="2" t="s">
        <v>8219</v>
      </c>
      <c r="E3272" s="2">
        <v>30</v>
      </c>
    </row>
    <row r="3273" spans="2:5">
      <c r="B3273" s="2" t="s">
        <v>8219</v>
      </c>
      <c r="C3273" s="2" t="s">
        <v>8219</v>
      </c>
      <c r="E3273" s="2">
        <v>51</v>
      </c>
    </row>
    <row r="3274" spans="2:5">
      <c r="B3274" s="2" t="s">
        <v>8219</v>
      </c>
      <c r="C3274" s="2" t="s">
        <v>8219</v>
      </c>
      <c r="E3274" s="2">
        <v>145</v>
      </c>
    </row>
    <row r="3275" spans="2:5">
      <c r="B3275" s="2" t="s">
        <v>8219</v>
      </c>
      <c r="C3275" s="2" t="s">
        <v>8219</v>
      </c>
      <c r="E3275" s="2">
        <v>21</v>
      </c>
    </row>
    <row r="3276" spans="2:5">
      <c r="B3276" s="2" t="s">
        <v>8219</v>
      </c>
      <c r="C3276" s="2" t="s">
        <v>8219</v>
      </c>
      <c r="E3276" s="2">
        <v>286</v>
      </c>
    </row>
    <row r="3277" spans="2:5">
      <c r="B3277" s="2" t="s">
        <v>8219</v>
      </c>
      <c r="C3277" s="2" t="s">
        <v>8219</v>
      </c>
      <c r="E3277" s="2">
        <v>12</v>
      </c>
    </row>
    <row r="3278" spans="2:5">
      <c r="B3278" s="2" t="s">
        <v>8219</v>
      </c>
      <c r="C3278" s="2" t="s">
        <v>8219</v>
      </c>
      <c r="E3278" s="2">
        <v>100</v>
      </c>
    </row>
    <row r="3279" spans="2:5">
      <c r="B3279" s="2" t="s">
        <v>8219</v>
      </c>
      <c r="C3279" s="2" t="s">
        <v>8219</v>
      </c>
      <c r="E3279" s="2">
        <v>100</v>
      </c>
    </row>
    <row r="3280" spans="2:5">
      <c r="B3280" s="2" t="s">
        <v>8219</v>
      </c>
      <c r="C3280" s="2" t="s">
        <v>8219</v>
      </c>
      <c r="E3280" s="2">
        <v>34</v>
      </c>
    </row>
    <row r="3281" spans="2:5">
      <c r="B3281" s="2" t="s">
        <v>8219</v>
      </c>
      <c r="C3281" s="2" t="s">
        <v>8219</v>
      </c>
      <c r="E3281" s="2">
        <v>63</v>
      </c>
    </row>
    <row r="3282" spans="2:5">
      <c r="B3282" s="2" t="s">
        <v>8219</v>
      </c>
      <c r="C3282" s="2" t="s">
        <v>8219</v>
      </c>
      <c r="E3282" s="2">
        <v>30</v>
      </c>
    </row>
    <row r="3283" spans="2:5">
      <c r="B3283" s="2" t="s">
        <v>8219</v>
      </c>
      <c r="C3283" s="2" t="s">
        <v>8219</v>
      </c>
      <c r="E3283" s="2">
        <v>47</v>
      </c>
    </row>
    <row r="3284" spans="2:5">
      <c r="B3284" s="2" t="s">
        <v>8219</v>
      </c>
      <c r="C3284" s="2" t="s">
        <v>8219</v>
      </c>
      <c r="E3284" s="2">
        <v>237</v>
      </c>
    </row>
    <row r="3285" spans="2:5">
      <c r="B3285" s="2" t="s">
        <v>8219</v>
      </c>
      <c r="C3285" s="2" t="s">
        <v>8219</v>
      </c>
      <c r="E3285" s="2">
        <v>47</v>
      </c>
    </row>
    <row r="3286" spans="2:5">
      <c r="B3286" s="2" t="s">
        <v>8219</v>
      </c>
      <c r="C3286" s="2" t="s">
        <v>8219</v>
      </c>
      <c r="E3286" s="2">
        <v>15</v>
      </c>
    </row>
    <row r="3287" spans="2:5">
      <c r="B3287" s="2" t="s">
        <v>8219</v>
      </c>
      <c r="C3287" s="2" t="s">
        <v>8219</v>
      </c>
      <c r="E3287" s="2">
        <v>81</v>
      </c>
    </row>
    <row r="3288" spans="2:5">
      <c r="B3288" s="2" t="s">
        <v>8219</v>
      </c>
      <c r="C3288" s="2" t="s">
        <v>8219</v>
      </c>
      <c r="E3288" s="2">
        <v>122</v>
      </c>
    </row>
    <row r="3289" spans="2:5">
      <c r="B3289" s="2" t="s">
        <v>8219</v>
      </c>
      <c r="C3289" s="2" t="s">
        <v>8219</v>
      </c>
      <c r="E3289" s="2">
        <v>34</v>
      </c>
    </row>
    <row r="3290" spans="2:5">
      <c r="B3290" s="2" t="s">
        <v>8219</v>
      </c>
      <c r="C3290" s="2" t="s">
        <v>8219</v>
      </c>
      <c r="E3290" s="2">
        <v>207</v>
      </c>
    </row>
    <row r="3291" spans="2:5">
      <c r="B3291" s="2" t="s">
        <v>8219</v>
      </c>
      <c r="C3291" s="2" t="s">
        <v>8219</v>
      </c>
      <c r="E3291" s="2">
        <v>25</v>
      </c>
    </row>
    <row r="3292" spans="2:5">
      <c r="B3292" s="2" t="s">
        <v>8219</v>
      </c>
      <c r="C3292" s="2" t="s">
        <v>8219</v>
      </c>
      <c r="E3292" s="2">
        <v>72</v>
      </c>
    </row>
    <row r="3293" spans="2:5">
      <c r="B3293" s="2" t="s">
        <v>8219</v>
      </c>
      <c r="C3293" s="2" t="s">
        <v>8219</v>
      </c>
      <c r="E3293" s="2">
        <v>14</v>
      </c>
    </row>
    <row r="3294" spans="2:5">
      <c r="B3294" s="2" t="s">
        <v>8219</v>
      </c>
      <c r="C3294" s="2" t="s">
        <v>8219</v>
      </c>
      <c r="E3294" s="2">
        <v>15</v>
      </c>
    </row>
    <row r="3295" spans="2:5">
      <c r="B3295" s="2" t="s">
        <v>8219</v>
      </c>
      <c r="C3295" s="2" t="s">
        <v>8219</v>
      </c>
      <c r="E3295" s="2">
        <v>91</v>
      </c>
    </row>
    <row r="3296" spans="2:5">
      <c r="B3296" s="2" t="s">
        <v>8219</v>
      </c>
      <c r="C3296" s="2" t="s">
        <v>8219</v>
      </c>
      <c r="E3296" s="2">
        <v>24</v>
      </c>
    </row>
    <row r="3297" spans="2:5">
      <c r="B3297" s="2" t="s">
        <v>8219</v>
      </c>
      <c r="C3297" s="2" t="s">
        <v>8219</v>
      </c>
      <c r="E3297" s="2">
        <v>27</v>
      </c>
    </row>
    <row r="3298" spans="2:5">
      <c r="B3298" s="2" t="s">
        <v>8219</v>
      </c>
      <c r="C3298" s="2" t="s">
        <v>8219</v>
      </c>
      <c r="E3298" s="2">
        <v>47</v>
      </c>
    </row>
    <row r="3299" spans="2:5">
      <c r="B3299" s="2" t="s">
        <v>8219</v>
      </c>
      <c r="C3299" s="2" t="s">
        <v>8219</v>
      </c>
      <c r="E3299" s="2">
        <v>44</v>
      </c>
    </row>
    <row r="3300" spans="2:5">
      <c r="B3300" s="2" t="s">
        <v>8219</v>
      </c>
      <c r="C3300" s="2" t="s">
        <v>8219</v>
      </c>
      <c r="E3300" s="2">
        <v>72</v>
      </c>
    </row>
    <row r="3301" spans="2:5">
      <c r="B3301" s="2" t="s">
        <v>8219</v>
      </c>
      <c r="C3301" s="2" t="s">
        <v>8219</v>
      </c>
      <c r="E3301" s="2">
        <v>63</v>
      </c>
    </row>
    <row r="3302" spans="2:5">
      <c r="B3302" s="2" t="s">
        <v>8219</v>
      </c>
      <c r="C3302" s="2" t="s">
        <v>8219</v>
      </c>
      <c r="E3302" s="2">
        <v>88</v>
      </c>
    </row>
    <row r="3303" spans="2:5">
      <c r="B3303" s="2" t="s">
        <v>8219</v>
      </c>
      <c r="C3303" s="2" t="s">
        <v>8219</v>
      </c>
      <c r="E3303" s="2">
        <v>70</v>
      </c>
    </row>
    <row r="3304" spans="2:5">
      <c r="B3304" s="2" t="s">
        <v>8219</v>
      </c>
      <c r="C3304" s="2" t="s">
        <v>8219</v>
      </c>
      <c r="E3304" s="2">
        <v>50</v>
      </c>
    </row>
    <row r="3305" spans="2:5">
      <c r="B3305" s="2" t="s">
        <v>8219</v>
      </c>
      <c r="C3305" s="2" t="s">
        <v>8219</v>
      </c>
      <c r="E3305" s="2">
        <v>35</v>
      </c>
    </row>
    <row r="3306" spans="2:5">
      <c r="B3306" s="2" t="s">
        <v>8219</v>
      </c>
      <c r="C3306" s="2" t="s">
        <v>8219</v>
      </c>
      <c r="E3306" s="2">
        <v>175</v>
      </c>
    </row>
    <row r="3307" spans="2:5">
      <c r="B3307" s="2" t="s">
        <v>8219</v>
      </c>
      <c r="C3307" s="2" t="s">
        <v>8219</v>
      </c>
      <c r="E3307" s="2">
        <v>20</v>
      </c>
    </row>
    <row r="3308" spans="2:5">
      <c r="B3308" s="2" t="s">
        <v>8219</v>
      </c>
      <c r="C3308" s="2" t="s">
        <v>8219</v>
      </c>
      <c r="E3308" s="2">
        <v>54</v>
      </c>
    </row>
    <row r="3309" spans="2:5">
      <c r="B3309" s="2" t="s">
        <v>8219</v>
      </c>
      <c r="C3309" s="2" t="s">
        <v>8219</v>
      </c>
      <c r="E3309" s="2">
        <v>20</v>
      </c>
    </row>
    <row r="3310" spans="2:5">
      <c r="B3310" s="2" t="s">
        <v>8219</v>
      </c>
      <c r="C3310" s="2" t="s">
        <v>8219</v>
      </c>
      <c r="E3310" s="2">
        <v>57</v>
      </c>
    </row>
    <row r="3311" spans="2:5">
      <c r="B3311" s="2" t="s">
        <v>8219</v>
      </c>
      <c r="C3311" s="2" t="s">
        <v>8219</v>
      </c>
      <c r="E3311" s="2">
        <v>31</v>
      </c>
    </row>
    <row r="3312" spans="2:5">
      <c r="B3312" s="2" t="s">
        <v>8219</v>
      </c>
      <c r="C3312" s="2" t="s">
        <v>8219</v>
      </c>
      <c r="E3312" s="2">
        <v>31</v>
      </c>
    </row>
    <row r="3313" spans="2:5">
      <c r="B3313" s="2" t="s">
        <v>8219</v>
      </c>
      <c r="C3313" s="2" t="s">
        <v>8219</v>
      </c>
      <c r="E3313" s="2">
        <v>45</v>
      </c>
    </row>
    <row r="3314" spans="2:5">
      <c r="B3314" s="2" t="s">
        <v>8219</v>
      </c>
      <c r="C3314" s="2" t="s">
        <v>8219</v>
      </c>
      <c r="E3314" s="2">
        <v>41</v>
      </c>
    </row>
    <row r="3315" spans="2:5">
      <c r="B3315" s="2" t="s">
        <v>8219</v>
      </c>
      <c r="C3315" s="2" t="s">
        <v>8219</v>
      </c>
      <c r="E3315" s="2">
        <v>29</v>
      </c>
    </row>
    <row r="3316" spans="2:5">
      <c r="B3316" s="2" t="s">
        <v>8219</v>
      </c>
      <c r="C3316" s="2" t="s">
        <v>8219</v>
      </c>
      <c r="E3316" s="2">
        <v>58</v>
      </c>
    </row>
    <row r="3317" spans="2:5">
      <c r="B3317" s="2" t="s">
        <v>8219</v>
      </c>
      <c r="C3317" s="2" t="s">
        <v>8219</v>
      </c>
      <c r="E3317" s="2">
        <v>89</v>
      </c>
    </row>
    <row r="3318" spans="2:5">
      <c r="B3318" s="2" t="s">
        <v>8219</v>
      </c>
      <c r="C3318" s="2" t="s">
        <v>8219</v>
      </c>
      <c r="E3318" s="2">
        <v>125</v>
      </c>
    </row>
    <row r="3319" spans="2:5">
      <c r="B3319" s="2" t="s">
        <v>8219</v>
      </c>
      <c r="C3319" s="2" t="s">
        <v>8219</v>
      </c>
      <c r="E3319" s="2">
        <v>18</v>
      </c>
    </row>
    <row r="3320" spans="2:5">
      <c r="B3320" s="2" t="s">
        <v>8219</v>
      </c>
      <c r="C3320" s="2" t="s">
        <v>8219</v>
      </c>
      <c r="E3320" s="2">
        <v>32</v>
      </c>
    </row>
    <row r="3321" spans="2:5">
      <c r="B3321" s="2" t="s">
        <v>8219</v>
      </c>
      <c r="C3321" s="2" t="s">
        <v>8219</v>
      </c>
      <c r="E3321" s="2">
        <v>16</v>
      </c>
    </row>
    <row r="3322" spans="2:5">
      <c r="B3322" s="2" t="s">
        <v>8219</v>
      </c>
      <c r="C3322" s="2" t="s">
        <v>8219</v>
      </c>
      <c r="E3322" s="2">
        <v>38</v>
      </c>
    </row>
    <row r="3323" spans="2:5">
      <c r="B3323" s="2" t="s">
        <v>8219</v>
      </c>
      <c r="C3323" s="2" t="s">
        <v>8219</v>
      </c>
      <c r="E3323" s="2">
        <v>15</v>
      </c>
    </row>
    <row r="3324" spans="2:5">
      <c r="B3324" s="2" t="s">
        <v>8219</v>
      </c>
      <c r="C3324" s="2" t="s">
        <v>8219</v>
      </c>
      <c r="E3324" s="2">
        <v>23</v>
      </c>
    </row>
    <row r="3325" spans="2:5">
      <c r="B3325" s="2" t="s">
        <v>8219</v>
      </c>
      <c r="C3325" s="2" t="s">
        <v>8219</v>
      </c>
      <c r="E3325" s="2">
        <v>49</v>
      </c>
    </row>
    <row r="3326" spans="2:5">
      <c r="B3326" s="2" t="s">
        <v>8219</v>
      </c>
      <c r="C3326" s="2" t="s">
        <v>8219</v>
      </c>
      <c r="E3326" s="2">
        <v>10</v>
      </c>
    </row>
    <row r="3327" spans="2:5">
      <c r="B3327" s="2" t="s">
        <v>8219</v>
      </c>
      <c r="C3327" s="2" t="s">
        <v>8219</v>
      </c>
      <c r="E3327" s="2">
        <v>15</v>
      </c>
    </row>
    <row r="3328" spans="2:5">
      <c r="B3328" s="2" t="s">
        <v>8219</v>
      </c>
      <c r="C3328" s="2" t="s">
        <v>8219</v>
      </c>
      <c r="E3328" s="2">
        <v>57</v>
      </c>
    </row>
    <row r="3329" spans="2:5">
      <c r="B3329" s="2" t="s">
        <v>8219</v>
      </c>
      <c r="C3329" s="2" t="s">
        <v>8219</v>
      </c>
      <c r="E3329" s="2">
        <v>33</v>
      </c>
    </row>
    <row r="3330" spans="2:5">
      <c r="B3330" s="2" t="s">
        <v>8219</v>
      </c>
      <c r="C3330" s="2" t="s">
        <v>8219</v>
      </c>
      <c r="E3330" s="2">
        <v>9</v>
      </c>
    </row>
    <row r="3331" spans="2:5">
      <c r="B3331" s="2" t="s">
        <v>8219</v>
      </c>
      <c r="C3331" s="2" t="s">
        <v>8219</v>
      </c>
      <c r="E3331" s="2">
        <v>26</v>
      </c>
    </row>
    <row r="3332" spans="2:5">
      <c r="B3332" s="2" t="s">
        <v>8219</v>
      </c>
      <c r="C3332" s="2" t="s">
        <v>8219</v>
      </c>
      <c r="E3332" s="2">
        <v>69</v>
      </c>
    </row>
    <row r="3333" spans="2:5">
      <c r="B3333" s="2" t="s">
        <v>8219</v>
      </c>
      <c r="C3333" s="2" t="s">
        <v>8219</v>
      </c>
      <c r="E3333" s="2">
        <v>65</v>
      </c>
    </row>
    <row r="3334" spans="2:5">
      <c r="B3334" s="2" t="s">
        <v>8219</v>
      </c>
      <c r="C3334" s="2" t="s">
        <v>8219</v>
      </c>
      <c r="E3334" s="2">
        <v>83</v>
      </c>
    </row>
    <row r="3335" spans="2:5">
      <c r="B3335" s="2" t="s">
        <v>8219</v>
      </c>
      <c r="C3335" s="2" t="s">
        <v>8219</v>
      </c>
      <c r="E3335" s="2">
        <v>111</v>
      </c>
    </row>
    <row r="3336" spans="2:5">
      <c r="B3336" s="2" t="s">
        <v>8219</v>
      </c>
      <c r="C3336" s="2" t="s">
        <v>8219</v>
      </c>
      <c r="E3336" s="2">
        <v>46</v>
      </c>
    </row>
    <row r="3337" spans="2:5">
      <c r="B3337" s="2" t="s">
        <v>8219</v>
      </c>
      <c r="C3337" s="2" t="s">
        <v>8219</v>
      </c>
      <c r="E3337" s="2">
        <v>63</v>
      </c>
    </row>
    <row r="3338" spans="2:5">
      <c r="B3338" s="2" t="s">
        <v>8219</v>
      </c>
      <c r="C3338" s="2" t="s">
        <v>8219</v>
      </c>
      <c r="E3338" s="2">
        <v>9</v>
      </c>
    </row>
    <row r="3339" spans="2:5">
      <c r="B3339" s="2" t="s">
        <v>8219</v>
      </c>
      <c r="C3339" s="2" t="s">
        <v>8219</v>
      </c>
      <c r="E3339" s="2">
        <v>34</v>
      </c>
    </row>
    <row r="3340" spans="2:5">
      <c r="B3340" s="2" t="s">
        <v>8219</v>
      </c>
      <c r="C3340" s="2" t="s">
        <v>8219</v>
      </c>
      <c r="E3340" s="2">
        <v>112</v>
      </c>
    </row>
    <row r="3341" spans="2:5">
      <c r="B3341" s="2" t="s">
        <v>8219</v>
      </c>
      <c r="C3341" s="2" t="s">
        <v>8219</v>
      </c>
      <c r="E3341" s="2">
        <v>47</v>
      </c>
    </row>
    <row r="3342" spans="2:5">
      <c r="B3342" s="2" t="s">
        <v>8219</v>
      </c>
      <c r="C3342" s="2" t="s">
        <v>8219</v>
      </c>
      <c r="E3342" s="2">
        <v>38</v>
      </c>
    </row>
    <row r="3343" spans="2:5">
      <c r="B3343" s="2" t="s">
        <v>8219</v>
      </c>
      <c r="C3343" s="2" t="s">
        <v>8219</v>
      </c>
      <c r="E3343" s="2">
        <v>28</v>
      </c>
    </row>
    <row r="3344" spans="2:5">
      <c r="B3344" s="2" t="s">
        <v>8219</v>
      </c>
      <c r="C3344" s="2" t="s">
        <v>8219</v>
      </c>
      <c r="E3344" s="2">
        <v>78</v>
      </c>
    </row>
    <row r="3345" spans="2:5">
      <c r="B3345" s="2" t="s">
        <v>8219</v>
      </c>
      <c r="C3345" s="2" t="s">
        <v>8219</v>
      </c>
      <c r="E3345" s="2">
        <v>23</v>
      </c>
    </row>
    <row r="3346" spans="2:5">
      <c r="B3346" s="2" t="s">
        <v>8219</v>
      </c>
      <c r="C3346" s="2" t="s">
        <v>8219</v>
      </c>
      <c r="E3346" s="2">
        <v>40</v>
      </c>
    </row>
    <row r="3347" spans="2:5">
      <c r="B3347" s="2" t="s">
        <v>8219</v>
      </c>
      <c r="C3347" s="2" t="s">
        <v>8219</v>
      </c>
      <c r="E3347" s="2">
        <v>13</v>
      </c>
    </row>
    <row r="3348" spans="2:5">
      <c r="B3348" s="2" t="s">
        <v>8219</v>
      </c>
      <c r="C3348" s="2" t="s">
        <v>8219</v>
      </c>
      <c r="E3348" s="2">
        <v>18</v>
      </c>
    </row>
    <row r="3349" spans="2:5">
      <c r="B3349" s="2" t="s">
        <v>8219</v>
      </c>
      <c r="C3349" s="2" t="s">
        <v>8219</v>
      </c>
      <c r="E3349" s="2">
        <v>22</v>
      </c>
    </row>
    <row r="3350" spans="2:5">
      <c r="B3350" s="2" t="s">
        <v>8219</v>
      </c>
      <c r="C3350" s="2" t="s">
        <v>8219</v>
      </c>
      <c r="E3350" s="2">
        <v>79</v>
      </c>
    </row>
    <row r="3351" spans="2:5">
      <c r="B3351" s="2" t="s">
        <v>8219</v>
      </c>
      <c r="C3351" s="2" t="s">
        <v>8219</v>
      </c>
      <c r="E3351" s="2">
        <v>14</v>
      </c>
    </row>
    <row r="3352" spans="2:5">
      <c r="B3352" s="2" t="s">
        <v>8219</v>
      </c>
      <c r="C3352" s="2" t="s">
        <v>8219</v>
      </c>
      <c r="E3352" s="2">
        <v>51</v>
      </c>
    </row>
    <row r="3353" spans="2:5">
      <c r="B3353" s="2" t="s">
        <v>8219</v>
      </c>
      <c r="C3353" s="2" t="s">
        <v>8219</v>
      </c>
      <c r="E3353" s="2">
        <v>54</v>
      </c>
    </row>
    <row r="3354" spans="2:5">
      <c r="B3354" s="2" t="s">
        <v>8219</v>
      </c>
      <c r="C3354" s="2" t="s">
        <v>8219</v>
      </c>
      <c r="E3354" s="2">
        <v>70</v>
      </c>
    </row>
    <row r="3355" spans="2:5">
      <c r="B3355" s="2" t="s">
        <v>8219</v>
      </c>
      <c r="C3355" s="2" t="s">
        <v>8219</v>
      </c>
      <c r="E3355" s="2">
        <v>44</v>
      </c>
    </row>
    <row r="3356" spans="2:5">
      <c r="B3356" s="2" t="s">
        <v>8219</v>
      </c>
      <c r="C3356" s="2" t="s">
        <v>8219</v>
      </c>
      <c r="E3356" s="2">
        <v>55</v>
      </c>
    </row>
    <row r="3357" spans="2:5">
      <c r="B3357" s="2" t="s">
        <v>8219</v>
      </c>
      <c r="C3357" s="2" t="s">
        <v>8219</v>
      </c>
      <c r="E3357" s="2">
        <v>15</v>
      </c>
    </row>
    <row r="3358" spans="2:5">
      <c r="B3358" s="2" t="s">
        <v>8219</v>
      </c>
      <c r="C3358" s="2" t="s">
        <v>8219</v>
      </c>
      <c r="E3358" s="2">
        <v>27</v>
      </c>
    </row>
    <row r="3359" spans="2:5">
      <c r="B3359" s="2" t="s">
        <v>8219</v>
      </c>
      <c r="C3359" s="2" t="s">
        <v>8219</v>
      </c>
      <c r="E3359" s="2">
        <v>21</v>
      </c>
    </row>
    <row r="3360" spans="2:5">
      <c r="B3360" s="2" t="s">
        <v>8219</v>
      </c>
      <c r="C3360" s="2" t="s">
        <v>8219</v>
      </c>
      <c r="E3360" s="2">
        <v>162</v>
      </c>
    </row>
    <row r="3361" spans="2:5">
      <c r="B3361" s="2" t="s">
        <v>8219</v>
      </c>
      <c r="C3361" s="2" t="s">
        <v>8219</v>
      </c>
      <c r="E3361" s="2">
        <v>23</v>
      </c>
    </row>
    <row r="3362" spans="2:5">
      <c r="B3362" s="2" t="s">
        <v>8219</v>
      </c>
      <c r="C3362" s="2" t="s">
        <v>8219</v>
      </c>
      <c r="E3362" s="2">
        <v>72</v>
      </c>
    </row>
    <row r="3363" spans="2:5">
      <c r="B3363" s="2" t="s">
        <v>8219</v>
      </c>
      <c r="C3363" s="2" t="s">
        <v>8219</v>
      </c>
      <c r="E3363" s="2">
        <v>68</v>
      </c>
    </row>
    <row r="3364" spans="2:5">
      <c r="B3364" s="2" t="s">
        <v>8219</v>
      </c>
      <c r="C3364" s="2" t="s">
        <v>8219</v>
      </c>
      <c r="E3364" s="2">
        <v>20</v>
      </c>
    </row>
    <row r="3365" spans="2:5">
      <c r="B3365" s="2" t="s">
        <v>8219</v>
      </c>
      <c r="C3365" s="2" t="s">
        <v>8219</v>
      </c>
      <c r="E3365" s="2">
        <v>26</v>
      </c>
    </row>
    <row r="3366" spans="2:5">
      <c r="B3366" s="2" t="s">
        <v>8219</v>
      </c>
      <c r="C3366" s="2" t="s">
        <v>8219</v>
      </c>
      <c r="E3366" s="2">
        <v>72</v>
      </c>
    </row>
    <row r="3367" spans="2:5">
      <c r="B3367" s="2" t="s">
        <v>8219</v>
      </c>
      <c r="C3367" s="2" t="s">
        <v>8219</v>
      </c>
      <c r="E3367" s="2">
        <v>3</v>
      </c>
    </row>
    <row r="3368" spans="2:5">
      <c r="B3368" s="2" t="s">
        <v>8219</v>
      </c>
      <c r="C3368" s="2" t="s">
        <v>8219</v>
      </c>
      <c r="E3368" s="2">
        <v>18</v>
      </c>
    </row>
    <row r="3369" spans="2:5">
      <c r="B3369" s="2" t="s">
        <v>8219</v>
      </c>
      <c r="C3369" s="2" t="s">
        <v>8219</v>
      </c>
      <c r="E3369" s="2">
        <v>30</v>
      </c>
    </row>
    <row r="3370" spans="2:5">
      <c r="B3370" s="2" t="s">
        <v>8219</v>
      </c>
      <c r="C3370" s="2" t="s">
        <v>8219</v>
      </c>
      <c r="E3370" s="2">
        <v>23</v>
      </c>
    </row>
    <row r="3371" spans="2:5">
      <c r="B3371" s="2" t="s">
        <v>8219</v>
      </c>
      <c r="C3371" s="2" t="s">
        <v>8219</v>
      </c>
      <c r="E3371" s="2">
        <v>54</v>
      </c>
    </row>
    <row r="3372" spans="2:5">
      <c r="B3372" s="2" t="s">
        <v>8219</v>
      </c>
      <c r="C3372" s="2" t="s">
        <v>8219</v>
      </c>
      <c r="E3372" s="2">
        <v>26</v>
      </c>
    </row>
    <row r="3373" spans="2:5">
      <c r="B3373" s="2" t="s">
        <v>8219</v>
      </c>
      <c r="C3373" s="2" t="s">
        <v>8219</v>
      </c>
      <c r="E3373" s="2">
        <v>9</v>
      </c>
    </row>
    <row r="3374" spans="2:5">
      <c r="B3374" s="2" t="s">
        <v>8219</v>
      </c>
      <c r="C3374" s="2" t="s">
        <v>8219</v>
      </c>
      <c r="E3374" s="2">
        <v>27</v>
      </c>
    </row>
    <row r="3375" spans="2:5">
      <c r="B3375" s="2" t="s">
        <v>8219</v>
      </c>
      <c r="C3375" s="2" t="s">
        <v>8219</v>
      </c>
      <c r="E3375" s="2">
        <v>30</v>
      </c>
    </row>
    <row r="3376" spans="2:5">
      <c r="B3376" s="2" t="s">
        <v>8219</v>
      </c>
      <c r="C3376" s="2" t="s">
        <v>8219</v>
      </c>
      <c r="E3376" s="2">
        <v>52</v>
      </c>
    </row>
    <row r="3377" spans="2:5">
      <c r="B3377" s="2" t="s">
        <v>8219</v>
      </c>
      <c r="C3377" s="2" t="s">
        <v>8219</v>
      </c>
      <c r="E3377" s="2">
        <v>17</v>
      </c>
    </row>
    <row r="3378" spans="2:5">
      <c r="B3378" s="2" t="s">
        <v>8219</v>
      </c>
      <c r="C3378" s="2" t="s">
        <v>8219</v>
      </c>
      <c r="E3378" s="2">
        <v>19</v>
      </c>
    </row>
    <row r="3379" spans="2:5">
      <c r="B3379" s="2" t="s">
        <v>8219</v>
      </c>
      <c r="C3379" s="2" t="s">
        <v>8219</v>
      </c>
      <c r="E3379" s="2">
        <v>77</v>
      </c>
    </row>
    <row r="3380" spans="2:5">
      <c r="B3380" s="2" t="s">
        <v>8219</v>
      </c>
      <c r="C3380" s="2" t="s">
        <v>8219</v>
      </c>
      <c r="E3380" s="2">
        <v>21</v>
      </c>
    </row>
    <row r="3381" spans="2:5">
      <c r="B3381" s="2" t="s">
        <v>8219</v>
      </c>
      <c r="C3381" s="2" t="s">
        <v>8219</v>
      </c>
      <c r="E3381" s="2">
        <v>38</v>
      </c>
    </row>
    <row r="3382" spans="2:5">
      <c r="B3382" s="2" t="s">
        <v>8219</v>
      </c>
      <c r="C3382" s="2" t="s">
        <v>8219</v>
      </c>
      <c r="E3382" s="2">
        <v>28</v>
      </c>
    </row>
    <row r="3383" spans="2:5">
      <c r="B3383" s="2" t="s">
        <v>8219</v>
      </c>
      <c r="C3383" s="2" t="s">
        <v>8219</v>
      </c>
      <c r="E3383" s="2">
        <v>48</v>
      </c>
    </row>
    <row r="3384" spans="2:5">
      <c r="B3384" s="2" t="s">
        <v>8219</v>
      </c>
      <c r="C3384" s="2" t="s">
        <v>8219</v>
      </c>
      <c r="E3384" s="2">
        <v>46</v>
      </c>
    </row>
    <row r="3385" spans="2:5">
      <c r="B3385" s="2" t="s">
        <v>8219</v>
      </c>
      <c r="C3385" s="2" t="s">
        <v>8219</v>
      </c>
      <c r="E3385" s="2">
        <v>30</v>
      </c>
    </row>
    <row r="3386" spans="2:5">
      <c r="B3386" s="2" t="s">
        <v>8219</v>
      </c>
      <c r="C3386" s="2" t="s">
        <v>8219</v>
      </c>
      <c r="E3386" s="2">
        <v>64</v>
      </c>
    </row>
    <row r="3387" spans="2:5">
      <c r="B3387" s="2" t="s">
        <v>8219</v>
      </c>
      <c r="C3387" s="2" t="s">
        <v>8219</v>
      </c>
      <c r="E3387" s="2">
        <v>15</v>
      </c>
    </row>
    <row r="3388" spans="2:5">
      <c r="B3388" s="2" t="s">
        <v>8219</v>
      </c>
      <c r="C3388" s="2" t="s">
        <v>8219</v>
      </c>
      <c r="E3388" s="2">
        <v>41</v>
      </c>
    </row>
    <row r="3389" spans="2:5">
      <c r="B3389" s="2" t="s">
        <v>8219</v>
      </c>
      <c r="C3389" s="2" t="s">
        <v>8219</v>
      </c>
      <c r="E3389" s="2">
        <v>35</v>
      </c>
    </row>
    <row r="3390" spans="2:5">
      <c r="B3390" s="2" t="s">
        <v>8219</v>
      </c>
      <c r="C3390" s="2" t="s">
        <v>8219</v>
      </c>
      <c r="E3390" s="2">
        <v>45</v>
      </c>
    </row>
    <row r="3391" spans="2:5">
      <c r="B3391" s="2" t="s">
        <v>8219</v>
      </c>
      <c r="C3391" s="2" t="s">
        <v>8219</v>
      </c>
      <c r="E3391" s="2">
        <v>62</v>
      </c>
    </row>
    <row r="3392" spans="2:5">
      <c r="B3392" s="2" t="s">
        <v>8219</v>
      </c>
      <c r="C3392" s="2" t="s">
        <v>8219</v>
      </c>
      <c r="E3392" s="2">
        <v>22</v>
      </c>
    </row>
    <row r="3393" spans="2:5">
      <c r="B3393" s="2" t="s">
        <v>8219</v>
      </c>
      <c r="C3393" s="2" t="s">
        <v>8219</v>
      </c>
      <c r="E3393" s="2">
        <v>18</v>
      </c>
    </row>
    <row r="3394" spans="2:5">
      <c r="B3394" s="2" t="s">
        <v>8219</v>
      </c>
      <c r="C3394" s="2" t="s">
        <v>8219</v>
      </c>
      <c r="E3394" s="2">
        <v>12</v>
      </c>
    </row>
    <row r="3395" spans="2:5">
      <c r="B3395" s="2" t="s">
        <v>8219</v>
      </c>
      <c r="C3395" s="2" t="s">
        <v>8219</v>
      </c>
      <c r="E3395" s="2">
        <v>44</v>
      </c>
    </row>
    <row r="3396" spans="2:5">
      <c r="B3396" s="2" t="s">
        <v>8219</v>
      </c>
      <c r="C3396" s="2" t="s">
        <v>8219</v>
      </c>
      <c r="E3396" s="2">
        <v>27</v>
      </c>
    </row>
    <row r="3397" spans="2:5">
      <c r="B3397" s="2" t="s">
        <v>8219</v>
      </c>
      <c r="C3397" s="2" t="s">
        <v>8219</v>
      </c>
      <c r="E3397" s="2">
        <v>38</v>
      </c>
    </row>
    <row r="3398" spans="2:5">
      <c r="B3398" s="2" t="s">
        <v>8219</v>
      </c>
      <c r="C3398" s="2" t="s">
        <v>8219</v>
      </c>
      <c r="E3398" s="2">
        <v>28</v>
      </c>
    </row>
    <row r="3399" spans="2:5">
      <c r="B3399" s="2" t="s">
        <v>8219</v>
      </c>
      <c r="C3399" s="2" t="s">
        <v>8219</v>
      </c>
      <c r="E3399" s="2">
        <v>24</v>
      </c>
    </row>
    <row r="3400" spans="2:5">
      <c r="B3400" s="2" t="s">
        <v>8219</v>
      </c>
      <c r="C3400" s="2" t="s">
        <v>8219</v>
      </c>
      <c r="E3400" s="2">
        <v>65</v>
      </c>
    </row>
    <row r="3401" spans="2:5">
      <c r="B3401" s="2" t="s">
        <v>8219</v>
      </c>
      <c r="C3401" s="2" t="s">
        <v>8219</v>
      </c>
      <c r="E3401" s="2">
        <v>46</v>
      </c>
    </row>
    <row r="3402" spans="2:5">
      <c r="B3402" s="2" t="s">
        <v>8219</v>
      </c>
      <c r="C3402" s="2" t="s">
        <v>8219</v>
      </c>
      <c r="E3402" s="2">
        <v>85</v>
      </c>
    </row>
    <row r="3403" spans="2:5">
      <c r="B3403" s="2" t="s">
        <v>8219</v>
      </c>
      <c r="C3403" s="2" t="s">
        <v>8219</v>
      </c>
      <c r="E3403" s="2">
        <v>66</v>
      </c>
    </row>
    <row r="3404" spans="2:5">
      <c r="B3404" s="2" t="s">
        <v>8219</v>
      </c>
      <c r="C3404" s="2" t="s">
        <v>8219</v>
      </c>
      <c r="E3404" s="2">
        <v>165</v>
      </c>
    </row>
    <row r="3405" spans="2:5">
      <c r="B3405" s="2" t="s">
        <v>8219</v>
      </c>
      <c r="C3405" s="2" t="s">
        <v>8219</v>
      </c>
      <c r="E3405" s="2">
        <v>17</v>
      </c>
    </row>
    <row r="3406" spans="2:5">
      <c r="B3406" s="2" t="s">
        <v>8219</v>
      </c>
      <c r="C3406" s="2" t="s">
        <v>8219</v>
      </c>
      <c r="E3406" s="2">
        <v>3</v>
      </c>
    </row>
    <row r="3407" spans="2:5">
      <c r="B3407" s="2" t="s">
        <v>8219</v>
      </c>
      <c r="C3407" s="2" t="s">
        <v>8219</v>
      </c>
      <c r="E3407" s="2">
        <v>17</v>
      </c>
    </row>
    <row r="3408" spans="2:5">
      <c r="B3408" s="2" t="s">
        <v>8219</v>
      </c>
      <c r="C3408" s="2" t="s">
        <v>8219</v>
      </c>
      <c r="E3408" s="2">
        <v>91</v>
      </c>
    </row>
    <row r="3409" spans="2:5">
      <c r="B3409" s="2" t="s">
        <v>8219</v>
      </c>
      <c r="C3409" s="2" t="s">
        <v>8219</v>
      </c>
      <c r="E3409" s="2">
        <v>67</v>
      </c>
    </row>
    <row r="3410" spans="2:5">
      <c r="B3410" s="2" t="s">
        <v>8219</v>
      </c>
      <c r="C3410" s="2" t="s">
        <v>8219</v>
      </c>
      <c r="E3410" s="2">
        <v>18</v>
      </c>
    </row>
    <row r="3411" spans="2:5">
      <c r="B3411" s="2" t="s">
        <v>8219</v>
      </c>
      <c r="C3411" s="2" t="s">
        <v>8219</v>
      </c>
      <c r="E3411" s="2">
        <v>21</v>
      </c>
    </row>
    <row r="3412" spans="2:5">
      <c r="B3412" s="2" t="s">
        <v>8219</v>
      </c>
      <c r="C3412" s="2" t="s">
        <v>8219</v>
      </c>
      <c r="E3412" s="2">
        <v>40</v>
      </c>
    </row>
    <row r="3413" spans="2:5">
      <c r="B3413" s="2" t="s">
        <v>8219</v>
      </c>
      <c r="C3413" s="2" t="s">
        <v>8219</v>
      </c>
      <c r="E3413" s="2">
        <v>78</v>
      </c>
    </row>
    <row r="3414" spans="2:5">
      <c r="B3414" s="2" t="s">
        <v>8219</v>
      </c>
      <c r="C3414" s="2" t="s">
        <v>8219</v>
      </c>
      <c r="E3414" s="2">
        <v>26</v>
      </c>
    </row>
    <row r="3415" spans="2:5">
      <c r="B3415" s="2" t="s">
        <v>8219</v>
      </c>
      <c r="C3415" s="2" t="s">
        <v>8219</v>
      </c>
      <c r="E3415" s="2">
        <v>14</v>
      </c>
    </row>
    <row r="3416" spans="2:5">
      <c r="B3416" s="2" t="s">
        <v>8219</v>
      </c>
      <c r="C3416" s="2" t="s">
        <v>8219</v>
      </c>
      <c r="E3416" s="2">
        <v>44</v>
      </c>
    </row>
    <row r="3417" spans="2:5">
      <c r="B3417" s="2" t="s">
        <v>8219</v>
      </c>
      <c r="C3417" s="2" t="s">
        <v>8219</v>
      </c>
      <c r="E3417" s="2">
        <v>9</v>
      </c>
    </row>
    <row r="3418" spans="2:5">
      <c r="B3418" s="2" t="s">
        <v>8219</v>
      </c>
      <c r="C3418" s="2" t="s">
        <v>8219</v>
      </c>
      <c r="E3418" s="2">
        <v>30</v>
      </c>
    </row>
    <row r="3419" spans="2:5">
      <c r="B3419" s="2" t="s">
        <v>8219</v>
      </c>
      <c r="C3419" s="2" t="s">
        <v>8219</v>
      </c>
      <c r="E3419" s="2">
        <v>45</v>
      </c>
    </row>
    <row r="3420" spans="2:5">
      <c r="B3420" s="2" t="s">
        <v>8219</v>
      </c>
      <c r="C3420" s="2" t="s">
        <v>8219</v>
      </c>
      <c r="E3420" s="2">
        <v>56</v>
      </c>
    </row>
    <row r="3421" spans="2:5">
      <c r="B3421" s="2" t="s">
        <v>8219</v>
      </c>
      <c r="C3421" s="2" t="s">
        <v>8219</v>
      </c>
      <c r="E3421" s="2">
        <v>46</v>
      </c>
    </row>
    <row r="3422" spans="2:5">
      <c r="B3422" s="2" t="s">
        <v>8219</v>
      </c>
      <c r="C3422" s="2" t="s">
        <v>8219</v>
      </c>
      <c r="E3422" s="2">
        <v>34</v>
      </c>
    </row>
    <row r="3423" spans="2:5">
      <c r="B3423" s="2" t="s">
        <v>8219</v>
      </c>
      <c r="C3423" s="2" t="s">
        <v>8219</v>
      </c>
      <c r="E3423" s="2">
        <v>98</v>
      </c>
    </row>
    <row r="3424" spans="2:5">
      <c r="B3424" s="2" t="s">
        <v>8219</v>
      </c>
      <c r="C3424" s="2" t="s">
        <v>8219</v>
      </c>
      <c r="E3424" s="2">
        <v>46</v>
      </c>
    </row>
    <row r="3425" spans="2:5">
      <c r="B3425" s="2" t="s">
        <v>8219</v>
      </c>
      <c r="C3425" s="2" t="s">
        <v>8219</v>
      </c>
      <c r="E3425" s="2">
        <v>10</v>
      </c>
    </row>
    <row r="3426" spans="2:5">
      <c r="B3426" s="2" t="s">
        <v>8219</v>
      </c>
      <c r="C3426" s="2" t="s">
        <v>8219</v>
      </c>
      <c r="E3426" s="2">
        <v>76</v>
      </c>
    </row>
    <row r="3427" spans="2:5">
      <c r="B3427" s="2" t="s">
        <v>8219</v>
      </c>
      <c r="C3427" s="2" t="s">
        <v>8219</v>
      </c>
      <c r="E3427" s="2">
        <v>104</v>
      </c>
    </row>
    <row r="3428" spans="2:5">
      <c r="B3428" s="2" t="s">
        <v>8219</v>
      </c>
      <c r="C3428" s="2" t="s">
        <v>8219</v>
      </c>
      <c r="E3428" s="2">
        <v>87</v>
      </c>
    </row>
    <row r="3429" spans="2:5">
      <c r="B3429" s="2" t="s">
        <v>8219</v>
      </c>
      <c r="C3429" s="2" t="s">
        <v>8219</v>
      </c>
      <c r="E3429" s="2">
        <v>29</v>
      </c>
    </row>
    <row r="3430" spans="2:5">
      <c r="B3430" s="2" t="s">
        <v>8219</v>
      </c>
      <c r="C3430" s="2" t="s">
        <v>8219</v>
      </c>
      <c r="E3430" s="2">
        <v>51</v>
      </c>
    </row>
    <row r="3431" spans="2:5">
      <c r="B3431" s="2" t="s">
        <v>8219</v>
      </c>
      <c r="C3431" s="2" t="s">
        <v>8219</v>
      </c>
      <c r="E3431" s="2">
        <v>12</v>
      </c>
    </row>
    <row r="3432" spans="2:5">
      <c r="B3432" s="2" t="s">
        <v>8219</v>
      </c>
      <c r="C3432" s="2" t="s">
        <v>8219</v>
      </c>
      <c r="E3432" s="2">
        <v>72</v>
      </c>
    </row>
    <row r="3433" spans="2:5">
      <c r="B3433" s="2" t="s">
        <v>8219</v>
      </c>
      <c r="C3433" s="2" t="s">
        <v>8219</v>
      </c>
      <c r="E3433" s="2">
        <v>21</v>
      </c>
    </row>
    <row r="3434" spans="2:5">
      <c r="B3434" s="2" t="s">
        <v>8219</v>
      </c>
      <c r="C3434" s="2" t="s">
        <v>8219</v>
      </c>
      <c r="E3434" s="2">
        <v>42</v>
      </c>
    </row>
    <row r="3435" spans="2:5">
      <c r="B3435" s="2" t="s">
        <v>8219</v>
      </c>
      <c r="C3435" s="2" t="s">
        <v>8219</v>
      </c>
      <c r="E3435" s="2">
        <v>71</v>
      </c>
    </row>
    <row r="3436" spans="2:5">
      <c r="B3436" s="2" t="s">
        <v>8219</v>
      </c>
      <c r="C3436" s="2" t="s">
        <v>8219</v>
      </c>
      <c r="E3436" s="2">
        <v>168</v>
      </c>
    </row>
    <row r="3437" spans="2:5">
      <c r="B3437" s="2" t="s">
        <v>8219</v>
      </c>
      <c r="C3437" s="2" t="s">
        <v>8219</v>
      </c>
      <c r="E3437" s="2">
        <v>19</v>
      </c>
    </row>
    <row r="3438" spans="2:5">
      <c r="B3438" s="2" t="s">
        <v>8219</v>
      </c>
      <c r="C3438" s="2" t="s">
        <v>8219</v>
      </c>
      <c r="E3438" s="2">
        <v>37</v>
      </c>
    </row>
    <row r="3439" spans="2:5">
      <c r="B3439" s="2" t="s">
        <v>8219</v>
      </c>
      <c r="C3439" s="2" t="s">
        <v>8219</v>
      </c>
      <c r="E3439" s="2">
        <v>36</v>
      </c>
    </row>
    <row r="3440" spans="2:5">
      <c r="B3440" s="2" t="s">
        <v>8219</v>
      </c>
      <c r="C3440" s="2" t="s">
        <v>8219</v>
      </c>
      <c r="E3440" s="2">
        <v>14</v>
      </c>
    </row>
    <row r="3441" spans="2:5">
      <c r="B3441" s="2" t="s">
        <v>8219</v>
      </c>
      <c r="C3441" s="2" t="s">
        <v>8219</v>
      </c>
      <c r="E3441" s="2">
        <v>18</v>
      </c>
    </row>
    <row r="3442" spans="2:5">
      <c r="B3442" s="2" t="s">
        <v>8219</v>
      </c>
      <c r="C3442" s="2" t="s">
        <v>8219</v>
      </c>
      <c r="E3442" s="2">
        <v>82</v>
      </c>
    </row>
    <row r="3443" spans="2:5">
      <c r="B3443" s="2" t="s">
        <v>8219</v>
      </c>
      <c r="C3443" s="2" t="s">
        <v>8219</v>
      </c>
      <c r="E3443" s="2">
        <v>43</v>
      </c>
    </row>
    <row r="3444" spans="2:5">
      <c r="B3444" s="2" t="s">
        <v>8219</v>
      </c>
      <c r="C3444" s="2" t="s">
        <v>8219</v>
      </c>
      <c r="E3444" s="2">
        <v>8</v>
      </c>
    </row>
    <row r="3445" spans="2:5">
      <c r="B3445" s="2" t="s">
        <v>8219</v>
      </c>
      <c r="C3445" s="2" t="s">
        <v>8219</v>
      </c>
      <c r="E3445" s="2">
        <v>45</v>
      </c>
    </row>
    <row r="3446" spans="2:5">
      <c r="B3446" s="2" t="s">
        <v>8219</v>
      </c>
      <c r="C3446" s="2" t="s">
        <v>8219</v>
      </c>
      <c r="E3446" s="2">
        <v>20</v>
      </c>
    </row>
    <row r="3447" spans="2:5">
      <c r="B3447" s="2" t="s">
        <v>8219</v>
      </c>
      <c r="C3447" s="2" t="s">
        <v>8219</v>
      </c>
      <c r="E3447" s="2">
        <v>31</v>
      </c>
    </row>
    <row r="3448" spans="2:5">
      <c r="B3448" s="2" t="s">
        <v>8219</v>
      </c>
      <c r="C3448" s="2" t="s">
        <v>8219</v>
      </c>
      <c r="E3448" s="2">
        <v>25</v>
      </c>
    </row>
    <row r="3449" spans="2:5">
      <c r="B3449" s="2" t="s">
        <v>8219</v>
      </c>
      <c r="C3449" s="2" t="s">
        <v>8219</v>
      </c>
      <c r="E3449" s="2">
        <v>14</v>
      </c>
    </row>
    <row r="3450" spans="2:5">
      <c r="B3450" s="2" t="s">
        <v>8219</v>
      </c>
      <c r="C3450" s="2" t="s">
        <v>8219</v>
      </c>
      <c r="E3450" s="2">
        <v>45</v>
      </c>
    </row>
    <row r="3451" spans="2:5">
      <c r="B3451" s="2" t="s">
        <v>8219</v>
      </c>
      <c r="C3451" s="2" t="s">
        <v>8219</v>
      </c>
      <c r="E3451" s="2">
        <v>20</v>
      </c>
    </row>
    <row r="3452" spans="2:5">
      <c r="B3452" s="2" t="s">
        <v>8219</v>
      </c>
      <c r="C3452" s="2" t="s">
        <v>8219</v>
      </c>
      <c r="E3452" s="2">
        <v>39</v>
      </c>
    </row>
    <row r="3453" spans="2:5">
      <c r="B3453" s="2" t="s">
        <v>8219</v>
      </c>
      <c r="C3453" s="2" t="s">
        <v>8219</v>
      </c>
      <c r="E3453" s="2">
        <v>16</v>
      </c>
    </row>
    <row r="3454" spans="2:5">
      <c r="B3454" s="2" t="s">
        <v>8219</v>
      </c>
      <c r="C3454" s="2" t="s">
        <v>8219</v>
      </c>
      <c r="E3454" s="2">
        <v>37</v>
      </c>
    </row>
    <row r="3455" spans="2:5">
      <c r="B3455" s="2" t="s">
        <v>8219</v>
      </c>
      <c r="C3455" s="2" t="s">
        <v>8219</v>
      </c>
      <c r="E3455" s="2">
        <v>14</v>
      </c>
    </row>
    <row r="3456" spans="2:5">
      <c r="B3456" s="2" t="s">
        <v>8219</v>
      </c>
      <c r="C3456" s="2" t="s">
        <v>8219</v>
      </c>
      <c r="E3456" s="2">
        <v>21</v>
      </c>
    </row>
    <row r="3457" spans="2:5">
      <c r="B3457" s="2" t="s">
        <v>8219</v>
      </c>
      <c r="C3457" s="2" t="s">
        <v>8219</v>
      </c>
      <c r="E3457" s="2">
        <v>69</v>
      </c>
    </row>
    <row r="3458" spans="2:5">
      <c r="B3458" s="2" t="s">
        <v>8219</v>
      </c>
      <c r="C3458" s="2" t="s">
        <v>8219</v>
      </c>
      <c r="E3458" s="2">
        <v>16</v>
      </c>
    </row>
    <row r="3459" spans="2:5">
      <c r="B3459" s="2" t="s">
        <v>8219</v>
      </c>
      <c r="C3459" s="2" t="s">
        <v>8219</v>
      </c>
      <c r="E3459" s="2">
        <v>55</v>
      </c>
    </row>
    <row r="3460" spans="2:5">
      <c r="B3460" s="2" t="s">
        <v>8219</v>
      </c>
      <c r="C3460" s="2" t="s">
        <v>8219</v>
      </c>
      <c r="E3460" s="2">
        <v>27</v>
      </c>
    </row>
    <row r="3461" spans="2:5">
      <c r="B3461" s="2" t="s">
        <v>8219</v>
      </c>
      <c r="C3461" s="2" t="s">
        <v>8219</v>
      </c>
      <c r="E3461" s="2">
        <v>36</v>
      </c>
    </row>
    <row r="3462" spans="2:5">
      <c r="B3462" s="2" t="s">
        <v>8219</v>
      </c>
      <c r="C3462" s="2" t="s">
        <v>8219</v>
      </c>
      <c r="E3462" s="2">
        <v>19</v>
      </c>
    </row>
    <row r="3463" spans="2:5">
      <c r="B3463" s="2" t="s">
        <v>8219</v>
      </c>
      <c r="C3463" s="2" t="s">
        <v>8219</v>
      </c>
      <c r="E3463" s="2">
        <v>12</v>
      </c>
    </row>
    <row r="3464" spans="2:5">
      <c r="B3464" s="2" t="s">
        <v>8219</v>
      </c>
      <c r="C3464" s="2" t="s">
        <v>8219</v>
      </c>
      <c r="E3464" s="2">
        <v>17</v>
      </c>
    </row>
    <row r="3465" spans="2:5">
      <c r="B3465" s="2" t="s">
        <v>8219</v>
      </c>
      <c r="C3465" s="2" t="s">
        <v>8219</v>
      </c>
      <c r="E3465" s="2">
        <v>114</v>
      </c>
    </row>
    <row r="3466" spans="2:5">
      <c r="B3466" s="2" t="s">
        <v>8219</v>
      </c>
      <c r="C3466" s="2" t="s">
        <v>8219</v>
      </c>
      <c r="E3466" s="2">
        <v>93</v>
      </c>
    </row>
    <row r="3467" spans="2:5">
      <c r="B3467" s="2" t="s">
        <v>8219</v>
      </c>
      <c r="C3467" s="2" t="s">
        <v>8219</v>
      </c>
      <c r="E3467" s="2">
        <v>36</v>
      </c>
    </row>
    <row r="3468" spans="2:5">
      <c r="B3468" s="2" t="s">
        <v>8219</v>
      </c>
      <c r="C3468" s="2" t="s">
        <v>8219</v>
      </c>
      <c r="E3468" s="2">
        <v>61</v>
      </c>
    </row>
    <row r="3469" spans="2:5">
      <c r="B3469" s="2" t="s">
        <v>8219</v>
      </c>
      <c r="C3469" s="2" t="s">
        <v>8219</v>
      </c>
      <c r="E3469" s="2">
        <v>47</v>
      </c>
    </row>
    <row r="3470" spans="2:5">
      <c r="B3470" s="2" t="s">
        <v>8219</v>
      </c>
      <c r="C3470" s="2" t="s">
        <v>8219</v>
      </c>
      <c r="E3470" s="2">
        <v>17</v>
      </c>
    </row>
    <row r="3471" spans="2:5">
      <c r="B3471" s="2" t="s">
        <v>8219</v>
      </c>
      <c r="C3471" s="2" t="s">
        <v>8219</v>
      </c>
      <c r="E3471" s="2">
        <v>63</v>
      </c>
    </row>
    <row r="3472" spans="2:5">
      <c r="B3472" s="2" t="s">
        <v>8219</v>
      </c>
      <c r="C3472" s="2" t="s">
        <v>8219</v>
      </c>
      <c r="E3472" s="2">
        <v>9</v>
      </c>
    </row>
    <row r="3473" spans="2:5">
      <c r="B3473" s="2" t="s">
        <v>8219</v>
      </c>
      <c r="C3473" s="2" t="s">
        <v>8219</v>
      </c>
      <c r="E3473" s="2">
        <v>30</v>
      </c>
    </row>
    <row r="3474" spans="2:5">
      <c r="B3474" s="2" t="s">
        <v>8219</v>
      </c>
      <c r="C3474" s="2" t="s">
        <v>8219</v>
      </c>
      <c r="E3474" s="2">
        <v>23</v>
      </c>
    </row>
    <row r="3475" spans="2:5">
      <c r="B3475" s="2" t="s">
        <v>8219</v>
      </c>
      <c r="C3475" s="2" t="s">
        <v>8219</v>
      </c>
      <c r="E3475" s="2">
        <v>33</v>
      </c>
    </row>
    <row r="3476" spans="2:5">
      <c r="B3476" s="2" t="s">
        <v>8219</v>
      </c>
      <c r="C3476" s="2" t="s">
        <v>8219</v>
      </c>
      <c r="E3476" s="2">
        <v>39</v>
      </c>
    </row>
    <row r="3477" spans="2:5">
      <c r="B3477" s="2" t="s">
        <v>8219</v>
      </c>
      <c r="C3477" s="2" t="s">
        <v>8219</v>
      </c>
      <c r="E3477" s="2">
        <v>17</v>
      </c>
    </row>
    <row r="3478" spans="2:5">
      <c r="B3478" s="2" t="s">
        <v>8219</v>
      </c>
      <c r="C3478" s="2" t="s">
        <v>8219</v>
      </c>
      <c r="E3478" s="2">
        <v>6</v>
      </c>
    </row>
    <row r="3479" spans="2:5">
      <c r="B3479" s="2" t="s">
        <v>8219</v>
      </c>
      <c r="C3479" s="2" t="s">
        <v>8219</v>
      </c>
      <c r="E3479" s="2">
        <v>39</v>
      </c>
    </row>
    <row r="3480" spans="2:5">
      <c r="B3480" s="2" t="s">
        <v>8219</v>
      </c>
      <c r="C3480" s="2" t="s">
        <v>8219</v>
      </c>
      <c r="E3480" s="2">
        <v>57</v>
      </c>
    </row>
    <row r="3481" spans="2:5">
      <c r="B3481" s="2" t="s">
        <v>8219</v>
      </c>
      <c r="C3481" s="2" t="s">
        <v>8219</v>
      </c>
      <c r="E3481" s="2">
        <v>56</v>
      </c>
    </row>
    <row r="3482" spans="2:5">
      <c r="B3482" s="2" t="s">
        <v>8219</v>
      </c>
      <c r="C3482" s="2" t="s">
        <v>8219</v>
      </c>
      <c r="E3482" s="2">
        <v>13</v>
      </c>
    </row>
    <row r="3483" spans="2:5">
      <c r="B3483" s="2" t="s">
        <v>8219</v>
      </c>
      <c r="C3483" s="2" t="s">
        <v>8219</v>
      </c>
      <c r="E3483" s="2">
        <v>95</v>
      </c>
    </row>
    <row r="3484" spans="2:5">
      <c r="B3484" s="2" t="s">
        <v>8219</v>
      </c>
      <c r="C3484" s="2" t="s">
        <v>8219</v>
      </c>
      <c r="E3484" s="2">
        <v>80</v>
      </c>
    </row>
    <row r="3485" spans="2:5">
      <c r="B3485" s="2" t="s">
        <v>8219</v>
      </c>
      <c r="C3485" s="2" t="s">
        <v>8219</v>
      </c>
      <c r="E3485" s="2">
        <v>133</v>
      </c>
    </row>
    <row r="3486" spans="2:5">
      <c r="B3486" s="2" t="s">
        <v>8219</v>
      </c>
      <c r="C3486" s="2" t="s">
        <v>8219</v>
      </c>
      <c r="E3486" s="2">
        <v>44</v>
      </c>
    </row>
    <row r="3487" spans="2:5">
      <c r="B3487" s="2" t="s">
        <v>8219</v>
      </c>
      <c r="C3487" s="2" t="s">
        <v>8219</v>
      </c>
      <c r="E3487" s="2">
        <v>30</v>
      </c>
    </row>
    <row r="3488" spans="2:5">
      <c r="B3488" s="2" t="s">
        <v>8219</v>
      </c>
      <c r="C3488" s="2" t="s">
        <v>8219</v>
      </c>
      <c r="E3488" s="2">
        <v>56</v>
      </c>
    </row>
    <row r="3489" spans="2:5">
      <c r="B3489" s="2" t="s">
        <v>8219</v>
      </c>
      <c r="C3489" s="2" t="s">
        <v>8219</v>
      </c>
      <c r="E3489" s="2">
        <v>66</v>
      </c>
    </row>
    <row r="3490" spans="2:5">
      <c r="B3490" s="2" t="s">
        <v>8219</v>
      </c>
      <c r="C3490" s="2" t="s">
        <v>8219</v>
      </c>
      <c r="E3490" s="2">
        <v>29</v>
      </c>
    </row>
    <row r="3491" spans="2:5">
      <c r="B3491" s="2" t="s">
        <v>8219</v>
      </c>
      <c r="C3491" s="2" t="s">
        <v>8219</v>
      </c>
      <c r="E3491" s="2">
        <v>72</v>
      </c>
    </row>
    <row r="3492" spans="2:5">
      <c r="B3492" s="2" t="s">
        <v>8219</v>
      </c>
      <c r="C3492" s="2" t="s">
        <v>8219</v>
      </c>
      <c r="E3492" s="2">
        <v>27</v>
      </c>
    </row>
    <row r="3493" spans="2:5">
      <c r="B3493" s="2" t="s">
        <v>8219</v>
      </c>
      <c r="C3493" s="2" t="s">
        <v>8219</v>
      </c>
      <c r="E3493" s="2">
        <v>10</v>
      </c>
    </row>
    <row r="3494" spans="2:5">
      <c r="B3494" s="2" t="s">
        <v>8219</v>
      </c>
      <c r="C3494" s="2" t="s">
        <v>8219</v>
      </c>
      <c r="E3494" s="2">
        <v>35</v>
      </c>
    </row>
    <row r="3495" spans="2:5">
      <c r="B3495" s="2" t="s">
        <v>8219</v>
      </c>
      <c r="C3495" s="2" t="s">
        <v>8219</v>
      </c>
      <c r="E3495" s="2">
        <v>29</v>
      </c>
    </row>
    <row r="3496" spans="2:5">
      <c r="B3496" s="2" t="s">
        <v>8219</v>
      </c>
      <c r="C3496" s="2" t="s">
        <v>8219</v>
      </c>
      <c r="E3496" s="2">
        <v>13</v>
      </c>
    </row>
    <row r="3497" spans="2:5">
      <c r="B3497" s="2" t="s">
        <v>8219</v>
      </c>
      <c r="C3497" s="2" t="s">
        <v>8219</v>
      </c>
      <c r="E3497" s="2">
        <v>72</v>
      </c>
    </row>
    <row r="3498" spans="2:5">
      <c r="B3498" s="2" t="s">
        <v>8219</v>
      </c>
      <c r="C3498" s="2" t="s">
        <v>8219</v>
      </c>
      <c r="E3498" s="2">
        <v>78</v>
      </c>
    </row>
    <row r="3499" spans="2:5">
      <c r="B3499" s="2" t="s">
        <v>8219</v>
      </c>
      <c r="C3499" s="2" t="s">
        <v>8219</v>
      </c>
      <c r="E3499" s="2">
        <v>49</v>
      </c>
    </row>
    <row r="3500" spans="2:5">
      <c r="B3500" s="2" t="s">
        <v>8219</v>
      </c>
      <c r="C3500" s="2" t="s">
        <v>8219</v>
      </c>
      <c r="E3500" s="2">
        <v>42</v>
      </c>
    </row>
    <row r="3501" spans="2:5">
      <c r="B3501" s="2" t="s">
        <v>8219</v>
      </c>
      <c r="C3501" s="2" t="s">
        <v>8219</v>
      </c>
      <c r="E3501" s="2">
        <v>35</v>
      </c>
    </row>
    <row r="3502" spans="2:5">
      <c r="B3502" s="2" t="s">
        <v>8219</v>
      </c>
      <c r="C3502" s="2" t="s">
        <v>8219</v>
      </c>
      <c r="E3502" s="2">
        <v>42</v>
      </c>
    </row>
    <row r="3503" spans="2:5">
      <c r="B3503" s="2" t="s">
        <v>8219</v>
      </c>
      <c r="C3503" s="2" t="s">
        <v>8219</v>
      </c>
      <c r="E3503" s="2">
        <v>42</v>
      </c>
    </row>
    <row r="3504" spans="2:5">
      <c r="B3504" s="2" t="s">
        <v>8219</v>
      </c>
      <c r="C3504" s="2" t="s">
        <v>8219</v>
      </c>
      <c r="E3504" s="2">
        <v>31</v>
      </c>
    </row>
    <row r="3505" spans="2:5">
      <c r="B3505" s="2" t="s">
        <v>8219</v>
      </c>
      <c r="C3505" s="2" t="s">
        <v>8219</v>
      </c>
      <c r="E3505" s="2">
        <v>38</v>
      </c>
    </row>
    <row r="3506" spans="2:5">
      <c r="B3506" s="2" t="s">
        <v>8219</v>
      </c>
      <c r="C3506" s="2" t="s">
        <v>8219</v>
      </c>
      <c r="E3506" s="2">
        <v>8</v>
      </c>
    </row>
    <row r="3507" spans="2:5">
      <c r="B3507" s="2" t="s">
        <v>8219</v>
      </c>
      <c r="C3507" s="2" t="s">
        <v>8219</v>
      </c>
      <c r="E3507" s="2">
        <v>39</v>
      </c>
    </row>
    <row r="3508" spans="2:5">
      <c r="B3508" s="2" t="s">
        <v>8219</v>
      </c>
      <c r="C3508" s="2" t="s">
        <v>8219</v>
      </c>
      <c r="E3508" s="2">
        <v>29</v>
      </c>
    </row>
    <row r="3509" spans="2:5">
      <c r="B3509" s="2" t="s">
        <v>8219</v>
      </c>
      <c r="C3509" s="2" t="s">
        <v>8219</v>
      </c>
      <c r="E3509" s="2">
        <v>72</v>
      </c>
    </row>
    <row r="3510" spans="2:5">
      <c r="B3510" s="2" t="s">
        <v>8219</v>
      </c>
      <c r="C3510" s="2" t="s">
        <v>8219</v>
      </c>
      <c r="E3510" s="2">
        <v>15</v>
      </c>
    </row>
    <row r="3511" spans="2:5">
      <c r="B3511" s="2" t="s">
        <v>8219</v>
      </c>
      <c r="C3511" s="2" t="s">
        <v>8219</v>
      </c>
      <c r="E3511" s="2">
        <v>33</v>
      </c>
    </row>
    <row r="3512" spans="2:5">
      <c r="B3512" s="2" t="s">
        <v>8219</v>
      </c>
      <c r="C3512" s="2" t="s">
        <v>8219</v>
      </c>
      <c r="E3512" s="2">
        <v>15</v>
      </c>
    </row>
    <row r="3513" spans="2:5">
      <c r="B3513" s="2" t="s">
        <v>8219</v>
      </c>
      <c r="C3513" s="2" t="s">
        <v>8219</v>
      </c>
      <c r="E3513" s="2">
        <v>19</v>
      </c>
    </row>
    <row r="3514" spans="2:5">
      <c r="B3514" s="2" t="s">
        <v>8219</v>
      </c>
      <c r="C3514" s="2" t="s">
        <v>8219</v>
      </c>
      <c r="E3514" s="2">
        <v>17</v>
      </c>
    </row>
    <row r="3515" spans="2:5">
      <c r="B3515" s="2" t="s">
        <v>8219</v>
      </c>
      <c r="C3515" s="2" t="s">
        <v>8219</v>
      </c>
      <c r="E3515" s="2">
        <v>44</v>
      </c>
    </row>
    <row r="3516" spans="2:5">
      <c r="B3516" s="2" t="s">
        <v>8219</v>
      </c>
      <c r="C3516" s="2" t="s">
        <v>8219</v>
      </c>
      <c r="E3516" s="2">
        <v>10</v>
      </c>
    </row>
    <row r="3517" spans="2:5">
      <c r="B3517" s="2" t="s">
        <v>8219</v>
      </c>
      <c r="C3517" s="2" t="s">
        <v>8219</v>
      </c>
      <c r="E3517" s="2">
        <v>46</v>
      </c>
    </row>
    <row r="3518" spans="2:5">
      <c r="B3518" s="2" t="s">
        <v>8219</v>
      </c>
      <c r="C3518" s="2" t="s">
        <v>8219</v>
      </c>
      <c r="E3518" s="2">
        <v>11</v>
      </c>
    </row>
    <row r="3519" spans="2:5">
      <c r="B3519" s="2" t="s">
        <v>8219</v>
      </c>
      <c r="C3519" s="2" t="s">
        <v>8219</v>
      </c>
      <c r="E3519" s="2">
        <v>13</v>
      </c>
    </row>
    <row r="3520" spans="2:5">
      <c r="B3520" s="2" t="s">
        <v>8219</v>
      </c>
      <c r="C3520" s="2" t="s">
        <v>8219</v>
      </c>
      <c r="E3520" s="2">
        <v>33</v>
      </c>
    </row>
    <row r="3521" spans="2:5">
      <c r="B3521" s="2" t="s">
        <v>8219</v>
      </c>
      <c r="C3521" s="2" t="s">
        <v>8219</v>
      </c>
      <c r="E3521" s="2">
        <v>28</v>
      </c>
    </row>
    <row r="3522" spans="2:5">
      <c r="B3522" s="2" t="s">
        <v>8219</v>
      </c>
      <c r="C3522" s="2" t="s">
        <v>8219</v>
      </c>
      <c r="E3522" s="2">
        <v>21</v>
      </c>
    </row>
    <row r="3523" spans="2:5">
      <c r="B3523" s="2" t="s">
        <v>8219</v>
      </c>
      <c r="C3523" s="2" t="s">
        <v>8219</v>
      </c>
      <c r="E3523" s="2">
        <v>13</v>
      </c>
    </row>
    <row r="3524" spans="2:5">
      <c r="B3524" s="2" t="s">
        <v>8219</v>
      </c>
      <c r="C3524" s="2" t="s">
        <v>8219</v>
      </c>
      <c r="E3524" s="2">
        <v>34</v>
      </c>
    </row>
    <row r="3525" spans="2:5">
      <c r="B3525" s="2" t="s">
        <v>8219</v>
      </c>
      <c r="C3525" s="2" t="s">
        <v>8219</v>
      </c>
      <c r="E3525" s="2">
        <v>80</v>
      </c>
    </row>
    <row r="3526" spans="2:5">
      <c r="B3526" s="2" t="s">
        <v>8219</v>
      </c>
      <c r="C3526" s="2" t="s">
        <v>8219</v>
      </c>
      <c r="E3526" s="2">
        <v>74</v>
      </c>
    </row>
    <row r="3527" spans="2:5">
      <c r="B3527" s="2" t="s">
        <v>8219</v>
      </c>
      <c r="C3527" s="2" t="s">
        <v>8219</v>
      </c>
      <c r="E3527" s="2">
        <v>7</v>
      </c>
    </row>
    <row r="3528" spans="2:5">
      <c r="B3528" s="2" t="s">
        <v>8219</v>
      </c>
      <c r="C3528" s="2" t="s">
        <v>8219</v>
      </c>
      <c r="E3528" s="2">
        <v>34</v>
      </c>
    </row>
    <row r="3529" spans="2:5">
      <c r="B3529" s="2" t="s">
        <v>8219</v>
      </c>
      <c r="C3529" s="2" t="s">
        <v>8219</v>
      </c>
      <c r="E3529" s="2">
        <v>86</v>
      </c>
    </row>
    <row r="3530" spans="2:5">
      <c r="B3530" s="2" t="s">
        <v>8219</v>
      </c>
      <c r="C3530" s="2" t="s">
        <v>8219</v>
      </c>
      <c r="E3530" s="2">
        <v>37</v>
      </c>
    </row>
    <row r="3531" spans="2:5">
      <c r="B3531" s="2" t="s">
        <v>8219</v>
      </c>
      <c r="C3531" s="2" t="s">
        <v>8219</v>
      </c>
      <c r="E3531" s="2">
        <v>18</v>
      </c>
    </row>
    <row r="3532" spans="2:5">
      <c r="B3532" s="2" t="s">
        <v>8219</v>
      </c>
      <c r="C3532" s="2" t="s">
        <v>8219</v>
      </c>
      <c r="E3532" s="2">
        <v>22</v>
      </c>
    </row>
    <row r="3533" spans="2:5">
      <c r="B3533" s="2" t="s">
        <v>8219</v>
      </c>
      <c r="C3533" s="2" t="s">
        <v>8219</v>
      </c>
      <c r="E3533" s="2">
        <v>26</v>
      </c>
    </row>
    <row r="3534" spans="2:5">
      <c r="B3534" s="2" t="s">
        <v>8219</v>
      </c>
      <c r="C3534" s="2" t="s">
        <v>8219</v>
      </c>
      <c r="E3534" s="2">
        <v>27</v>
      </c>
    </row>
    <row r="3535" spans="2:5">
      <c r="B3535" s="2" t="s">
        <v>8219</v>
      </c>
      <c r="C3535" s="2" t="s">
        <v>8219</v>
      </c>
      <c r="E3535" s="2">
        <v>8</v>
      </c>
    </row>
    <row r="3536" spans="2:5">
      <c r="B3536" s="2" t="s">
        <v>8219</v>
      </c>
      <c r="C3536" s="2" t="s">
        <v>8219</v>
      </c>
      <c r="E3536" s="2">
        <v>204</v>
      </c>
    </row>
    <row r="3537" spans="2:5">
      <c r="B3537" s="2" t="s">
        <v>8219</v>
      </c>
      <c r="C3537" s="2" t="s">
        <v>8219</v>
      </c>
      <c r="E3537" s="2">
        <v>46</v>
      </c>
    </row>
    <row r="3538" spans="2:5">
      <c r="B3538" s="2" t="s">
        <v>8219</v>
      </c>
      <c r="C3538" s="2" t="s">
        <v>8219</v>
      </c>
      <c r="E3538" s="2">
        <v>17</v>
      </c>
    </row>
    <row r="3539" spans="2:5">
      <c r="B3539" s="2" t="s">
        <v>8219</v>
      </c>
      <c r="C3539" s="2" t="s">
        <v>8219</v>
      </c>
      <c r="E3539" s="2">
        <v>28</v>
      </c>
    </row>
    <row r="3540" spans="2:5">
      <c r="B3540" s="2" t="s">
        <v>8219</v>
      </c>
      <c r="C3540" s="2" t="s">
        <v>8219</v>
      </c>
      <c r="E3540" s="2">
        <v>83</v>
      </c>
    </row>
    <row r="3541" spans="2:5">
      <c r="B3541" s="2" t="s">
        <v>8219</v>
      </c>
      <c r="C3541" s="2" t="s">
        <v>8219</v>
      </c>
      <c r="E3541" s="2">
        <v>13</v>
      </c>
    </row>
    <row r="3542" spans="2:5">
      <c r="B3542" s="2" t="s">
        <v>8219</v>
      </c>
      <c r="C3542" s="2" t="s">
        <v>8219</v>
      </c>
      <c r="E3542" s="2">
        <v>8</v>
      </c>
    </row>
    <row r="3543" spans="2:5">
      <c r="B3543" s="2" t="s">
        <v>8219</v>
      </c>
      <c r="C3543" s="2" t="s">
        <v>8219</v>
      </c>
      <c r="E3543" s="2">
        <v>32</v>
      </c>
    </row>
    <row r="3544" spans="2:5">
      <c r="B3544" s="2" t="s">
        <v>8219</v>
      </c>
      <c r="C3544" s="2" t="s">
        <v>8219</v>
      </c>
      <c r="E3544" s="2">
        <v>85</v>
      </c>
    </row>
    <row r="3545" spans="2:5">
      <c r="B3545" s="2" t="s">
        <v>8219</v>
      </c>
      <c r="C3545" s="2" t="s">
        <v>8219</v>
      </c>
      <c r="E3545" s="2">
        <v>29</v>
      </c>
    </row>
    <row r="3546" spans="2:5">
      <c r="B3546" s="2" t="s">
        <v>8219</v>
      </c>
      <c r="C3546" s="2" t="s">
        <v>8219</v>
      </c>
      <c r="E3546" s="2">
        <v>24</v>
      </c>
    </row>
    <row r="3547" spans="2:5">
      <c r="B3547" s="2" t="s">
        <v>8219</v>
      </c>
      <c r="C3547" s="2" t="s">
        <v>8219</v>
      </c>
      <c r="E3547" s="2">
        <v>8</v>
      </c>
    </row>
    <row r="3548" spans="2:5">
      <c r="B3548" s="2" t="s">
        <v>8219</v>
      </c>
      <c r="C3548" s="2" t="s">
        <v>8219</v>
      </c>
      <c r="E3548" s="2">
        <v>19</v>
      </c>
    </row>
    <row r="3549" spans="2:5">
      <c r="B3549" s="2" t="s">
        <v>8219</v>
      </c>
      <c r="C3549" s="2" t="s">
        <v>8219</v>
      </c>
      <c r="E3549" s="2">
        <v>336</v>
      </c>
    </row>
    <row r="3550" spans="2:5">
      <c r="B3550" s="2" t="s">
        <v>8219</v>
      </c>
      <c r="C3550" s="2" t="s">
        <v>8219</v>
      </c>
      <c r="E3550" s="2">
        <v>13</v>
      </c>
    </row>
    <row r="3551" spans="2:5">
      <c r="B3551" s="2" t="s">
        <v>8219</v>
      </c>
      <c r="C3551" s="2" t="s">
        <v>8219</v>
      </c>
      <c r="E3551" s="2">
        <v>42</v>
      </c>
    </row>
    <row r="3552" spans="2:5">
      <c r="B3552" s="2" t="s">
        <v>8219</v>
      </c>
      <c r="C3552" s="2" t="s">
        <v>8219</v>
      </c>
      <c r="E3552" s="2">
        <v>64</v>
      </c>
    </row>
    <row r="3553" spans="2:5">
      <c r="B3553" s="2" t="s">
        <v>8219</v>
      </c>
      <c r="C3553" s="2" t="s">
        <v>8219</v>
      </c>
      <c r="E3553" s="2">
        <v>25</v>
      </c>
    </row>
    <row r="3554" spans="2:5">
      <c r="B3554" s="2" t="s">
        <v>8219</v>
      </c>
      <c r="C3554" s="2" t="s">
        <v>8219</v>
      </c>
      <c r="E3554" s="2">
        <v>20</v>
      </c>
    </row>
    <row r="3555" spans="2:5">
      <c r="B3555" s="2" t="s">
        <v>8219</v>
      </c>
      <c r="C3555" s="2" t="s">
        <v>8219</v>
      </c>
      <c r="E3555" s="2">
        <v>104</v>
      </c>
    </row>
    <row r="3556" spans="2:5">
      <c r="B3556" s="2" t="s">
        <v>8219</v>
      </c>
      <c r="C3556" s="2" t="s">
        <v>8219</v>
      </c>
      <c r="E3556" s="2">
        <v>53</v>
      </c>
    </row>
    <row r="3557" spans="2:5">
      <c r="B3557" s="2" t="s">
        <v>8219</v>
      </c>
      <c r="C3557" s="2" t="s">
        <v>8219</v>
      </c>
      <c r="E3557" s="2">
        <v>14</v>
      </c>
    </row>
    <row r="3558" spans="2:5">
      <c r="B3558" s="2" t="s">
        <v>8219</v>
      </c>
      <c r="C3558" s="2" t="s">
        <v>8219</v>
      </c>
      <c r="E3558" s="2">
        <v>20</v>
      </c>
    </row>
    <row r="3559" spans="2:5">
      <c r="B3559" s="2" t="s">
        <v>8219</v>
      </c>
      <c r="C3559" s="2" t="s">
        <v>8219</v>
      </c>
      <c r="E3559" s="2">
        <v>558</v>
      </c>
    </row>
    <row r="3560" spans="2:5">
      <c r="B3560" s="2" t="s">
        <v>8219</v>
      </c>
      <c r="C3560" s="2" t="s">
        <v>8219</v>
      </c>
      <c r="E3560" s="2">
        <v>22</v>
      </c>
    </row>
    <row r="3561" spans="2:5">
      <c r="B3561" s="2" t="s">
        <v>8219</v>
      </c>
      <c r="C3561" s="2" t="s">
        <v>8219</v>
      </c>
      <c r="E3561" s="2">
        <v>24</v>
      </c>
    </row>
    <row r="3562" spans="2:5">
      <c r="B3562" s="2" t="s">
        <v>8219</v>
      </c>
      <c r="C3562" s="2" t="s">
        <v>8219</v>
      </c>
      <c r="E3562" s="2">
        <v>74</v>
      </c>
    </row>
    <row r="3563" spans="2:5">
      <c r="B3563" s="2" t="s">
        <v>8219</v>
      </c>
      <c r="C3563" s="2" t="s">
        <v>8219</v>
      </c>
      <c r="E3563" s="2">
        <v>54</v>
      </c>
    </row>
    <row r="3564" spans="2:5">
      <c r="B3564" s="2" t="s">
        <v>8219</v>
      </c>
      <c r="C3564" s="2" t="s">
        <v>8219</v>
      </c>
      <c r="E3564" s="2">
        <v>31</v>
      </c>
    </row>
    <row r="3565" spans="2:5">
      <c r="B3565" s="2" t="s">
        <v>8219</v>
      </c>
      <c r="C3565" s="2" t="s">
        <v>8219</v>
      </c>
      <c r="E3565" s="2">
        <v>25</v>
      </c>
    </row>
    <row r="3566" spans="2:5">
      <c r="B3566" s="2" t="s">
        <v>8219</v>
      </c>
      <c r="C3566" s="2" t="s">
        <v>8219</v>
      </c>
      <c r="E3566" s="2">
        <v>17</v>
      </c>
    </row>
    <row r="3567" spans="2:5">
      <c r="B3567" s="2" t="s">
        <v>8219</v>
      </c>
      <c r="C3567" s="2" t="s">
        <v>8219</v>
      </c>
      <c r="E3567" s="2">
        <v>12</v>
      </c>
    </row>
    <row r="3568" spans="2:5">
      <c r="B3568" s="2" t="s">
        <v>8219</v>
      </c>
      <c r="C3568" s="2" t="s">
        <v>8219</v>
      </c>
      <c r="E3568" s="2">
        <v>38</v>
      </c>
    </row>
    <row r="3569" spans="2:5">
      <c r="B3569" s="2" t="s">
        <v>8219</v>
      </c>
      <c r="C3569" s="2" t="s">
        <v>8219</v>
      </c>
      <c r="E3569" s="2">
        <v>41</v>
      </c>
    </row>
    <row r="3570" spans="2:5">
      <c r="B3570" s="2" t="s">
        <v>8219</v>
      </c>
      <c r="C3570" s="2" t="s">
        <v>8219</v>
      </c>
      <c r="E3570" s="2">
        <v>19</v>
      </c>
    </row>
    <row r="3571" spans="2:5">
      <c r="B3571" s="2" t="s">
        <v>8219</v>
      </c>
      <c r="C3571" s="2" t="s">
        <v>8219</v>
      </c>
      <c r="E3571" s="2">
        <v>41</v>
      </c>
    </row>
    <row r="3572" spans="2:5">
      <c r="B3572" s="2" t="s">
        <v>8219</v>
      </c>
      <c r="C3572" s="2" t="s">
        <v>8219</v>
      </c>
      <c r="E3572" s="2">
        <v>26</v>
      </c>
    </row>
    <row r="3573" spans="2:5">
      <c r="B3573" s="2" t="s">
        <v>8219</v>
      </c>
      <c r="C3573" s="2" t="s">
        <v>8219</v>
      </c>
      <c r="E3573" s="2">
        <v>25</v>
      </c>
    </row>
    <row r="3574" spans="2:5">
      <c r="B3574" s="2" t="s">
        <v>8219</v>
      </c>
      <c r="C3574" s="2" t="s">
        <v>8219</v>
      </c>
      <c r="E3574" s="2">
        <v>9</v>
      </c>
    </row>
    <row r="3575" spans="2:5">
      <c r="B3575" s="2" t="s">
        <v>8219</v>
      </c>
      <c r="C3575" s="2" t="s">
        <v>8219</v>
      </c>
      <c r="E3575" s="2">
        <v>78</v>
      </c>
    </row>
    <row r="3576" spans="2:5">
      <c r="B3576" s="2" t="s">
        <v>8219</v>
      </c>
      <c r="C3576" s="2" t="s">
        <v>8219</v>
      </c>
      <c r="E3576" s="2">
        <v>45</v>
      </c>
    </row>
    <row r="3577" spans="2:5">
      <c r="B3577" s="2" t="s">
        <v>8219</v>
      </c>
      <c r="C3577" s="2" t="s">
        <v>8219</v>
      </c>
      <c r="E3577" s="2">
        <v>102</v>
      </c>
    </row>
    <row r="3578" spans="2:5">
      <c r="B3578" s="2" t="s">
        <v>8219</v>
      </c>
      <c r="C3578" s="2" t="s">
        <v>8219</v>
      </c>
      <c r="E3578" s="2">
        <v>5</v>
      </c>
    </row>
    <row r="3579" spans="2:5">
      <c r="B3579" s="2" t="s">
        <v>8219</v>
      </c>
      <c r="C3579" s="2" t="s">
        <v>8219</v>
      </c>
      <c r="E3579" s="2">
        <v>27</v>
      </c>
    </row>
    <row r="3580" spans="2:5">
      <c r="B3580" s="2" t="s">
        <v>8219</v>
      </c>
      <c r="C3580" s="2" t="s">
        <v>8219</v>
      </c>
      <c r="E3580" s="2">
        <v>37</v>
      </c>
    </row>
    <row r="3581" spans="2:5">
      <c r="B3581" s="2" t="s">
        <v>8219</v>
      </c>
      <c r="C3581" s="2" t="s">
        <v>8219</v>
      </c>
      <c r="E3581" s="2">
        <v>14</v>
      </c>
    </row>
    <row r="3582" spans="2:5">
      <c r="B3582" s="2" t="s">
        <v>8219</v>
      </c>
      <c r="C3582" s="2" t="s">
        <v>8219</v>
      </c>
      <c r="E3582" s="2">
        <v>27</v>
      </c>
    </row>
    <row r="3583" spans="2:5">
      <c r="B3583" s="2" t="s">
        <v>8219</v>
      </c>
      <c r="C3583" s="2" t="s">
        <v>8219</v>
      </c>
      <c r="E3583" s="2">
        <v>45</v>
      </c>
    </row>
    <row r="3584" spans="2:5">
      <c r="B3584" s="2" t="s">
        <v>8219</v>
      </c>
      <c r="C3584" s="2" t="s">
        <v>8219</v>
      </c>
      <c r="E3584" s="2">
        <v>49</v>
      </c>
    </row>
    <row r="3585" spans="2:5">
      <c r="B3585" s="2" t="s">
        <v>8219</v>
      </c>
      <c r="C3585" s="2" t="s">
        <v>8219</v>
      </c>
      <c r="E3585" s="2">
        <v>24</v>
      </c>
    </row>
    <row r="3586" spans="2:5">
      <c r="B3586" s="2" t="s">
        <v>8219</v>
      </c>
      <c r="C3586" s="2" t="s">
        <v>8219</v>
      </c>
      <c r="E3586" s="2">
        <v>112</v>
      </c>
    </row>
    <row r="3587" spans="2:5">
      <c r="B3587" s="2" t="s">
        <v>8219</v>
      </c>
      <c r="C3587" s="2" t="s">
        <v>8219</v>
      </c>
      <c r="E3587" s="2">
        <v>23</v>
      </c>
    </row>
    <row r="3588" spans="2:5">
      <c r="B3588" s="2" t="s">
        <v>8219</v>
      </c>
      <c r="C3588" s="2" t="s">
        <v>8219</v>
      </c>
      <c r="E3588" s="2">
        <v>54</v>
      </c>
    </row>
    <row r="3589" spans="2:5">
      <c r="B3589" s="2" t="s">
        <v>8219</v>
      </c>
      <c r="C3589" s="2" t="s">
        <v>8219</v>
      </c>
      <c r="E3589" s="2">
        <v>28</v>
      </c>
    </row>
    <row r="3590" spans="2:5">
      <c r="B3590" s="2" t="s">
        <v>8219</v>
      </c>
      <c r="C3590" s="2" t="s">
        <v>8219</v>
      </c>
      <c r="E3590" s="2">
        <v>11</v>
      </c>
    </row>
    <row r="3591" spans="2:5">
      <c r="B3591" s="2" t="s">
        <v>8219</v>
      </c>
      <c r="C3591" s="2" t="s">
        <v>8219</v>
      </c>
      <c r="E3591" s="2">
        <v>62</v>
      </c>
    </row>
    <row r="3592" spans="2:5">
      <c r="B3592" s="2" t="s">
        <v>8219</v>
      </c>
      <c r="C3592" s="2" t="s">
        <v>8219</v>
      </c>
      <c r="E3592" s="2">
        <v>73</v>
      </c>
    </row>
    <row r="3593" spans="2:5">
      <c r="B3593" s="2" t="s">
        <v>8219</v>
      </c>
      <c r="C3593" s="2" t="s">
        <v>8219</v>
      </c>
      <c r="E3593" s="2">
        <v>18</v>
      </c>
    </row>
    <row r="3594" spans="2:5">
      <c r="B3594" s="2" t="s">
        <v>8219</v>
      </c>
      <c r="C3594" s="2" t="s">
        <v>8219</v>
      </c>
      <c r="E3594" s="2">
        <v>35</v>
      </c>
    </row>
    <row r="3595" spans="2:5">
      <c r="B3595" s="2" t="s">
        <v>8219</v>
      </c>
      <c r="C3595" s="2" t="s">
        <v>8219</v>
      </c>
      <c r="E3595" s="2">
        <v>43</v>
      </c>
    </row>
    <row r="3596" spans="2:5">
      <c r="B3596" s="2" t="s">
        <v>8219</v>
      </c>
      <c r="C3596" s="2" t="s">
        <v>8219</v>
      </c>
      <c r="E3596" s="2">
        <v>36</v>
      </c>
    </row>
    <row r="3597" spans="2:5">
      <c r="B3597" s="2" t="s">
        <v>8219</v>
      </c>
      <c r="C3597" s="2" t="s">
        <v>8219</v>
      </c>
      <c r="E3597" s="2">
        <v>62</v>
      </c>
    </row>
    <row r="3598" spans="2:5">
      <c r="B3598" s="2" t="s">
        <v>8219</v>
      </c>
      <c r="C3598" s="2" t="s">
        <v>8219</v>
      </c>
      <c r="E3598" s="2">
        <v>15</v>
      </c>
    </row>
    <row r="3599" spans="2:5">
      <c r="B3599" s="2" t="s">
        <v>8219</v>
      </c>
      <c r="C3599" s="2" t="s">
        <v>8219</v>
      </c>
      <c r="E3599" s="2">
        <v>33</v>
      </c>
    </row>
    <row r="3600" spans="2:5">
      <c r="B3600" s="2" t="s">
        <v>8219</v>
      </c>
      <c r="C3600" s="2" t="s">
        <v>8219</v>
      </c>
      <c r="E3600" s="2">
        <v>27</v>
      </c>
    </row>
    <row r="3601" spans="2:5">
      <c r="B3601" s="2" t="s">
        <v>8219</v>
      </c>
      <c r="C3601" s="2" t="s">
        <v>8219</v>
      </c>
      <c r="E3601" s="2">
        <v>17</v>
      </c>
    </row>
    <row r="3602" spans="2:5">
      <c r="B3602" s="2" t="s">
        <v>8219</v>
      </c>
      <c r="C3602" s="2" t="s">
        <v>8219</v>
      </c>
      <c r="E3602" s="2">
        <v>4</v>
      </c>
    </row>
    <row r="3603" spans="2:5">
      <c r="B3603" s="2" t="s">
        <v>8219</v>
      </c>
      <c r="C3603" s="2" t="s">
        <v>8219</v>
      </c>
      <c r="E3603" s="2">
        <v>53</v>
      </c>
    </row>
    <row r="3604" spans="2:5">
      <c r="B3604" s="2" t="s">
        <v>8219</v>
      </c>
      <c r="C3604" s="2" t="s">
        <v>8219</v>
      </c>
      <c r="E3604" s="2">
        <v>49</v>
      </c>
    </row>
    <row r="3605" spans="2:5">
      <c r="B3605" s="2" t="s">
        <v>8219</v>
      </c>
      <c r="C3605" s="2" t="s">
        <v>8219</v>
      </c>
      <c r="E3605" s="2">
        <v>57</v>
      </c>
    </row>
    <row r="3606" spans="2:5">
      <c r="B3606" s="2" t="s">
        <v>8219</v>
      </c>
      <c r="C3606" s="2" t="s">
        <v>8219</v>
      </c>
      <c r="E3606" s="2">
        <v>69</v>
      </c>
    </row>
    <row r="3607" spans="2:5">
      <c r="B3607" s="2" t="s">
        <v>8219</v>
      </c>
      <c r="C3607" s="2" t="s">
        <v>8219</v>
      </c>
      <c r="E3607" s="2">
        <v>15</v>
      </c>
    </row>
    <row r="3608" spans="2:5">
      <c r="B3608" s="2" t="s">
        <v>8219</v>
      </c>
      <c r="C3608" s="2" t="s">
        <v>8219</v>
      </c>
      <c r="E3608" s="2">
        <v>64</v>
      </c>
    </row>
    <row r="3609" spans="2:5">
      <c r="B3609" s="2" t="s">
        <v>8219</v>
      </c>
      <c r="C3609" s="2" t="s">
        <v>8219</v>
      </c>
      <c r="E3609" s="2">
        <v>20</v>
      </c>
    </row>
    <row r="3610" spans="2:5">
      <c r="B3610" s="2" t="s">
        <v>8219</v>
      </c>
      <c r="C3610" s="2" t="s">
        <v>8219</v>
      </c>
      <c r="E3610" s="2">
        <v>27</v>
      </c>
    </row>
    <row r="3611" spans="2:5">
      <c r="B3611" s="2" t="s">
        <v>8219</v>
      </c>
      <c r="C3611" s="2" t="s">
        <v>8219</v>
      </c>
      <c r="E3611" s="2">
        <v>21</v>
      </c>
    </row>
    <row r="3612" spans="2:5">
      <c r="B3612" s="2" t="s">
        <v>8219</v>
      </c>
      <c r="C3612" s="2" t="s">
        <v>8219</v>
      </c>
      <c r="E3612" s="2">
        <v>31</v>
      </c>
    </row>
    <row r="3613" spans="2:5">
      <c r="B3613" s="2" t="s">
        <v>8219</v>
      </c>
      <c r="C3613" s="2" t="s">
        <v>8219</v>
      </c>
      <c r="E3613" s="2">
        <v>51</v>
      </c>
    </row>
    <row r="3614" spans="2:5">
      <c r="B3614" s="2" t="s">
        <v>8219</v>
      </c>
      <c r="C3614" s="2" t="s">
        <v>8219</v>
      </c>
      <c r="E3614" s="2">
        <v>57</v>
      </c>
    </row>
    <row r="3615" spans="2:5">
      <c r="B3615" s="2" t="s">
        <v>8219</v>
      </c>
      <c r="C3615" s="2" t="s">
        <v>8219</v>
      </c>
      <c r="E3615" s="2">
        <v>20</v>
      </c>
    </row>
    <row r="3616" spans="2:5">
      <c r="B3616" s="2" t="s">
        <v>8219</v>
      </c>
      <c r="C3616" s="2" t="s">
        <v>8219</v>
      </c>
      <c r="E3616" s="2">
        <v>71</v>
      </c>
    </row>
    <row r="3617" spans="1:5">
      <c r="B3617" s="2" t="s">
        <v>8219</v>
      </c>
      <c r="C3617" s="2" t="s">
        <v>8219</v>
      </c>
      <c r="E3617" s="2">
        <v>72</v>
      </c>
    </row>
    <row r="3618" spans="1:5">
      <c r="B3618" s="2" t="s">
        <v>8219</v>
      </c>
      <c r="C3618" s="2" t="s">
        <v>8219</v>
      </c>
      <c r="E3618" s="2">
        <v>45</v>
      </c>
    </row>
    <row r="3619" spans="1:5">
      <c r="B3619" s="2" t="s">
        <v>8219</v>
      </c>
      <c r="C3619" s="2" t="s">
        <v>8219</v>
      </c>
      <c r="E3619" s="2">
        <v>51</v>
      </c>
    </row>
    <row r="3620" spans="1:5">
      <c r="B3620" s="2" t="s">
        <v>8219</v>
      </c>
      <c r="C3620" s="2" t="s">
        <v>8219</v>
      </c>
      <c r="E3620" s="2">
        <v>56</v>
      </c>
    </row>
    <row r="3621" spans="1:5">
      <c r="B3621" s="2" t="s">
        <v>8219</v>
      </c>
      <c r="C3621" s="2" t="s">
        <v>8219</v>
      </c>
      <c r="E3621" s="2">
        <v>17</v>
      </c>
    </row>
    <row r="3622" spans="1:5">
      <c r="B3622" s="2" t="s">
        <v>8219</v>
      </c>
      <c r="C3622" s="2" t="s">
        <v>8219</v>
      </c>
      <c r="E3622" s="2">
        <v>197</v>
      </c>
    </row>
    <row r="3623" spans="1:5">
      <c r="B3623" s="2" t="s">
        <v>8219</v>
      </c>
      <c r="C3623" s="2" t="s">
        <v>8219</v>
      </c>
      <c r="E3623" s="2">
        <v>70</v>
      </c>
    </row>
    <row r="3624" spans="1:5">
      <c r="B3624" s="2" t="s">
        <v>8219</v>
      </c>
      <c r="C3624" s="2" t="s">
        <v>8219</v>
      </c>
      <c r="E3624" s="2">
        <v>21</v>
      </c>
    </row>
    <row r="3625" spans="1:5">
      <c r="B3625" s="2" t="s">
        <v>8219</v>
      </c>
      <c r="C3625" s="2" t="s">
        <v>8219</v>
      </c>
      <c r="E3625" s="2">
        <v>34</v>
      </c>
    </row>
    <row r="3626" spans="1:5">
      <c r="B3626" s="2" t="s">
        <v>8219</v>
      </c>
      <c r="C3626" s="2" t="s">
        <v>8219</v>
      </c>
      <c r="E3626" s="2">
        <v>39</v>
      </c>
    </row>
    <row r="3627" spans="1:5">
      <c r="B3627" s="2" t="s">
        <v>8219</v>
      </c>
      <c r="C3627" s="2" t="s">
        <v>8219</v>
      </c>
      <c r="E3627" s="2">
        <v>78</v>
      </c>
    </row>
    <row r="3628" spans="1:5">
      <c r="B3628" s="2" t="s">
        <v>8219</v>
      </c>
      <c r="C3628" s="2" t="s">
        <v>8219</v>
      </c>
      <c r="E3628" s="2">
        <v>48</v>
      </c>
    </row>
    <row r="3629" spans="1:5">
      <c r="B3629" s="2" t="s">
        <v>8219</v>
      </c>
      <c r="C3629" s="2" t="s">
        <v>8219</v>
      </c>
      <c r="E3629" s="2">
        <v>29</v>
      </c>
    </row>
    <row r="3630" spans="1:5">
      <c r="A3630" s="2" t="s">
        <v>8221</v>
      </c>
      <c r="B3630" s="2" t="s">
        <v>8221</v>
      </c>
      <c r="C3630" s="2" t="s">
        <v>8221</v>
      </c>
      <c r="E3630" s="2">
        <v>0</v>
      </c>
    </row>
    <row r="3631" spans="1:5">
      <c r="A3631" s="2" t="s">
        <v>8221</v>
      </c>
      <c r="B3631" s="2" t="s">
        <v>8221</v>
      </c>
      <c r="C3631" s="2" t="s">
        <v>8221</v>
      </c>
      <c r="E3631" s="2">
        <v>2</v>
      </c>
    </row>
    <row r="3632" spans="1:5">
      <c r="A3632" s="2" t="s">
        <v>8221</v>
      </c>
      <c r="B3632" s="2" t="s">
        <v>8221</v>
      </c>
      <c r="C3632" s="2" t="s">
        <v>8221</v>
      </c>
      <c r="E3632" s="2">
        <v>1</v>
      </c>
    </row>
    <row r="3633" spans="1:5">
      <c r="A3633" s="2" t="s">
        <v>8221</v>
      </c>
      <c r="B3633" s="2" t="s">
        <v>8221</v>
      </c>
      <c r="C3633" s="2" t="s">
        <v>8221</v>
      </c>
      <c r="E3633" s="2">
        <v>59</v>
      </c>
    </row>
    <row r="3634" spans="1:5">
      <c r="A3634" s="2" t="s">
        <v>8221</v>
      </c>
      <c r="B3634" s="2" t="s">
        <v>8221</v>
      </c>
      <c r="C3634" s="2" t="s">
        <v>8221</v>
      </c>
      <c r="E3634" s="2">
        <v>1</v>
      </c>
    </row>
    <row r="3635" spans="1:5">
      <c r="A3635" s="2" t="s">
        <v>8221</v>
      </c>
      <c r="B3635" s="2" t="s">
        <v>8221</v>
      </c>
      <c r="C3635" s="2" t="s">
        <v>8221</v>
      </c>
      <c r="E3635" s="2">
        <v>31</v>
      </c>
    </row>
    <row r="3636" spans="1:5">
      <c r="A3636" s="2" t="s">
        <v>8221</v>
      </c>
      <c r="B3636" s="2" t="s">
        <v>8221</v>
      </c>
      <c r="C3636" s="2" t="s">
        <v>8221</v>
      </c>
      <c r="E3636" s="2">
        <v>18</v>
      </c>
    </row>
    <row r="3637" spans="1:5">
      <c r="A3637" s="2" t="s">
        <v>8221</v>
      </c>
      <c r="B3637" s="2" t="s">
        <v>8221</v>
      </c>
      <c r="C3637" s="2" t="s">
        <v>8221</v>
      </c>
      <c r="E3637" s="2">
        <v>10</v>
      </c>
    </row>
    <row r="3638" spans="1:5">
      <c r="A3638" s="2" t="s">
        <v>8221</v>
      </c>
      <c r="B3638" s="2" t="s">
        <v>8221</v>
      </c>
      <c r="C3638" s="2" t="s">
        <v>8221</v>
      </c>
      <c r="E3638" s="2">
        <v>0</v>
      </c>
    </row>
    <row r="3639" spans="1:5">
      <c r="A3639" s="2" t="s">
        <v>8221</v>
      </c>
      <c r="B3639" s="2" t="s">
        <v>8221</v>
      </c>
      <c r="C3639" s="2" t="s">
        <v>8221</v>
      </c>
      <c r="E3639" s="2">
        <v>14</v>
      </c>
    </row>
    <row r="3640" spans="1:5">
      <c r="A3640" s="2" t="s">
        <v>8221</v>
      </c>
      <c r="B3640" s="2" t="s">
        <v>8221</v>
      </c>
      <c r="C3640" s="2" t="s">
        <v>8221</v>
      </c>
      <c r="E3640" s="2">
        <v>2</v>
      </c>
    </row>
    <row r="3641" spans="1:5">
      <c r="A3641" s="2" t="s">
        <v>8221</v>
      </c>
      <c r="B3641" s="2" t="s">
        <v>8221</v>
      </c>
      <c r="C3641" s="2" t="s">
        <v>8221</v>
      </c>
      <c r="E3641" s="2">
        <v>1</v>
      </c>
    </row>
    <row r="3642" spans="1:5">
      <c r="A3642" s="2" t="s">
        <v>8221</v>
      </c>
      <c r="B3642" s="2" t="s">
        <v>8221</v>
      </c>
      <c r="C3642" s="2" t="s">
        <v>8221</v>
      </c>
      <c r="E3642" s="2">
        <v>3</v>
      </c>
    </row>
    <row r="3643" spans="1:5">
      <c r="A3643" s="2" t="s">
        <v>8221</v>
      </c>
      <c r="B3643" s="2" t="s">
        <v>8221</v>
      </c>
      <c r="C3643" s="2" t="s">
        <v>8221</v>
      </c>
      <c r="E3643" s="2">
        <v>0</v>
      </c>
    </row>
    <row r="3644" spans="1:5">
      <c r="A3644" s="2" t="s">
        <v>8221</v>
      </c>
      <c r="B3644" s="2" t="s">
        <v>8221</v>
      </c>
      <c r="C3644" s="2" t="s">
        <v>8221</v>
      </c>
      <c r="E3644" s="2">
        <v>2</v>
      </c>
    </row>
    <row r="3645" spans="1:5">
      <c r="A3645" s="2" t="s">
        <v>8221</v>
      </c>
      <c r="B3645" s="2" t="s">
        <v>8221</v>
      </c>
      <c r="C3645" s="2" t="s">
        <v>8221</v>
      </c>
      <c r="E3645" s="2">
        <v>0</v>
      </c>
    </row>
    <row r="3646" spans="1:5">
      <c r="A3646" s="2" t="s">
        <v>8221</v>
      </c>
      <c r="B3646" s="2" t="s">
        <v>8221</v>
      </c>
      <c r="C3646" s="2" t="s">
        <v>8221</v>
      </c>
      <c r="E3646" s="2">
        <v>12</v>
      </c>
    </row>
    <row r="3647" spans="1:5">
      <c r="A3647" s="2" t="s">
        <v>8221</v>
      </c>
      <c r="B3647" s="2" t="s">
        <v>8221</v>
      </c>
      <c r="C3647" s="2" t="s">
        <v>8221</v>
      </c>
      <c r="E3647" s="2">
        <v>1</v>
      </c>
    </row>
    <row r="3648" spans="1:5">
      <c r="A3648" s="2" t="s">
        <v>8221</v>
      </c>
      <c r="B3648" s="2" t="s">
        <v>8221</v>
      </c>
      <c r="C3648" s="2" t="s">
        <v>8221</v>
      </c>
      <c r="E3648" s="2">
        <v>8</v>
      </c>
    </row>
    <row r="3649" spans="1:5">
      <c r="A3649" s="2" t="s">
        <v>8221</v>
      </c>
      <c r="B3649" s="2" t="s">
        <v>8221</v>
      </c>
      <c r="C3649" s="2" t="s">
        <v>8221</v>
      </c>
      <c r="E3649" s="2">
        <v>2</v>
      </c>
    </row>
    <row r="3650" spans="1:5">
      <c r="B3650" s="2" t="s">
        <v>8219</v>
      </c>
      <c r="C3650" s="2" t="s">
        <v>8219</v>
      </c>
      <c r="E3650" s="2">
        <v>73</v>
      </c>
    </row>
    <row r="3651" spans="1:5">
      <c r="B3651" s="2" t="s">
        <v>8219</v>
      </c>
      <c r="C3651" s="2" t="s">
        <v>8219</v>
      </c>
      <c r="E3651" s="2">
        <v>8</v>
      </c>
    </row>
    <row r="3652" spans="1:5">
      <c r="B3652" s="2" t="s">
        <v>8219</v>
      </c>
      <c r="C3652" s="2" t="s">
        <v>8219</v>
      </c>
      <c r="E3652" s="2">
        <v>17</v>
      </c>
    </row>
    <row r="3653" spans="1:5">
      <c r="B3653" s="2" t="s">
        <v>8219</v>
      </c>
      <c r="C3653" s="2" t="s">
        <v>8219</v>
      </c>
      <c r="E3653" s="2">
        <v>9</v>
      </c>
    </row>
    <row r="3654" spans="1:5">
      <c r="B3654" s="2" t="s">
        <v>8219</v>
      </c>
      <c r="C3654" s="2" t="s">
        <v>8219</v>
      </c>
      <c r="E3654" s="2">
        <v>17</v>
      </c>
    </row>
    <row r="3655" spans="1:5">
      <c r="B3655" s="2" t="s">
        <v>8219</v>
      </c>
      <c r="C3655" s="2" t="s">
        <v>8219</v>
      </c>
      <c r="E3655" s="2">
        <v>33</v>
      </c>
    </row>
    <row r="3656" spans="1:5">
      <c r="B3656" s="2" t="s">
        <v>8219</v>
      </c>
      <c r="C3656" s="2" t="s">
        <v>8219</v>
      </c>
      <c r="E3656" s="2">
        <v>38</v>
      </c>
    </row>
    <row r="3657" spans="1:5">
      <c r="B3657" s="2" t="s">
        <v>8219</v>
      </c>
      <c r="C3657" s="2" t="s">
        <v>8219</v>
      </c>
      <c r="E3657" s="2">
        <v>79</v>
      </c>
    </row>
    <row r="3658" spans="1:5">
      <c r="B3658" s="2" t="s">
        <v>8219</v>
      </c>
      <c r="C3658" s="2" t="s">
        <v>8219</v>
      </c>
      <c r="E3658" s="2">
        <v>46</v>
      </c>
    </row>
    <row r="3659" spans="1:5">
      <c r="B3659" s="2" t="s">
        <v>8219</v>
      </c>
      <c r="C3659" s="2" t="s">
        <v>8219</v>
      </c>
      <c r="E3659" s="2">
        <v>20</v>
      </c>
    </row>
    <row r="3660" spans="1:5">
      <c r="B3660" s="2" t="s">
        <v>8219</v>
      </c>
      <c r="C3660" s="2" t="s">
        <v>8219</v>
      </c>
      <c r="E3660" s="2">
        <v>20</v>
      </c>
    </row>
    <row r="3661" spans="1:5">
      <c r="B3661" s="2" t="s">
        <v>8219</v>
      </c>
      <c r="C3661" s="2" t="s">
        <v>8219</v>
      </c>
      <c r="E3661" s="2">
        <v>13</v>
      </c>
    </row>
    <row r="3662" spans="1:5">
      <c r="B3662" s="2" t="s">
        <v>8219</v>
      </c>
      <c r="C3662" s="2" t="s">
        <v>8219</v>
      </c>
      <c r="E3662" s="2">
        <v>22</v>
      </c>
    </row>
    <row r="3663" spans="1:5">
      <c r="B3663" s="2" t="s">
        <v>8219</v>
      </c>
      <c r="C3663" s="2" t="s">
        <v>8219</v>
      </c>
      <c r="E3663" s="2">
        <v>36</v>
      </c>
    </row>
    <row r="3664" spans="1:5">
      <c r="B3664" s="2" t="s">
        <v>8219</v>
      </c>
      <c r="C3664" s="2" t="s">
        <v>8219</v>
      </c>
      <c r="E3664" s="2">
        <v>40</v>
      </c>
    </row>
    <row r="3665" spans="2:5">
      <c r="B3665" s="2" t="s">
        <v>8219</v>
      </c>
      <c r="C3665" s="2" t="s">
        <v>8219</v>
      </c>
      <c r="E3665" s="2">
        <v>9</v>
      </c>
    </row>
    <row r="3666" spans="2:5">
      <c r="B3666" s="2" t="s">
        <v>8219</v>
      </c>
      <c r="C3666" s="2" t="s">
        <v>8219</v>
      </c>
      <c r="E3666" s="2">
        <v>19</v>
      </c>
    </row>
    <row r="3667" spans="2:5">
      <c r="B3667" s="2" t="s">
        <v>8219</v>
      </c>
      <c r="C3667" s="2" t="s">
        <v>8219</v>
      </c>
      <c r="E3667" s="2">
        <v>14</v>
      </c>
    </row>
    <row r="3668" spans="2:5">
      <c r="B3668" s="2" t="s">
        <v>8219</v>
      </c>
      <c r="C3668" s="2" t="s">
        <v>8219</v>
      </c>
      <c r="E3668" s="2">
        <v>38</v>
      </c>
    </row>
    <row r="3669" spans="2:5">
      <c r="B3669" s="2" t="s">
        <v>8219</v>
      </c>
      <c r="C3669" s="2" t="s">
        <v>8219</v>
      </c>
      <c r="E3669" s="2">
        <v>58</v>
      </c>
    </row>
    <row r="3670" spans="2:5">
      <c r="B3670" s="2" t="s">
        <v>8219</v>
      </c>
      <c r="C3670" s="2" t="s">
        <v>8219</v>
      </c>
      <c r="E3670" s="2">
        <v>28</v>
      </c>
    </row>
    <row r="3671" spans="2:5">
      <c r="B3671" s="2" t="s">
        <v>8219</v>
      </c>
      <c r="C3671" s="2" t="s">
        <v>8219</v>
      </c>
      <c r="E3671" s="2">
        <v>17</v>
      </c>
    </row>
    <row r="3672" spans="2:5">
      <c r="B3672" s="2" t="s">
        <v>8219</v>
      </c>
      <c r="C3672" s="2" t="s">
        <v>8219</v>
      </c>
      <c r="E3672" s="2">
        <v>12</v>
      </c>
    </row>
    <row r="3673" spans="2:5">
      <c r="B3673" s="2" t="s">
        <v>8219</v>
      </c>
      <c r="C3673" s="2" t="s">
        <v>8219</v>
      </c>
      <c r="E3673" s="2">
        <v>40</v>
      </c>
    </row>
    <row r="3674" spans="2:5">
      <c r="B3674" s="2" t="s">
        <v>8219</v>
      </c>
      <c r="C3674" s="2" t="s">
        <v>8219</v>
      </c>
      <c r="E3674" s="2">
        <v>57</v>
      </c>
    </row>
    <row r="3675" spans="2:5">
      <c r="B3675" s="2" t="s">
        <v>8219</v>
      </c>
      <c r="C3675" s="2" t="s">
        <v>8219</v>
      </c>
      <c r="E3675" s="2">
        <v>114</v>
      </c>
    </row>
    <row r="3676" spans="2:5">
      <c r="B3676" s="2" t="s">
        <v>8219</v>
      </c>
      <c r="C3676" s="2" t="s">
        <v>8219</v>
      </c>
      <c r="E3676" s="2">
        <v>31</v>
      </c>
    </row>
    <row r="3677" spans="2:5">
      <c r="B3677" s="2" t="s">
        <v>8219</v>
      </c>
      <c r="C3677" s="2" t="s">
        <v>8219</v>
      </c>
      <c r="E3677" s="2">
        <v>3</v>
      </c>
    </row>
    <row r="3678" spans="2:5">
      <c r="B3678" s="2" t="s">
        <v>8219</v>
      </c>
      <c r="C3678" s="2" t="s">
        <v>8219</v>
      </c>
      <c r="E3678" s="2">
        <v>16</v>
      </c>
    </row>
    <row r="3679" spans="2:5">
      <c r="B3679" s="2" t="s">
        <v>8219</v>
      </c>
      <c r="C3679" s="2" t="s">
        <v>8219</v>
      </c>
      <c r="E3679" s="2">
        <v>199</v>
      </c>
    </row>
    <row r="3680" spans="2:5">
      <c r="B3680" s="2" t="s">
        <v>8219</v>
      </c>
      <c r="C3680" s="2" t="s">
        <v>8219</v>
      </c>
      <c r="E3680" s="2">
        <v>31</v>
      </c>
    </row>
    <row r="3681" spans="2:5">
      <c r="B3681" s="2" t="s">
        <v>8219</v>
      </c>
      <c r="C3681" s="2" t="s">
        <v>8219</v>
      </c>
      <c r="E3681" s="2">
        <v>30</v>
      </c>
    </row>
    <row r="3682" spans="2:5">
      <c r="B3682" s="2" t="s">
        <v>8219</v>
      </c>
      <c r="C3682" s="2" t="s">
        <v>8219</v>
      </c>
      <c r="E3682" s="2">
        <v>34</v>
      </c>
    </row>
    <row r="3683" spans="2:5">
      <c r="B3683" s="2" t="s">
        <v>8219</v>
      </c>
      <c r="C3683" s="2" t="s">
        <v>8219</v>
      </c>
      <c r="E3683" s="2">
        <v>18</v>
      </c>
    </row>
    <row r="3684" spans="2:5">
      <c r="B3684" s="2" t="s">
        <v>8219</v>
      </c>
      <c r="C3684" s="2" t="s">
        <v>8219</v>
      </c>
      <c r="E3684" s="2">
        <v>67</v>
      </c>
    </row>
    <row r="3685" spans="2:5">
      <c r="B3685" s="2" t="s">
        <v>8219</v>
      </c>
      <c r="C3685" s="2" t="s">
        <v>8219</v>
      </c>
      <c r="E3685" s="2">
        <v>66</v>
      </c>
    </row>
    <row r="3686" spans="2:5">
      <c r="B3686" s="2" t="s">
        <v>8219</v>
      </c>
      <c r="C3686" s="2" t="s">
        <v>8219</v>
      </c>
      <c r="E3686" s="2">
        <v>23</v>
      </c>
    </row>
    <row r="3687" spans="2:5">
      <c r="B3687" s="2" t="s">
        <v>8219</v>
      </c>
      <c r="C3687" s="2" t="s">
        <v>8219</v>
      </c>
      <c r="E3687" s="2">
        <v>126</v>
      </c>
    </row>
    <row r="3688" spans="2:5">
      <c r="B3688" s="2" t="s">
        <v>8219</v>
      </c>
      <c r="C3688" s="2" t="s">
        <v>8219</v>
      </c>
      <c r="E3688" s="2">
        <v>6</v>
      </c>
    </row>
    <row r="3689" spans="2:5">
      <c r="B3689" s="2" t="s">
        <v>8219</v>
      </c>
      <c r="C3689" s="2" t="s">
        <v>8219</v>
      </c>
      <c r="E3689" s="2">
        <v>25</v>
      </c>
    </row>
    <row r="3690" spans="2:5">
      <c r="B3690" s="2" t="s">
        <v>8219</v>
      </c>
      <c r="C3690" s="2" t="s">
        <v>8219</v>
      </c>
      <c r="E3690" s="2">
        <v>39</v>
      </c>
    </row>
    <row r="3691" spans="2:5">
      <c r="B3691" s="2" t="s">
        <v>8219</v>
      </c>
      <c r="C3691" s="2" t="s">
        <v>8219</v>
      </c>
      <c r="E3691" s="2">
        <v>62</v>
      </c>
    </row>
    <row r="3692" spans="2:5">
      <c r="B3692" s="2" t="s">
        <v>8219</v>
      </c>
      <c r="C3692" s="2" t="s">
        <v>8219</v>
      </c>
      <c r="E3692" s="2">
        <v>31</v>
      </c>
    </row>
    <row r="3693" spans="2:5">
      <c r="B3693" s="2" t="s">
        <v>8219</v>
      </c>
      <c r="C3693" s="2" t="s">
        <v>8219</v>
      </c>
      <c r="E3693" s="2">
        <v>274</v>
      </c>
    </row>
    <row r="3694" spans="2:5">
      <c r="B3694" s="2" t="s">
        <v>8219</v>
      </c>
      <c r="C3694" s="2" t="s">
        <v>8219</v>
      </c>
      <c r="E3694" s="2">
        <v>17</v>
      </c>
    </row>
    <row r="3695" spans="2:5">
      <c r="B3695" s="2" t="s">
        <v>8219</v>
      </c>
      <c r="C3695" s="2" t="s">
        <v>8219</v>
      </c>
      <c r="E3695" s="2">
        <v>14</v>
      </c>
    </row>
    <row r="3696" spans="2:5">
      <c r="B3696" s="2" t="s">
        <v>8219</v>
      </c>
      <c r="C3696" s="2" t="s">
        <v>8219</v>
      </c>
      <c r="E3696" s="2">
        <v>60</v>
      </c>
    </row>
    <row r="3697" spans="2:5">
      <c r="B3697" s="2" t="s">
        <v>8219</v>
      </c>
      <c r="C3697" s="2" t="s">
        <v>8219</v>
      </c>
      <c r="E3697" s="2">
        <v>33</v>
      </c>
    </row>
    <row r="3698" spans="2:5">
      <c r="B3698" s="2" t="s">
        <v>8219</v>
      </c>
      <c r="C3698" s="2" t="s">
        <v>8219</v>
      </c>
      <c r="E3698" s="2">
        <v>78</v>
      </c>
    </row>
    <row r="3699" spans="2:5">
      <c r="B3699" s="2" t="s">
        <v>8219</v>
      </c>
      <c r="C3699" s="2" t="s">
        <v>8219</v>
      </c>
      <c r="E3699" s="2">
        <v>30</v>
      </c>
    </row>
    <row r="3700" spans="2:5">
      <c r="B3700" s="2" t="s">
        <v>8219</v>
      </c>
      <c r="C3700" s="2" t="s">
        <v>8219</v>
      </c>
      <c r="E3700" s="2">
        <v>136</v>
      </c>
    </row>
    <row r="3701" spans="2:5">
      <c r="B3701" s="2" t="s">
        <v>8219</v>
      </c>
      <c r="C3701" s="2" t="s">
        <v>8219</v>
      </c>
      <c r="E3701" s="2">
        <v>40</v>
      </c>
    </row>
    <row r="3702" spans="2:5">
      <c r="B3702" s="2" t="s">
        <v>8219</v>
      </c>
      <c r="C3702" s="2" t="s">
        <v>8219</v>
      </c>
      <c r="E3702" s="2">
        <v>18</v>
      </c>
    </row>
    <row r="3703" spans="2:5">
      <c r="B3703" s="2" t="s">
        <v>8219</v>
      </c>
      <c r="C3703" s="2" t="s">
        <v>8219</v>
      </c>
      <c r="E3703" s="2">
        <v>39</v>
      </c>
    </row>
    <row r="3704" spans="2:5">
      <c r="B3704" s="2" t="s">
        <v>8219</v>
      </c>
      <c r="C3704" s="2" t="s">
        <v>8219</v>
      </c>
      <c r="E3704" s="2">
        <v>21</v>
      </c>
    </row>
    <row r="3705" spans="2:5">
      <c r="B3705" s="2" t="s">
        <v>8219</v>
      </c>
      <c r="C3705" s="2" t="s">
        <v>8219</v>
      </c>
      <c r="E3705" s="2">
        <v>30</v>
      </c>
    </row>
    <row r="3706" spans="2:5">
      <c r="B3706" s="2" t="s">
        <v>8219</v>
      </c>
      <c r="C3706" s="2" t="s">
        <v>8219</v>
      </c>
      <c r="E3706" s="2">
        <v>27</v>
      </c>
    </row>
    <row r="3707" spans="2:5">
      <c r="B3707" s="2" t="s">
        <v>8219</v>
      </c>
      <c r="C3707" s="2" t="s">
        <v>8219</v>
      </c>
      <c r="E3707" s="2">
        <v>35</v>
      </c>
    </row>
    <row r="3708" spans="2:5">
      <c r="B3708" s="2" t="s">
        <v>8219</v>
      </c>
      <c r="C3708" s="2" t="s">
        <v>8219</v>
      </c>
      <c r="E3708" s="2">
        <v>13</v>
      </c>
    </row>
    <row r="3709" spans="2:5">
      <c r="B3709" s="2" t="s">
        <v>8219</v>
      </c>
      <c r="C3709" s="2" t="s">
        <v>8219</v>
      </c>
      <c r="E3709" s="2">
        <v>23</v>
      </c>
    </row>
    <row r="3710" spans="2:5">
      <c r="B3710" s="2" t="s">
        <v>8219</v>
      </c>
      <c r="C3710" s="2" t="s">
        <v>8219</v>
      </c>
      <c r="E3710" s="2">
        <v>39</v>
      </c>
    </row>
    <row r="3711" spans="2:5">
      <c r="B3711" s="2" t="s">
        <v>8219</v>
      </c>
      <c r="C3711" s="2" t="s">
        <v>8219</v>
      </c>
      <c r="E3711" s="2">
        <v>35</v>
      </c>
    </row>
    <row r="3712" spans="2:5">
      <c r="B3712" s="2" t="s">
        <v>8219</v>
      </c>
      <c r="C3712" s="2" t="s">
        <v>8219</v>
      </c>
      <c r="E3712" s="2">
        <v>27</v>
      </c>
    </row>
    <row r="3713" spans="2:5">
      <c r="B3713" s="2" t="s">
        <v>8219</v>
      </c>
      <c r="C3713" s="2" t="s">
        <v>8219</v>
      </c>
      <c r="E3713" s="2">
        <v>21</v>
      </c>
    </row>
    <row r="3714" spans="2:5">
      <c r="B3714" s="2" t="s">
        <v>8219</v>
      </c>
      <c r="C3714" s="2" t="s">
        <v>8219</v>
      </c>
      <c r="E3714" s="2">
        <v>104</v>
      </c>
    </row>
    <row r="3715" spans="2:5">
      <c r="B3715" s="2" t="s">
        <v>8219</v>
      </c>
      <c r="C3715" s="2" t="s">
        <v>8219</v>
      </c>
      <c r="E3715" s="2">
        <v>19</v>
      </c>
    </row>
    <row r="3716" spans="2:5">
      <c r="B3716" s="2" t="s">
        <v>8219</v>
      </c>
      <c r="C3716" s="2" t="s">
        <v>8219</v>
      </c>
      <c r="E3716" s="2">
        <v>97</v>
      </c>
    </row>
    <row r="3717" spans="2:5">
      <c r="B3717" s="2" t="s">
        <v>8219</v>
      </c>
      <c r="C3717" s="2" t="s">
        <v>8219</v>
      </c>
      <c r="E3717" s="2">
        <v>27</v>
      </c>
    </row>
    <row r="3718" spans="2:5">
      <c r="B3718" s="2" t="s">
        <v>8219</v>
      </c>
      <c r="C3718" s="2" t="s">
        <v>8219</v>
      </c>
      <c r="E3718" s="2">
        <v>24</v>
      </c>
    </row>
    <row r="3719" spans="2:5">
      <c r="B3719" s="2" t="s">
        <v>8219</v>
      </c>
      <c r="C3719" s="2" t="s">
        <v>8219</v>
      </c>
      <c r="E3719" s="2">
        <v>13</v>
      </c>
    </row>
    <row r="3720" spans="2:5">
      <c r="B3720" s="2" t="s">
        <v>8219</v>
      </c>
      <c r="C3720" s="2" t="s">
        <v>8219</v>
      </c>
      <c r="E3720" s="2">
        <v>46</v>
      </c>
    </row>
    <row r="3721" spans="2:5">
      <c r="B3721" s="2" t="s">
        <v>8219</v>
      </c>
      <c r="C3721" s="2" t="s">
        <v>8219</v>
      </c>
      <c r="E3721" s="2">
        <v>4</v>
      </c>
    </row>
    <row r="3722" spans="2:5">
      <c r="B3722" s="2" t="s">
        <v>8219</v>
      </c>
      <c r="C3722" s="2" t="s">
        <v>8219</v>
      </c>
      <c r="E3722" s="2">
        <v>40</v>
      </c>
    </row>
    <row r="3723" spans="2:5">
      <c r="B3723" s="2" t="s">
        <v>8219</v>
      </c>
      <c r="C3723" s="2" t="s">
        <v>8219</v>
      </c>
      <c r="E3723" s="2">
        <v>44</v>
      </c>
    </row>
    <row r="3724" spans="2:5">
      <c r="B3724" s="2" t="s">
        <v>8219</v>
      </c>
      <c r="C3724" s="2" t="s">
        <v>8219</v>
      </c>
      <c r="E3724" s="2">
        <v>35</v>
      </c>
    </row>
    <row r="3725" spans="2:5">
      <c r="B3725" s="2" t="s">
        <v>8219</v>
      </c>
      <c r="C3725" s="2" t="s">
        <v>8219</v>
      </c>
      <c r="E3725" s="2">
        <v>63</v>
      </c>
    </row>
    <row r="3726" spans="2:5">
      <c r="B3726" s="2" t="s">
        <v>8219</v>
      </c>
      <c r="C3726" s="2" t="s">
        <v>8219</v>
      </c>
      <c r="E3726" s="2">
        <v>89</v>
      </c>
    </row>
    <row r="3727" spans="2:5">
      <c r="B3727" s="2" t="s">
        <v>8219</v>
      </c>
      <c r="C3727" s="2" t="s">
        <v>8219</v>
      </c>
      <c r="E3727" s="2">
        <v>15</v>
      </c>
    </row>
    <row r="3728" spans="2:5">
      <c r="B3728" s="2" t="s">
        <v>8219</v>
      </c>
      <c r="C3728" s="2" t="s">
        <v>8219</v>
      </c>
      <c r="E3728" s="2">
        <v>46</v>
      </c>
    </row>
    <row r="3729" spans="1:5">
      <c r="B3729" s="2" t="s">
        <v>8219</v>
      </c>
      <c r="C3729" s="2" t="s">
        <v>8219</v>
      </c>
      <c r="E3729" s="2">
        <v>33</v>
      </c>
    </row>
    <row r="3730" spans="1:5">
      <c r="A3730" s="2" t="s">
        <v>8221</v>
      </c>
      <c r="B3730" s="2" t="s">
        <v>8221</v>
      </c>
      <c r="C3730" s="2" t="s">
        <v>8221</v>
      </c>
      <c r="E3730" s="2">
        <v>31</v>
      </c>
    </row>
    <row r="3731" spans="1:5">
      <c r="A3731" s="2" t="s">
        <v>8221</v>
      </c>
      <c r="B3731" s="2" t="s">
        <v>8221</v>
      </c>
      <c r="C3731" s="2" t="s">
        <v>8221</v>
      </c>
      <c r="E3731" s="2">
        <v>5</v>
      </c>
    </row>
    <row r="3732" spans="1:5">
      <c r="A3732" s="2" t="s">
        <v>8221</v>
      </c>
      <c r="B3732" s="2" t="s">
        <v>8221</v>
      </c>
      <c r="C3732" s="2" t="s">
        <v>8221</v>
      </c>
      <c r="E3732" s="2">
        <v>1</v>
      </c>
    </row>
    <row r="3733" spans="1:5">
      <c r="A3733" s="2" t="s">
        <v>8221</v>
      </c>
      <c r="B3733" s="2" t="s">
        <v>8221</v>
      </c>
      <c r="C3733" s="2" t="s">
        <v>8221</v>
      </c>
      <c r="E3733" s="2">
        <v>12</v>
      </c>
    </row>
    <row r="3734" spans="1:5">
      <c r="A3734" s="2" t="s">
        <v>8221</v>
      </c>
      <c r="B3734" s="2" t="s">
        <v>8221</v>
      </c>
      <c r="C3734" s="2" t="s">
        <v>8221</v>
      </c>
      <c r="E3734" s="2">
        <v>4</v>
      </c>
    </row>
    <row r="3735" spans="1:5">
      <c r="A3735" s="2" t="s">
        <v>8221</v>
      </c>
      <c r="B3735" s="2" t="s">
        <v>8221</v>
      </c>
      <c r="C3735" s="2" t="s">
        <v>8221</v>
      </c>
      <c r="E3735" s="2">
        <v>0</v>
      </c>
    </row>
    <row r="3736" spans="1:5">
      <c r="A3736" s="2" t="s">
        <v>8221</v>
      </c>
      <c r="B3736" s="2" t="s">
        <v>8221</v>
      </c>
      <c r="C3736" s="2" t="s">
        <v>8221</v>
      </c>
      <c r="E3736" s="2">
        <v>7</v>
      </c>
    </row>
    <row r="3737" spans="1:5">
      <c r="A3737" s="2" t="s">
        <v>8221</v>
      </c>
      <c r="B3737" s="2" t="s">
        <v>8221</v>
      </c>
      <c r="C3737" s="2" t="s">
        <v>8221</v>
      </c>
      <c r="E3737" s="2">
        <v>2</v>
      </c>
    </row>
    <row r="3738" spans="1:5">
      <c r="A3738" s="2" t="s">
        <v>8221</v>
      </c>
      <c r="B3738" s="2" t="s">
        <v>8221</v>
      </c>
      <c r="C3738" s="2" t="s">
        <v>8221</v>
      </c>
      <c r="E3738" s="2">
        <v>1</v>
      </c>
    </row>
    <row r="3739" spans="1:5">
      <c r="A3739" s="2" t="s">
        <v>8221</v>
      </c>
      <c r="B3739" s="2" t="s">
        <v>8221</v>
      </c>
      <c r="C3739" s="2" t="s">
        <v>8221</v>
      </c>
      <c r="E3739" s="2">
        <v>4</v>
      </c>
    </row>
    <row r="3740" spans="1:5">
      <c r="A3740" s="2" t="s">
        <v>8221</v>
      </c>
      <c r="B3740" s="2" t="s">
        <v>8221</v>
      </c>
      <c r="C3740" s="2" t="s">
        <v>8221</v>
      </c>
      <c r="E3740" s="2">
        <v>6</v>
      </c>
    </row>
    <row r="3741" spans="1:5">
      <c r="A3741" s="2" t="s">
        <v>8221</v>
      </c>
      <c r="B3741" s="2" t="s">
        <v>8221</v>
      </c>
      <c r="C3741" s="2" t="s">
        <v>8221</v>
      </c>
      <c r="E3741" s="2">
        <v>8</v>
      </c>
    </row>
    <row r="3742" spans="1:5">
      <c r="A3742" s="2" t="s">
        <v>8221</v>
      </c>
      <c r="B3742" s="2" t="s">
        <v>8221</v>
      </c>
      <c r="C3742" s="2" t="s">
        <v>8221</v>
      </c>
      <c r="E3742" s="2">
        <v>14</v>
      </c>
    </row>
    <row r="3743" spans="1:5">
      <c r="A3743" s="2" t="s">
        <v>8221</v>
      </c>
      <c r="B3743" s="2" t="s">
        <v>8221</v>
      </c>
      <c r="C3743" s="2" t="s">
        <v>8221</v>
      </c>
      <c r="E3743" s="2">
        <v>0</v>
      </c>
    </row>
    <row r="3744" spans="1:5">
      <c r="A3744" s="2" t="s">
        <v>8221</v>
      </c>
      <c r="B3744" s="2" t="s">
        <v>8221</v>
      </c>
      <c r="C3744" s="2" t="s">
        <v>8221</v>
      </c>
      <c r="E3744" s="2">
        <v>4</v>
      </c>
    </row>
    <row r="3745" spans="1:5">
      <c r="A3745" s="2" t="s">
        <v>8221</v>
      </c>
      <c r="B3745" s="2" t="s">
        <v>8221</v>
      </c>
      <c r="C3745" s="2" t="s">
        <v>8221</v>
      </c>
      <c r="E3745" s="2">
        <v>0</v>
      </c>
    </row>
    <row r="3746" spans="1:5">
      <c r="A3746" s="2" t="s">
        <v>8221</v>
      </c>
      <c r="B3746" s="2" t="s">
        <v>8221</v>
      </c>
      <c r="C3746" s="2" t="s">
        <v>8221</v>
      </c>
      <c r="E3746" s="2">
        <v>0</v>
      </c>
    </row>
    <row r="3747" spans="1:5">
      <c r="A3747" s="2" t="s">
        <v>8221</v>
      </c>
      <c r="B3747" s="2" t="s">
        <v>8221</v>
      </c>
      <c r="C3747" s="2" t="s">
        <v>8221</v>
      </c>
      <c r="E3747" s="2">
        <v>1</v>
      </c>
    </row>
    <row r="3748" spans="1:5">
      <c r="A3748" s="2" t="s">
        <v>8221</v>
      </c>
      <c r="B3748" s="2" t="s">
        <v>8221</v>
      </c>
      <c r="C3748" s="2" t="s">
        <v>8221</v>
      </c>
      <c r="E3748" s="2">
        <v>1</v>
      </c>
    </row>
    <row r="3749" spans="1:5">
      <c r="A3749" s="2" t="s">
        <v>8221</v>
      </c>
      <c r="B3749" s="2" t="s">
        <v>8221</v>
      </c>
      <c r="C3749" s="2" t="s">
        <v>8221</v>
      </c>
      <c r="E3749" s="2">
        <v>1</v>
      </c>
    </row>
    <row r="3750" spans="1:5">
      <c r="B3750" s="2" t="s">
        <v>8219</v>
      </c>
      <c r="C3750" s="2" t="s">
        <v>8219</v>
      </c>
      <c r="E3750" s="2">
        <v>52</v>
      </c>
    </row>
    <row r="3751" spans="1:5">
      <c r="B3751" s="2" t="s">
        <v>8219</v>
      </c>
      <c r="C3751" s="2" t="s">
        <v>8219</v>
      </c>
      <c r="E3751" s="2">
        <v>7</v>
      </c>
    </row>
    <row r="3752" spans="1:5">
      <c r="B3752" s="2" t="s">
        <v>8219</v>
      </c>
      <c r="C3752" s="2" t="s">
        <v>8219</v>
      </c>
      <c r="E3752" s="2">
        <v>28</v>
      </c>
    </row>
    <row r="3753" spans="1:5">
      <c r="B3753" s="2" t="s">
        <v>8219</v>
      </c>
      <c r="C3753" s="2" t="s">
        <v>8219</v>
      </c>
      <c r="E3753" s="2">
        <v>11</v>
      </c>
    </row>
    <row r="3754" spans="1:5">
      <c r="B3754" s="2" t="s">
        <v>8219</v>
      </c>
      <c r="C3754" s="2" t="s">
        <v>8219</v>
      </c>
      <c r="E3754" s="2">
        <v>15</v>
      </c>
    </row>
    <row r="3755" spans="1:5">
      <c r="B3755" s="2" t="s">
        <v>8219</v>
      </c>
      <c r="C3755" s="2" t="s">
        <v>8219</v>
      </c>
      <c r="E3755" s="2">
        <v>30</v>
      </c>
    </row>
    <row r="3756" spans="1:5">
      <c r="B3756" s="2" t="s">
        <v>8219</v>
      </c>
      <c r="C3756" s="2" t="s">
        <v>8219</v>
      </c>
      <c r="E3756" s="2">
        <v>27</v>
      </c>
    </row>
    <row r="3757" spans="1:5">
      <c r="B3757" s="2" t="s">
        <v>8219</v>
      </c>
      <c r="C3757" s="2" t="s">
        <v>8219</v>
      </c>
      <c r="E3757" s="2">
        <v>28</v>
      </c>
    </row>
    <row r="3758" spans="1:5">
      <c r="B3758" s="2" t="s">
        <v>8219</v>
      </c>
      <c r="C3758" s="2" t="s">
        <v>8219</v>
      </c>
      <c r="E3758" s="2">
        <v>17</v>
      </c>
    </row>
    <row r="3759" spans="1:5">
      <c r="B3759" s="2" t="s">
        <v>8219</v>
      </c>
      <c r="C3759" s="2" t="s">
        <v>8219</v>
      </c>
      <c r="E3759" s="2">
        <v>50</v>
      </c>
    </row>
    <row r="3760" spans="1:5">
      <c r="B3760" s="2" t="s">
        <v>8219</v>
      </c>
      <c r="C3760" s="2" t="s">
        <v>8219</v>
      </c>
      <c r="E3760" s="2">
        <v>26</v>
      </c>
    </row>
    <row r="3761" spans="2:5">
      <c r="B3761" s="2" t="s">
        <v>8219</v>
      </c>
      <c r="C3761" s="2" t="s">
        <v>8219</v>
      </c>
      <c r="E3761" s="2">
        <v>88</v>
      </c>
    </row>
    <row r="3762" spans="2:5">
      <c r="B3762" s="2" t="s">
        <v>8219</v>
      </c>
      <c r="C3762" s="2" t="s">
        <v>8219</v>
      </c>
      <c r="E3762" s="2">
        <v>91</v>
      </c>
    </row>
    <row r="3763" spans="2:5">
      <c r="B3763" s="2" t="s">
        <v>8219</v>
      </c>
      <c r="C3763" s="2" t="s">
        <v>8219</v>
      </c>
      <c r="E3763" s="2">
        <v>3</v>
      </c>
    </row>
    <row r="3764" spans="2:5">
      <c r="B3764" s="2" t="s">
        <v>8219</v>
      </c>
      <c r="C3764" s="2" t="s">
        <v>8219</v>
      </c>
      <c r="E3764" s="2">
        <v>28</v>
      </c>
    </row>
    <row r="3765" spans="2:5">
      <c r="B3765" s="2" t="s">
        <v>8219</v>
      </c>
      <c r="C3765" s="2" t="s">
        <v>8219</v>
      </c>
      <c r="E3765" s="2">
        <v>77</v>
      </c>
    </row>
    <row r="3766" spans="2:5">
      <c r="B3766" s="2" t="s">
        <v>8219</v>
      </c>
      <c r="C3766" s="2" t="s">
        <v>8219</v>
      </c>
      <c r="E3766" s="2">
        <v>27</v>
      </c>
    </row>
    <row r="3767" spans="2:5">
      <c r="B3767" s="2" t="s">
        <v>8219</v>
      </c>
      <c r="C3767" s="2" t="s">
        <v>8219</v>
      </c>
      <c r="E3767" s="2">
        <v>107</v>
      </c>
    </row>
    <row r="3768" spans="2:5">
      <c r="B3768" s="2" t="s">
        <v>8219</v>
      </c>
      <c r="C3768" s="2" t="s">
        <v>8219</v>
      </c>
      <c r="E3768" s="2">
        <v>96</v>
      </c>
    </row>
    <row r="3769" spans="2:5">
      <c r="B3769" s="2" t="s">
        <v>8219</v>
      </c>
      <c r="C3769" s="2" t="s">
        <v>8219</v>
      </c>
      <c r="E3769" s="2">
        <v>56</v>
      </c>
    </row>
    <row r="3770" spans="2:5">
      <c r="B3770" s="2" t="s">
        <v>8219</v>
      </c>
      <c r="C3770" s="2" t="s">
        <v>8219</v>
      </c>
      <c r="E3770" s="2">
        <v>58</v>
      </c>
    </row>
    <row r="3771" spans="2:5">
      <c r="B3771" s="2" t="s">
        <v>8219</v>
      </c>
      <c r="C3771" s="2" t="s">
        <v>8219</v>
      </c>
      <c r="E3771" s="2">
        <v>15</v>
      </c>
    </row>
    <row r="3772" spans="2:5">
      <c r="B3772" s="2" t="s">
        <v>8219</v>
      </c>
      <c r="C3772" s="2" t="s">
        <v>8219</v>
      </c>
      <c r="E3772" s="2">
        <v>20</v>
      </c>
    </row>
    <row r="3773" spans="2:5">
      <c r="B3773" s="2" t="s">
        <v>8219</v>
      </c>
      <c r="C3773" s="2" t="s">
        <v>8219</v>
      </c>
      <c r="E3773" s="2">
        <v>38</v>
      </c>
    </row>
    <row r="3774" spans="2:5">
      <c r="B3774" s="2" t="s">
        <v>8219</v>
      </c>
      <c r="C3774" s="2" t="s">
        <v>8219</v>
      </c>
      <c r="E3774" s="2">
        <v>33</v>
      </c>
    </row>
    <row r="3775" spans="2:5">
      <c r="B3775" s="2" t="s">
        <v>8219</v>
      </c>
      <c r="C3775" s="2" t="s">
        <v>8219</v>
      </c>
      <c r="E3775" s="2">
        <v>57</v>
      </c>
    </row>
    <row r="3776" spans="2:5">
      <c r="B3776" s="2" t="s">
        <v>8219</v>
      </c>
      <c r="C3776" s="2" t="s">
        <v>8219</v>
      </c>
      <c r="E3776" s="2">
        <v>25</v>
      </c>
    </row>
    <row r="3777" spans="1:5">
      <c r="B3777" s="2" t="s">
        <v>8219</v>
      </c>
      <c r="C3777" s="2" t="s">
        <v>8219</v>
      </c>
      <c r="E3777" s="2">
        <v>14</v>
      </c>
    </row>
    <row r="3778" spans="1:5">
      <c r="B3778" s="2" t="s">
        <v>8219</v>
      </c>
      <c r="C3778" s="2" t="s">
        <v>8219</v>
      </c>
      <c r="E3778" s="2">
        <v>94</v>
      </c>
    </row>
    <row r="3779" spans="1:5">
      <c r="B3779" s="2" t="s">
        <v>8219</v>
      </c>
      <c r="C3779" s="2" t="s">
        <v>8219</v>
      </c>
      <c r="E3779" s="2">
        <v>59</v>
      </c>
    </row>
    <row r="3780" spans="1:5">
      <c r="B3780" s="2" t="s">
        <v>8219</v>
      </c>
      <c r="C3780" s="2" t="s">
        <v>8219</v>
      </c>
      <c r="E3780" s="2">
        <v>36</v>
      </c>
    </row>
    <row r="3781" spans="1:5">
      <c r="B3781" s="2" t="s">
        <v>8219</v>
      </c>
      <c r="C3781" s="2" t="s">
        <v>8219</v>
      </c>
      <c r="E3781" s="2">
        <v>115</v>
      </c>
    </row>
    <row r="3782" spans="1:5">
      <c r="B3782" s="2" t="s">
        <v>8219</v>
      </c>
      <c r="C3782" s="2" t="s">
        <v>8219</v>
      </c>
      <c r="E3782" s="2">
        <v>30</v>
      </c>
    </row>
    <row r="3783" spans="1:5">
      <c r="B3783" s="2" t="s">
        <v>8219</v>
      </c>
      <c r="C3783" s="2" t="s">
        <v>8219</v>
      </c>
      <c r="E3783" s="2">
        <v>52</v>
      </c>
    </row>
    <row r="3784" spans="1:5">
      <c r="B3784" s="2" t="s">
        <v>8219</v>
      </c>
      <c r="C3784" s="2" t="s">
        <v>8219</v>
      </c>
      <c r="E3784" s="2">
        <v>27</v>
      </c>
    </row>
    <row r="3785" spans="1:5">
      <c r="B3785" s="2" t="s">
        <v>8219</v>
      </c>
      <c r="C3785" s="2" t="s">
        <v>8219</v>
      </c>
      <c r="E3785" s="2">
        <v>24</v>
      </c>
    </row>
    <row r="3786" spans="1:5">
      <c r="B3786" s="2" t="s">
        <v>8219</v>
      </c>
      <c r="C3786" s="2" t="s">
        <v>8219</v>
      </c>
      <c r="E3786" s="2">
        <v>10</v>
      </c>
    </row>
    <row r="3787" spans="1:5">
      <c r="B3787" s="2" t="s">
        <v>8219</v>
      </c>
      <c r="C3787" s="2" t="s">
        <v>8219</v>
      </c>
      <c r="E3787" s="2">
        <v>30</v>
      </c>
    </row>
    <row r="3788" spans="1:5">
      <c r="B3788" s="2" t="s">
        <v>8219</v>
      </c>
      <c r="C3788" s="2" t="s">
        <v>8219</v>
      </c>
      <c r="E3788" s="2">
        <v>71</v>
      </c>
    </row>
    <row r="3789" spans="1:5">
      <c r="B3789" s="2" t="s">
        <v>8219</v>
      </c>
      <c r="C3789" s="2" t="s">
        <v>8219</v>
      </c>
      <c r="E3789" s="2">
        <v>10</v>
      </c>
    </row>
    <row r="3790" spans="1:5">
      <c r="A3790" s="2" t="s">
        <v>8221</v>
      </c>
      <c r="B3790" s="2" t="s">
        <v>8221</v>
      </c>
      <c r="C3790" s="2" t="s">
        <v>8221</v>
      </c>
      <c r="E3790" s="2">
        <v>1</v>
      </c>
    </row>
    <row r="3791" spans="1:5">
      <c r="A3791" s="2" t="s">
        <v>8221</v>
      </c>
      <c r="B3791" s="2" t="s">
        <v>8221</v>
      </c>
      <c r="C3791" s="2" t="s">
        <v>8221</v>
      </c>
      <c r="E3791" s="2">
        <v>4</v>
      </c>
    </row>
    <row r="3792" spans="1:5">
      <c r="A3792" s="2" t="s">
        <v>8221</v>
      </c>
      <c r="B3792" s="2" t="s">
        <v>8221</v>
      </c>
      <c r="C3792" s="2" t="s">
        <v>8221</v>
      </c>
      <c r="E3792" s="2">
        <v>0</v>
      </c>
    </row>
    <row r="3793" spans="1:5">
      <c r="A3793" s="2" t="s">
        <v>8221</v>
      </c>
      <c r="B3793" s="2" t="s">
        <v>8221</v>
      </c>
      <c r="C3793" s="2" t="s">
        <v>8221</v>
      </c>
      <c r="E3793" s="2">
        <v>0</v>
      </c>
    </row>
    <row r="3794" spans="1:5">
      <c r="A3794" s="2" t="s">
        <v>8221</v>
      </c>
      <c r="B3794" s="2" t="s">
        <v>8221</v>
      </c>
      <c r="C3794" s="2" t="s">
        <v>8221</v>
      </c>
      <c r="E3794" s="2">
        <v>2</v>
      </c>
    </row>
    <row r="3795" spans="1:5">
      <c r="A3795" s="2" t="s">
        <v>8221</v>
      </c>
      <c r="B3795" s="2" t="s">
        <v>8221</v>
      </c>
      <c r="C3795" s="2" t="s">
        <v>8221</v>
      </c>
      <c r="E3795" s="2">
        <v>24</v>
      </c>
    </row>
    <row r="3796" spans="1:5">
      <c r="A3796" s="2" t="s">
        <v>8221</v>
      </c>
      <c r="B3796" s="2" t="s">
        <v>8221</v>
      </c>
      <c r="C3796" s="2" t="s">
        <v>8221</v>
      </c>
      <c r="E3796" s="2">
        <v>1</v>
      </c>
    </row>
    <row r="3797" spans="1:5">
      <c r="A3797" s="2" t="s">
        <v>8221</v>
      </c>
      <c r="B3797" s="2" t="s">
        <v>8221</v>
      </c>
      <c r="C3797" s="2" t="s">
        <v>8221</v>
      </c>
      <c r="E3797" s="2">
        <v>2</v>
      </c>
    </row>
    <row r="3798" spans="1:5">
      <c r="A3798" s="2" t="s">
        <v>8221</v>
      </c>
      <c r="B3798" s="2" t="s">
        <v>8221</v>
      </c>
      <c r="C3798" s="2" t="s">
        <v>8221</v>
      </c>
      <c r="E3798" s="2">
        <v>1</v>
      </c>
    </row>
    <row r="3799" spans="1:5">
      <c r="A3799" s="2" t="s">
        <v>8221</v>
      </c>
      <c r="B3799" s="2" t="s">
        <v>8221</v>
      </c>
      <c r="C3799" s="2" t="s">
        <v>8221</v>
      </c>
      <c r="E3799" s="2">
        <v>37</v>
      </c>
    </row>
    <row r="3800" spans="1:5">
      <c r="A3800" s="2" t="s">
        <v>8221</v>
      </c>
      <c r="B3800" s="2" t="s">
        <v>8221</v>
      </c>
      <c r="C3800" s="2" t="s">
        <v>8221</v>
      </c>
      <c r="E3800" s="2">
        <v>5</v>
      </c>
    </row>
    <row r="3801" spans="1:5">
      <c r="A3801" s="2" t="s">
        <v>8221</v>
      </c>
      <c r="B3801" s="2" t="s">
        <v>8221</v>
      </c>
      <c r="C3801" s="2" t="s">
        <v>8221</v>
      </c>
      <c r="E3801" s="2">
        <v>4</v>
      </c>
    </row>
    <row r="3802" spans="1:5">
      <c r="A3802" s="2" t="s">
        <v>8221</v>
      </c>
      <c r="B3802" s="2" t="s">
        <v>8221</v>
      </c>
      <c r="C3802" s="2" t="s">
        <v>8221</v>
      </c>
      <c r="E3802" s="2">
        <v>16</v>
      </c>
    </row>
    <row r="3803" spans="1:5">
      <c r="A3803" s="2" t="s">
        <v>8221</v>
      </c>
      <c r="B3803" s="2" t="s">
        <v>8221</v>
      </c>
      <c r="C3803" s="2" t="s">
        <v>8221</v>
      </c>
      <c r="E3803" s="2">
        <v>9</v>
      </c>
    </row>
    <row r="3804" spans="1:5">
      <c r="A3804" s="2" t="s">
        <v>8221</v>
      </c>
      <c r="B3804" s="2" t="s">
        <v>8221</v>
      </c>
      <c r="C3804" s="2" t="s">
        <v>8221</v>
      </c>
      <c r="E3804" s="2">
        <v>0</v>
      </c>
    </row>
    <row r="3805" spans="1:5">
      <c r="A3805" s="2" t="s">
        <v>8221</v>
      </c>
      <c r="B3805" s="2" t="s">
        <v>8221</v>
      </c>
      <c r="C3805" s="2" t="s">
        <v>8221</v>
      </c>
      <c r="E3805" s="2">
        <v>40</v>
      </c>
    </row>
    <row r="3806" spans="1:5">
      <c r="A3806" s="2" t="s">
        <v>8221</v>
      </c>
      <c r="B3806" s="2" t="s">
        <v>8221</v>
      </c>
      <c r="C3806" s="2" t="s">
        <v>8221</v>
      </c>
      <c r="E3806" s="2">
        <v>0</v>
      </c>
    </row>
    <row r="3807" spans="1:5">
      <c r="A3807" s="2" t="s">
        <v>8221</v>
      </c>
      <c r="B3807" s="2" t="s">
        <v>8221</v>
      </c>
      <c r="C3807" s="2" t="s">
        <v>8221</v>
      </c>
      <c r="E3807" s="2">
        <v>2</v>
      </c>
    </row>
    <row r="3808" spans="1:5">
      <c r="A3808" s="2" t="s">
        <v>8221</v>
      </c>
      <c r="B3808" s="2" t="s">
        <v>8221</v>
      </c>
      <c r="C3808" s="2" t="s">
        <v>8221</v>
      </c>
      <c r="E3808" s="2">
        <v>1</v>
      </c>
    </row>
    <row r="3809" spans="1:5">
      <c r="A3809" s="2" t="s">
        <v>8221</v>
      </c>
      <c r="B3809" s="2" t="s">
        <v>8221</v>
      </c>
      <c r="C3809" s="2" t="s">
        <v>8221</v>
      </c>
      <c r="E3809" s="2">
        <v>9</v>
      </c>
    </row>
    <row r="3810" spans="1:5">
      <c r="B3810" s="2" t="s">
        <v>8219</v>
      </c>
      <c r="C3810" s="2" t="s">
        <v>8219</v>
      </c>
      <c r="E3810" s="2">
        <v>24</v>
      </c>
    </row>
    <row r="3811" spans="1:5">
      <c r="B3811" s="2" t="s">
        <v>8219</v>
      </c>
      <c r="C3811" s="2" t="s">
        <v>8219</v>
      </c>
      <c r="E3811" s="2">
        <v>38</v>
      </c>
    </row>
    <row r="3812" spans="1:5">
      <c r="B3812" s="2" t="s">
        <v>8219</v>
      </c>
      <c r="C3812" s="2" t="s">
        <v>8219</v>
      </c>
      <c r="E3812" s="2">
        <v>26</v>
      </c>
    </row>
    <row r="3813" spans="1:5">
      <c r="B3813" s="2" t="s">
        <v>8219</v>
      </c>
      <c r="C3813" s="2" t="s">
        <v>8219</v>
      </c>
      <c r="E3813" s="2">
        <v>19</v>
      </c>
    </row>
    <row r="3814" spans="1:5">
      <c r="B3814" s="2" t="s">
        <v>8219</v>
      </c>
      <c r="C3814" s="2" t="s">
        <v>8219</v>
      </c>
      <c r="E3814" s="2">
        <v>11</v>
      </c>
    </row>
    <row r="3815" spans="1:5">
      <c r="B3815" s="2" t="s">
        <v>8219</v>
      </c>
      <c r="C3815" s="2" t="s">
        <v>8219</v>
      </c>
      <c r="E3815" s="2">
        <v>27</v>
      </c>
    </row>
    <row r="3816" spans="1:5">
      <c r="B3816" s="2" t="s">
        <v>8219</v>
      </c>
      <c r="C3816" s="2" t="s">
        <v>8219</v>
      </c>
      <c r="E3816" s="2">
        <v>34</v>
      </c>
    </row>
    <row r="3817" spans="1:5">
      <c r="B3817" s="2" t="s">
        <v>8219</v>
      </c>
      <c r="C3817" s="2" t="s">
        <v>8219</v>
      </c>
      <c r="E3817" s="2">
        <v>20</v>
      </c>
    </row>
    <row r="3818" spans="1:5">
      <c r="B3818" s="2" t="s">
        <v>8219</v>
      </c>
      <c r="C3818" s="2" t="s">
        <v>8219</v>
      </c>
      <c r="E3818" s="2">
        <v>37</v>
      </c>
    </row>
    <row r="3819" spans="1:5">
      <c r="B3819" s="2" t="s">
        <v>8219</v>
      </c>
      <c r="C3819" s="2" t="s">
        <v>8219</v>
      </c>
      <c r="E3819" s="2">
        <v>20</v>
      </c>
    </row>
    <row r="3820" spans="1:5">
      <c r="B3820" s="2" t="s">
        <v>8219</v>
      </c>
      <c r="C3820" s="2" t="s">
        <v>8219</v>
      </c>
      <c r="E3820" s="2">
        <v>10</v>
      </c>
    </row>
    <row r="3821" spans="1:5">
      <c r="B3821" s="2" t="s">
        <v>8219</v>
      </c>
      <c r="C3821" s="2" t="s">
        <v>8219</v>
      </c>
      <c r="E3821" s="2">
        <v>26</v>
      </c>
    </row>
    <row r="3822" spans="1:5">
      <c r="B3822" s="2" t="s">
        <v>8219</v>
      </c>
      <c r="C3822" s="2" t="s">
        <v>8219</v>
      </c>
      <c r="E3822" s="2">
        <v>20</v>
      </c>
    </row>
    <row r="3823" spans="1:5">
      <c r="B3823" s="2" t="s">
        <v>8219</v>
      </c>
      <c r="C3823" s="2" t="s">
        <v>8219</v>
      </c>
      <c r="E3823" s="2">
        <v>46</v>
      </c>
    </row>
    <row r="3824" spans="1:5">
      <c r="B3824" s="2" t="s">
        <v>8219</v>
      </c>
      <c r="C3824" s="2" t="s">
        <v>8219</v>
      </c>
      <c r="E3824" s="2">
        <v>76</v>
      </c>
    </row>
    <row r="3825" spans="2:5">
      <c r="B3825" s="2" t="s">
        <v>8219</v>
      </c>
      <c r="C3825" s="2" t="s">
        <v>8219</v>
      </c>
      <c r="E3825" s="2">
        <v>41</v>
      </c>
    </row>
    <row r="3826" spans="2:5">
      <c r="B3826" s="2" t="s">
        <v>8219</v>
      </c>
      <c r="C3826" s="2" t="s">
        <v>8219</v>
      </c>
      <c r="E3826" s="2">
        <v>7</v>
      </c>
    </row>
    <row r="3827" spans="2:5">
      <c r="B3827" s="2" t="s">
        <v>8219</v>
      </c>
      <c r="C3827" s="2" t="s">
        <v>8219</v>
      </c>
      <c r="E3827" s="2">
        <v>49</v>
      </c>
    </row>
    <row r="3828" spans="2:5">
      <c r="B3828" s="2" t="s">
        <v>8219</v>
      </c>
      <c r="C3828" s="2" t="s">
        <v>8219</v>
      </c>
      <c r="E3828" s="2">
        <v>26</v>
      </c>
    </row>
    <row r="3829" spans="2:5">
      <c r="B3829" s="2" t="s">
        <v>8219</v>
      </c>
      <c r="C3829" s="2" t="s">
        <v>8219</v>
      </c>
      <c r="E3829" s="2">
        <v>65</v>
      </c>
    </row>
    <row r="3830" spans="2:5">
      <c r="B3830" s="2" t="s">
        <v>8219</v>
      </c>
      <c r="C3830" s="2" t="s">
        <v>8219</v>
      </c>
      <c r="E3830" s="2">
        <v>28</v>
      </c>
    </row>
    <row r="3831" spans="2:5">
      <c r="B3831" s="2" t="s">
        <v>8219</v>
      </c>
      <c r="C3831" s="2" t="s">
        <v>8219</v>
      </c>
      <c r="E3831" s="2">
        <v>8</v>
      </c>
    </row>
    <row r="3832" spans="2:5">
      <c r="B3832" s="2" t="s">
        <v>8219</v>
      </c>
      <c r="C3832" s="2" t="s">
        <v>8219</v>
      </c>
      <c r="E3832" s="2">
        <v>3</v>
      </c>
    </row>
    <row r="3833" spans="2:5">
      <c r="B3833" s="2" t="s">
        <v>8219</v>
      </c>
      <c r="C3833" s="2" t="s">
        <v>8219</v>
      </c>
      <c r="E3833" s="2">
        <v>9</v>
      </c>
    </row>
    <row r="3834" spans="2:5">
      <c r="B3834" s="2" t="s">
        <v>8219</v>
      </c>
      <c r="C3834" s="2" t="s">
        <v>8219</v>
      </c>
      <c r="E3834" s="2">
        <v>9</v>
      </c>
    </row>
    <row r="3835" spans="2:5">
      <c r="B3835" s="2" t="s">
        <v>8219</v>
      </c>
      <c r="C3835" s="2" t="s">
        <v>8219</v>
      </c>
      <c r="E3835" s="2">
        <v>20</v>
      </c>
    </row>
    <row r="3836" spans="2:5">
      <c r="B3836" s="2" t="s">
        <v>8219</v>
      </c>
      <c r="C3836" s="2" t="s">
        <v>8219</v>
      </c>
      <c r="E3836" s="2">
        <v>57</v>
      </c>
    </row>
    <row r="3837" spans="2:5">
      <c r="B3837" s="2" t="s">
        <v>8219</v>
      </c>
      <c r="C3837" s="2" t="s">
        <v>8219</v>
      </c>
      <c r="E3837" s="2">
        <v>8</v>
      </c>
    </row>
    <row r="3838" spans="2:5">
      <c r="B3838" s="2" t="s">
        <v>8219</v>
      </c>
      <c r="C3838" s="2" t="s">
        <v>8219</v>
      </c>
      <c r="E3838" s="2">
        <v>14</v>
      </c>
    </row>
    <row r="3839" spans="2:5">
      <c r="B3839" s="2" t="s">
        <v>8219</v>
      </c>
      <c r="C3839" s="2" t="s">
        <v>8219</v>
      </c>
      <c r="E3839" s="2">
        <v>17</v>
      </c>
    </row>
    <row r="3840" spans="2:5">
      <c r="B3840" s="2" t="s">
        <v>8219</v>
      </c>
      <c r="C3840" s="2" t="s">
        <v>8219</v>
      </c>
      <c r="E3840" s="2">
        <v>100</v>
      </c>
    </row>
    <row r="3841" spans="1:5">
      <c r="B3841" s="2" t="s">
        <v>8219</v>
      </c>
      <c r="C3841" s="2" t="s">
        <v>8219</v>
      </c>
      <c r="E3841" s="2">
        <v>32</v>
      </c>
    </row>
    <row r="3842" spans="1:5">
      <c r="B3842" s="2" t="s">
        <v>8219</v>
      </c>
      <c r="C3842" s="2" t="s">
        <v>8219</v>
      </c>
      <c r="E3842" s="2">
        <v>3</v>
      </c>
    </row>
    <row r="3843" spans="1:5">
      <c r="A3843" s="2" t="s">
        <v>8221</v>
      </c>
      <c r="B3843" s="2" t="s">
        <v>8221</v>
      </c>
      <c r="C3843" s="2" t="s">
        <v>8221</v>
      </c>
      <c r="E3843" s="2">
        <v>34</v>
      </c>
    </row>
    <row r="3844" spans="1:5">
      <c r="A3844" s="2" t="s">
        <v>8221</v>
      </c>
      <c r="B3844" s="2" t="s">
        <v>8221</v>
      </c>
      <c r="C3844" s="2" t="s">
        <v>8221</v>
      </c>
      <c r="E3844" s="2">
        <v>23</v>
      </c>
    </row>
    <row r="3845" spans="1:5">
      <c r="A3845" s="2" t="s">
        <v>8221</v>
      </c>
      <c r="B3845" s="2" t="s">
        <v>8221</v>
      </c>
      <c r="C3845" s="2" t="s">
        <v>8221</v>
      </c>
      <c r="E3845" s="2">
        <v>19</v>
      </c>
    </row>
    <row r="3846" spans="1:5">
      <c r="A3846" s="2" t="s">
        <v>8221</v>
      </c>
      <c r="B3846" s="2" t="s">
        <v>8221</v>
      </c>
      <c r="C3846" s="2" t="s">
        <v>8221</v>
      </c>
      <c r="E3846" s="2">
        <v>50</v>
      </c>
    </row>
    <row r="3847" spans="1:5">
      <c r="A3847" s="2" t="s">
        <v>8221</v>
      </c>
      <c r="B3847" s="2" t="s">
        <v>8221</v>
      </c>
      <c r="C3847" s="2" t="s">
        <v>8221</v>
      </c>
      <c r="E3847" s="2">
        <v>12</v>
      </c>
    </row>
    <row r="3848" spans="1:5">
      <c r="A3848" s="2" t="s">
        <v>8221</v>
      </c>
      <c r="B3848" s="2" t="s">
        <v>8221</v>
      </c>
      <c r="C3848" s="2" t="s">
        <v>8221</v>
      </c>
      <c r="E3848" s="2">
        <v>8</v>
      </c>
    </row>
    <row r="3849" spans="1:5">
      <c r="A3849" s="2" t="s">
        <v>8221</v>
      </c>
      <c r="B3849" s="2" t="s">
        <v>8221</v>
      </c>
      <c r="C3849" s="2" t="s">
        <v>8221</v>
      </c>
      <c r="E3849" s="2">
        <v>9</v>
      </c>
    </row>
    <row r="3850" spans="1:5">
      <c r="A3850" s="2" t="s">
        <v>8221</v>
      </c>
      <c r="B3850" s="2" t="s">
        <v>8221</v>
      </c>
      <c r="C3850" s="2" t="s">
        <v>8221</v>
      </c>
      <c r="E3850" s="2">
        <v>43</v>
      </c>
    </row>
    <row r="3851" spans="1:5">
      <c r="A3851" s="2" t="s">
        <v>8221</v>
      </c>
      <c r="B3851" s="2" t="s">
        <v>8221</v>
      </c>
      <c r="C3851" s="2" t="s">
        <v>8221</v>
      </c>
      <c r="E3851" s="2">
        <v>28</v>
      </c>
    </row>
    <row r="3852" spans="1:5">
      <c r="A3852" s="2" t="s">
        <v>8221</v>
      </c>
      <c r="B3852" s="2" t="s">
        <v>8221</v>
      </c>
      <c r="C3852" s="2" t="s">
        <v>8221</v>
      </c>
      <c r="E3852" s="2">
        <v>4</v>
      </c>
    </row>
    <row r="3853" spans="1:5">
      <c r="A3853" s="2" t="s">
        <v>8221</v>
      </c>
      <c r="B3853" s="2" t="s">
        <v>8221</v>
      </c>
      <c r="C3853" s="2" t="s">
        <v>8221</v>
      </c>
      <c r="E3853" s="2">
        <v>24</v>
      </c>
    </row>
    <row r="3854" spans="1:5">
      <c r="A3854" s="2" t="s">
        <v>8221</v>
      </c>
      <c r="B3854" s="2" t="s">
        <v>8221</v>
      </c>
      <c r="C3854" s="2" t="s">
        <v>8221</v>
      </c>
      <c r="E3854" s="2">
        <v>2</v>
      </c>
    </row>
    <row r="3855" spans="1:5">
      <c r="A3855" s="2" t="s">
        <v>8221</v>
      </c>
      <c r="B3855" s="2" t="s">
        <v>8221</v>
      </c>
      <c r="C3855" s="2" t="s">
        <v>8221</v>
      </c>
      <c r="E3855" s="2">
        <v>2</v>
      </c>
    </row>
    <row r="3856" spans="1:5">
      <c r="A3856" s="2" t="s">
        <v>8221</v>
      </c>
      <c r="B3856" s="2" t="s">
        <v>8221</v>
      </c>
      <c r="C3856" s="2" t="s">
        <v>8221</v>
      </c>
      <c r="E3856" s="2">
        <v>20</v>
      </c>
    </row>
    <row r="3857" spans="1:5">
      <c r="A3857" s="2" t="s">
        <v>8221</v>
      </c>
      <c r="B3857" s="2" t="s">
        <v>8221</v>
      </c>
      <c r="C3857" s="2" t="s">
        <v>8221</v>
      </c>
      <c r="E3857" s="2">
        <v>1</v>
      </c>
    </row>
    <row r="3858" spans="1:5">
      <c r="A3858" s="2" t="s">
        <v>8221</v>
      </c>
      <c r="B3858" s="2" t="s">
        <v>8221</v>
      </c>
      <c r="C3858" s="2" t="s">
        <v>8221</v>
      </c>
      <c r="E3858" s="2">
        <v>1</v>
      </c>
    </row>
    <row r="3859" spans="1:5">
      <c r="A3859" s="2" t="s">
        <v>8221</v>
      </c>
      <c r="B3859" s="2" t="s">
        <v>8221</v>
      </c>
      <c r="C3859" s="2" t="s">
        <v>8221</v>
      </c>
      <c r="E3859" s="2">
        <v>4</v>
      </c>
    </row>
    <row r="3860" spans="1:5">
      <c r="A3860" s="2" t="s">
        <v>8221</v>
      </c>
      <c r="B3860" s="2" t="s">
        <v>8221</v>
      </c>
      <c r="C3860" s="2" t="s">
        <v>8221</v>
      </c>
      <c r="E3860" s="2">
        <v>1</v>
      </c>
    </row>
    <row r="3861" spans="1:5">
      <c r="A3861" s="2" t="s">
        <v>8221</v>
      </c>
      <c r="B3861" s="2" t="s">
        <v>8221</v>
      </c>
      <c r="C3861" s="2" t="s">
        <v>8221</v>
      </c>
      <c r="E3861" s="2">
        <v>1</v>
      </c>
    </row>
    <row r="3862" spans="1:5">
      <c r="A3862" s="2" t="s">
        <v>8221</v>
      </c>
      <c r="B3862" s="2" t="s">
        <v>8221</v>
      </c>
      <c r="C3862" s="2" t="s">
        <v>8221</v>
      </c>
      <c r="E3862" s="2">
        <v>13</v>
      </c>
    </row>
    <row r="3863" spans="1:5">
      <c r="A3863" s="2" t="s">
        <v>8221</v>
      </c>
      <c r="B3863" s="2" t="s">
        <v>8221</v>
      </c>
      <c r="C3863" s="2" t="s">
        <v>8221</v>
      </c>
      <c r="E3863" s="2">
        <v>1</v>
      </c>
    </row>
    <row r="3864" spans="1:5">
      <c r="A3864" s="2" t="s">
        <v>8221</v>
      </c>
      <c r="B3864" s="2" t="s">
        <v>8221</v>
      </c>
      <c r="C3864" s="2" t="s">
        <v>8221</v>
      </c>
      <c r="E3864" s="2">
        <v>1</v>
      </c>
    </row>
    <row r="3865" spans="1:5">
      <c r="A3865" s="2" t="s">
        <v>8221</v>
      </c>
      <c r="B3865" s="2" t="s">
        <v>8221</v>
      </c>
      <c r="C3865" s="2" t="s">
        <v>8221</v>
      </c>
      <c r="E3865" s="2">
        <v>0</v>
      </c>
    </row>
    <row r="3866" spans="1:5">
      <c r="A3866" s="2" t="s">
        <v>8221</v>
      </c>
      <c r="B3866" s="2" t="s">
        <v>8221</v>
      </c>
      <c r="C3866" s="2" t="s">
        <v>8221</v>
      </c>
      <c r="E3866" s="2">
        <v>3</v>
      </c>
    </row>
    <row r="3867" spans="1:5">
      <c r="A3867" s="2" t="s">
        <v>8221</v>
      </c>
      <c r="B3867" s="2" t="s">
        <v>8221</v>
      </c>
      <c r="C3867" s="2" t="s">
        <v>8221</v>
      </c>
      <c r="E3867" s="2">
        <v>14</v>
      </c>
    </row>
    <row r="3868" spans="1:5">
      <c r="A3868" s="2" t="s">
        <v>8221</v>
      </c>
      <c r="B3868" s="2" t="s">
        <v>8221</v>
      </c>
      <c r="C3868" s="2" t="s">
        <v>8221</v>
      </c>
      <c r="E3868" s="2">
        <v>2</v>
      </c>
    </row>
    <row r="3869" spans="1:5">
      <c r="A3869" s="2" t="s">
        <v>8221</v>
      </c>
      <c r="B3869" s="2" t="s">
        <v>8221</v>
      </c>
      <c r="C3869" s="2" t="s">
        <v>8221</v>
      </c>
      <c r="E3869" s="2">
        <v>5</v>
      </c>
    </row>
    <row r="3870" spans="1:5">
      <c r="A3870" s="2" t="s">
        <v>8220</v>
      </c>
      <c r="B3870" s="2" t="s">
        <v>8220</v>
      </c>
      <c r="C3870" s="2" t="s">
        <v>8220</v>
      </c>
      <c r="E3870" s="2">
        <v>1</v>
      </c>
    </row>
    <row r="3871" spans="1:5">
      <c r="A3871" s="2" t="s">
        <v>8220</v>
      </c>
      <c r="B3871" s="2" t="s">
        <v>8220</v>
      </c>
      <c r="C3871" s="2" t="s">
        <v>8220</v>
      </c>
      <c r="E3871" s="2">
        <v>15</v>
      </c>
    </row>
    <row r="3872" spans="1:5">
      <c r="A3872" s="2" t="s">
        <v>8220</v>
      </c>
      <c r="B3872" s="2" t="s">
        <v>8220</v>
      </c>
      <c r="C3872" s="2" t="s">
        <v>8220</v>
      </c>
      <c r="E3872" s="2">
        <v>10</v>
      </c>
    </row>
    <row r="3873" spans="1:5">
      <c r="A3873" s="2" t="s">
        <v>8220</v>
      </c>
      <c r="B3873" s="2" t="s">
        <v>8220</v>
      </c>
      <c r="C3873" s="2" t="s">
        <v>8220</v>
      </c>
      <c r="E3873" s="2">
        <v>3</v>
      </c>
    </row>
    <row r="3874" spans="1:5">
      <c r="A3874" s="2" t="s">
        <v>8220</v>
      </c>
      <c r="B3874" s="2" t="s">
        <v>8220</v>
      </c>
      <c r="C3874" s="2" t="s">
        <v>8220</v>
      </c>
      <c r="E3874" s="2">
        <v>0</v>
      </c>
    </row>
    <row r="3875" spans="1:5">
      <c r="A3875" s="2" t="s">
        <v>8220</v>
      </c>
      <c r="B3875" s="2" t="s">
        <v>8220</v>
      </c>
      <c r="C3875" s="2" t="s">
        <v>8220</v>
      </c>
      <c r="E3875" s="2">
        <v>0</v>
      </c>
    </row>
    <row r="3876" spans="1:5">
      <c r="A3876" s="2" t="s">
        <v>8220</v>
      </c>
      <c r="B3876" s="2" t="s">
        <v>8220</v>
      </c>
      <c r="C3876" s="2" t="s">
        <v>8220</v>
      </c>
      <c r="E3876" s="2">
        <v>0</v>
      </c>
    </row>
    <row r="3877" spans="1:5">
      <c r="A3877" s="2" t="s">
        <v>8220</v>
      </c>
      <c r="B3877" s="2" t="s">
        <v>8220</v>
      </c>
      <c r="C3877" s="2" t="s">
        <v>8220</v>
      </c>
      <c r="E3877" s="2">
        <v>0</v>
      </c>
    </row>
    <row r="3878" spans="1:5">
      <c r="A3878" s="2" t="s">
        <v>8220</v>
      </c>
      <c r="B3878" s="2" t="s">
        <v>8220</v>
      </c>
      <c r="C3878" s="2" t="s">
        <v>8220</v>
      </c>
      <c r="E3878" s="2">
        <v>46</v>
      </c>
    </row>
    <row r="3879" spans="1:5">
      <c r="A3879" s="2" t="s">
        <v>8220</v>
      </c>
      <c r="B3879" s="2" t="s">
        <v>8220</v>
      </c>
      <c r="C3879" s="2" t="s">
        <v>8220</v>
      </c>
      <c r="E3879" s="2">
        <v>14</v>
      </c>
    </row>
    <row r="3880" spans="1:5">
      <c r="A3880" s="2" t="s">
        <v>8220</v>
      </c>
      <c r="B3880" s="2" t="s">
        <v>8220</v>
      </c>
      <c r="C3880" s="2" t="s">
        <v>8220</v>
      </c>
      <c r="E3880" s="2">
        <v>1</v>
      </c>
    </row>
    <row r="3881" spans="1:5">
      <c r="A3881" s="2" t="s">
        <v>8220</v>
      </c>
      <c r="B3881" s="2" t="s">
        <v>8220</v>
      </c>
      <c r="C3881" s="2" t="s">
        <v>8220</v>
      </c>
      <c r="E3881" s="2">
        <v>0</v>
      </c>
    </row>
    <row r="3882" spans="1:5">
      <c r="A3882" s="2" t="s">
        <v>8220</v>
      </c>
      <c r="B3882" s="2" t="s">
        <v>8220</v>
      </c>
      <c r="C3882" s="2" t="s">
        <v>8220</v>
      </c>
      <c r="E3882" s="2">
        <v>17</v>
      </c>
    </row>
    <row r="3883" spans="1:5">
      <c r="A3883" s="2" t="s">
        <v>8220</v>
      </c>
      <c r="B3883" s="2" t="s">
        <v>8220</v>
      </c>
      <c r="C3883" s="2" t="s">
        <v>8220</v>
      </c>
      <c r="E3883" s="2">
        <v>1</v>
      </c>
    </row>
    <row r="3884" spans="1:5">
      <c r="A3884" s="2" t="s">
        <v>8220</v>
      </c>
      <c r="B3884" s="2" t="s">
        <v>8220</v>
      </c>
      <c r="C3884" s="2" t="s">
        <v>8220</v>
      </c>
      <c r="E3884" s="2">
        <v>0</v>
      </c>
    </row>
    <row r="3885" spans="1:5">
      <c r="A3885" s="2" t="s">
        <v>8220</v>
      </c>
      <c r="B3885" s="2" t="s">
        <v>8220</v>
      </c>
      <c r="C3885" s="2" t="s">
        <v>8220</v>
      </c>
      <c r="E3885" s="2">
        <v>0</v>
      </c>
    </row>
    <row r="3886" spans="1:5">
      <c r="A3886" s="2" t="s">
        <v>8220</v>
      </c>
      <c r="B3886" s="2" t="s">
        <v>8220</v>
      </c>
      <c r="C3886" s="2" t="s">
        <v>8220</v>
      </c>
      <c r="E3886" s="2">
        <v>0</v>
      </c>
    </row>
    <row r="3887" spans="1:5">
      <c r="A3887" s="2" t="s">
        <v>8220</v>
      </c>
      <c r="B3887" s="2" t="s">
        <v>8220</v>
      </c>
      <c r="C3887" s="2" t="s">
        <v>8220</v>
      </c>
      <c r="E3887" s="2">
        <v>0</v>
      </c>
    </row>
    <row r="3888" spans="1:5">
      <c r="A3888" s="2" t="s">
        <v>8220</v>
      </c>
      <c r="B3888" s="2" t="s">
        <v>8220</v>
      </c>
      <c r="C3888" s="2" t="s">
        <v>8220</v>
      </c>
      <c r="E3888" s="2">
        <v>0</v>
      </c>
    </row>
    <row r="3889" spans="1:5">
      <c r="A3889" s="2" t="s">
        <v>8220</v>
      </c>
      <c r="B3889" s="2" t="s">
        <v>8220</v>
      </c>
      <c r="C3889" s="2" t="s">
        <v>8220</v>
      </c>
      <c r="E3889" s="2">
        <v>2</v>
      </c>
    </row>
    <row r="3890" spans="1:5">
      <c r="A3890" s="2" t="s">
        <v>8221</v>
      </c>
      <c r="B3890" s="2" t="s">
        <v>8221</v>
      </c>
      <c r="C3890" s="2" t="s">
        <v>8221</v>
      </c>
      <c r="E3890" s="2">
        <v>14</v>
      </c>
    </row>
    <row r="3891" spans="1:5">
      <c r="A3891" s="2" t="s">
        <v>8221</v>
      </c>
      <c r="B3891" s="2" t="s">
        <v>8221</v>
      </c>
      <c r="C3891" s="2" t="s">
        <v>8221</v>
      </c>
      <c r="E3891" s="2">
        <v>9</v>
      </c>
    </row>
    <row r="3892" spans="1:5">
      <c r="A3892" s="2" t="s">
        <v>8221</v>
      </c>
      <c r="B3892" s="2" t="s">
        <v>8221</v>
      </c>
      <c r="C3892" s="2" t="s">
        <v>8221</v>
      </c>
      <c r="E3892" s="2">
        <v>8</v>
      </c>
    </row>
    <row r="3893" spans="1:5">
      <c r="A3893" s="2" t="s">
        <v>8221</v>
      </c>
      <c r="B3893" s="2" t="s">
        <v>8221</v>
      </c>
      <c r="C3893" s="2" t="s">
        <v>8221</v>
      </c>
      <c r="E3893" s="2">
        <v>7</v>
      </c>
    </row>
    <row r="3894" spans="1:5">
      <c r="A3894" s="2" t="s">
        <v>8221</v>
      </c>
      <c r="B3894" s="2" t="s">
        <v>8221</v>
      </c>
      <c r="C3894" s="2" t="s">
        <v>8221</v>
      </c>
      <c r="E3894" s="2">
        <v>0</v>
      </c>
    </row>
    <row r="3895" spans="1:5">
      <c r="A3895" s="2" t="s">
        <v>8221</v>
      </c>
      <c r="B3895" s="2" t="s">
        <v>8221</v>
      </c>
      <c r="C3895" s="2" t="s">
        <v>8221</v>
      </c>
      <c r="E3895" s="2">
        <v>84</v>
      </c>
    </row>
    <row r="3896" spans="1:5">
      <c r="A3896" s="2" t="s">
        <v>8221</v>
      </c>
      <c r="B3896" s="2" t="s">
        <v>8221</v>
      </c>
      <c r="C3896" s="2" t="s">
        <v>8221</v>
      </c>
      <c r="E3896" s="2">
        <v>11</v>
      </c>
    </row>
    <row r="3897" spans="1:5">
      <c r="A3897" s="2" t="s">
        <v>8221</v>
      </c>
      <c r="B3897" s="2" t="s">
        <v>8221</v>
      </c>
      <c r="C3897" s="2" t="s">
        <v>8221</v>
      </c>
      <c r="E3897" s="2">
        <v>1</v>
      </c>
    </row>
    <row r="3898" spans="1:5">
      <c r="A3898" s="2" t="s">
        <v>8221</v>
      </c>
      <c r="B3898" s="2" t="s">
        <v>8221</v>
      </c>
      <c r="C3898" s="2" t="s">
        <v>8221</v>
      </c>
      <c r="E3898" s="2">
        <v>4</v>
      </c>
    </row>
    <row r="3899" spans="1:5">
      <c r="A3899" s="2" t="s">
        <v>8221</v>
      </c>
      <c r="B3899" s="2" t="s">
        <v>8221</v>
      </c>
      <c r="C3899" s="2" t="s">
        <v>8221</v>
      </c>
      <c r="E3899" s="2">
        <v>10</v>
      </c>
    </row>
    <row r="3900" spans="1:5">
      <c r="A3900" s="2" t="s">
        <v>8221</v>
      </c>
      <c r="B3900" s="2" t="s">
        <v>8221</v>
      </c>
      <c r="C3900" s="2" t="s">
        <v>8221</v>
      </c>
      <c r="E3900" s="2">
        <v>16</v>
      </c>
    </row>
    <row r="3901" spans="1:5">
      <c r="A3901" s="2" t="s">
        <v>8221</v>
      </c>
      <c r="B3901" s="2" t="s">
        <v>8221</v>
      </c>
      <c r="C3901" s="2" t="s">
        <v>8221</v>
      </c>
      <c r="E3901" s="2">
        <v>2</v>
      </c>
    </row>
    <row r="3902" spans="1:5">
      <c r="A3902" s="2" t="s">
        <v>8221</v>
      </c>
      <c r="B3902" s="2" t="s">
        <v>8221</v>
      </c>
      <c r="C3902" s="2" t="s">
        <v>8221</v>
      </c>
      <c r="E3902" s="2">
        <v>5</v>
      </c>
    </row>
    <row r="3903" spans="1:5">
      <c r="A3903" s="2" t="s">
        <v>8221</v>
      </c>
      <c r="B3903" s="2" t="s">
        <v>8221</v>
      </c>
      <c r="C3903" s="2" t="s">
        <v>8221</v>
      </c>
      <c r="E3903" s="2">
        <v>1</v>
      </c>
    </row>
    <row r="3904" spans="1:5">
      <c r="A3904" s="2" t="s">
        <v>8221</v>
      </c>
      <c r="B3904" s="2" t="s">
        <v>8221</v>
      </c>
      <c r="C3904" s="2" t="s">
        <v>8221</v>
      </c>
      <c r="E3904" s="2">
        <v>31</v>
      </c>
    </row>
    <row r="3905" spans="1:5">
      <c r="A3905" s="2" t="s">
        <v>8221</v>
      </c>
      <c r="B3905" s="2" t="s">
        <v>8221</v>
      </c>
      <c r="C3905" s="2" t="s">
        <v>8221</v>
      </c>
      <c r="E3905" s="2">
        <v>0</v>
      </c>
    </row>
    <row r="3906" spans="1:5">
      <c r="A3906" s="2" t="s">
        <v>8221</v>
      </c>
      <c r="B3906" s="2" t="s">
        <v>8221</v>
      </c>
      <c r="C3906" s="2" t="s">
        <v>8221</v>
      </c>
      <c r="E3906" s="2">
        <v>2</v>
      </c>
    </row>
    <row r="3907" spans="1:5">
      <c r="A3907" s="2" t="s">
        <v>8221</v>
      </c>
      <c r="B3907" s="2" t="s">
        <v>8221</v>
      </c>
      <c r="C3907" s="2" t="s">
        <v>8221</v>
      </c>
      <c r="E3907" s="2">
        <v>7</v>
      </c>
    </row>
    <row r="3908" spans="1:5">
      <c r="A3908" s="2" t="s">
        <v>8221</v>
      </c>
      <c r="B3908" s="2" t="s">
        <v>8221</v>
      </c>
      <c r="C3908" s="2" t="s">
        <v>8221</v>
      </c>
      <c r="E3908" s="2">
        <v>16</v>
      </c>
    </row>
    <row r="3909" spans="1:5">
      <c r="A3909" s="2" t="s">
        <v>8221</v>
      </c>
      <c r="B3909" s="2" t="s">
        <v>8221</v>
      </c>
      <c r="C3909" s="2" t="s">
        <v>8221</v>
      </c>
      <c r="E3909" s="2">
        <v>4</v>
      </c>
    </row>
    <row r="3910" spans="1:5">
      <c r="A3910" s="2" t="s">
        <v>8221</v>
      </c>
      <c r="B3910" s="2" t="s">
        <v>8221</v>
      </c>
      <c r="C3910" s="2" t="s">
        <v>8221</v>
      </c>
      <c r="E3910" s="2">
        <v>4</v>
      </c>
    </row>
    <row r="3911" spans="1:5">
      <c r="A3911" s="2" t="s">
        <v>8221</v>
      </c>
      <c r="B3911" s="2" t="s">
        <v>8221</v>
      </c>
      <c r="C3911" s="2" t="s">
        <v>8221</v>
      </c>
      <c r="E3911" s="2">
        <v>4</v>
      </c>
    </row>
    <row r="3912" spans="1:5">
      <c r="A3912" s="2" t="s">
        <v>8221</v>
      </c>
      <c r="B3912" s="2" t="s">
        <v>8221</v>
      </c>
      <c r="C3912" s="2" t="s">
        <v>8221</v>
      </c>
      <c r="E3912" s="2">
        <v>3</v>
      </c>
    </row>
    <row r="3913" spans="1:5">
      <c r="A3913" s="2" t="s">
        <v>8221</v>
      </c>
      <c r="B3913" s="2" t="s">
        <v>8221</v>
      </c>
      <c r="C3913" s="2" t="s">
        <v>8221</v>
      </c>
      <c r="E3913" s="2">
        <v>36</v>
      </c>
    </row>
    <row r="3914" spans="1:5">
      <c r="A3914" s="2" t="s">
        <v>8221</v>
      </c>
      <c r="B3914" s="2" t="s">
        <v>8221</v>
      </c>
      <c r="C3914" s="2" t="s">
        <v>8221</v>
      </c>
      <c r="E3914" s="2">
        <v>1</v>
      </c>
    </row>
    <row r="3915" spans="1:5">
      <c r="A3915" s="2" t="s">
        <v>8221</v>
      </c>
      <c r="B3915" s="2" t="s">
        <v>8221</v>
      </c>
      <c r="C3915" s="2" t="s">
        <v>8221</v>
      </c>
      <c r="E3915" s="2">
        <v>7</v>
      </c>
    </row>
    <row r="3916" spans="1:5">
      <c r="A3916" s="2" t="s">
        <v>8221</v>
      </c>
      <c r="B3916" s="2" t="s">
        <v>8221</v>
      </c>
      <c r="C3916" s="2" t="s">
        <v>8221</v>
      </c>
      <c r="E3916" s="2">
        <v>27</v>
      </c>
    </row>
    <row r="3917" spans="1:5">
      <c r="A3917" s="2" t="s">
        <v>8221</v>
      </c>
      <c r="B3917" s="2" t="s">
        <v>8221</v>
      </c>
      <c r="C3917" s="2" t="s">
        <v>8221</v>
      </c>
      <c r="E3917" s="2">
        <v>1</v>
      </c>
    </row>
    <row r="3918" spans="1:5">
      <c r="A3918" s="2" t="s">
        <v>8221</v>
      </c>
      <c r="B3918" s="2" t="s">
        <v>8221</v>
      </c>
      <c r="C3918" s="2" t="s">
        <v>8221</v>
      </c>
      <c r="E3918" s="2">
        <v>0</v>
      </c>
    </row>
    <row r="3919" spans="1:5">
      <c r="A3919" s="2" t="s">
        <v>8221</v>
      </c>
      <c r="B3919" s="2" t="s">
        <v>8221</v>
      </c>
      <c r="C3919" s="2" t="s">
        <v>8221</v>
      </c>
      <c r="E3919" s="2">
        <v>1</v>
      </c>
    </row>
    <row r="3920" spans="1:5">
      <c r="A3920" s="2" t="s">
        <v>8221</v>
      </c>
      <c r="B3920" s="2" t="s">
        <v>8221</v>
      </c>
      <c r="C3920" s="2" t="s">
        <v>8221</v>
      </c>
      <c r="E3920" s="2">
        <v>3</v>
      </c>
    </row>
    <row r="3921" spans="1:5">
      <c r="A3921" s="2" t="s">
        <v>8221</v>
      </c>
      <c r="B3921" s="2" t="s">
        <v>8221</v>
      </c>
      <c r="C3921" s="2" t="s">
        <v>8221</v>
      </c>
      <c r="E3921" s="2">
        <v>3</v>
      </c>
    </row>
    <row r="3922" spans="1:5">
      <c r="A3922" s="2" t="s">
        <v>8221</v>
      </c>
      <c r="B3922" s="2" t="s">
        <v>8221</v>
      </c>
      <c r="C3922" s="2" t="s">
        <v>8221</v>
      </c>
      <c r="E3922" s="2">
        <v>3</v>
      </c>
    </row>
    <row r="3923" spans="1:5">
      <c r="A3923" s="2" t="s">
        <v>8221</v>
      </c>
      <c r="B3923" s="2" t="s">
        <v>8221</v>
      </c>
      <c r="C3923" s="2" t="s">
        <v>8221</v>
      </c>
      <c r="E3923" s="2">
        <v>0</v>
      </c>
    </row>
    <row r="3924" spans="1:5">
      <c r="A3924" s="2" t="s">
        <v>8221</v>
      </c>
      <c r="B3924" s="2" t="s">
        <v>8221</v>
      </c>
      <c r="C3924" s="2" t="s">
        <v>8221</v>
      </c>
      <c r="E3924" s="2">
        <v>6</v>
      </c>
    </row>
    <row r="3925" spans="1:5">
      <c r="A3925" s="2" t="s">
        <v>8221</v>
      </c>
      <c r="B3925" s="2" t="s">
        <v>8221</v>
      </c>
      <c r="C3925" s="2" t="s">
        <v>8221</v>
      </c>
      <c r="E3925" s="2">
        <v>17</v>
      </c>
    </row>
    <row r="3926" spans="1:5">
      <c r="A3926" s="2" t="s">
        <v>8221</v>
      </c>
      <c r="B3926" s="2" t="s">
        <v>8221</v>
      </c>
      <c r="C3926" s="2" t="s">
        <v>8221</v>
      </c>
      <c r="E3926" s="2">
        <v>40</v>
      </c>
    </row>
    <row r="3927" spans="1:5">
      <c r="A3927" s="2" t="s">
        <v>8221</v>
      </c>
      <c r="B3927" s="2" t="s">
        <v>8221</v>
      </c>
      <c r="C3927" s="2" t="s">
        <v>8221</v>
      </c>
      <c r="E3927" s="2">
        <v>3</v>
      </c>
    </row>
    <row r="3928" spans="1:5">
      <c r="A3928" s="2" t="s">
        <v>8221</v>
      </c>
      <c r="B3928" s="2" t="s">
        <v>8221</v>
      </c>
      <c r="C3928" s="2" t="s">
        <v>8221</v>
      </c>
      <c r="E3928" s="2">
        <v>1</v>
      </c>
    </row>
    <row r="3929" spans="1:5">
      <c r="A3929" s="2" t="s">
        <v>8221</v>
      </c>
      <c r="B3929" s="2" t="s">
        <v>8221</v>
      </c>
      <c r="C3929" s="2" t="s">
        <v>8221</v>
      </c>
      <c r="E3929" s="2">
        <v>2</v>
      </c>
    </row>
    <row r="3930" spans="1:5">
      <c r="A3930" s="2" t="s">
        <v>8221</v>
      </c>
      <c r="B3930" s="2" t="s">
        <v>8221</v>
      </c>
      <c r="C3930" s="2" t="s">
        <v>8221</v>
      </c>
      <c r="E3930" s="2">
        <v>7</v>
      </c>
    </row>
    <row r="3931" spans="1:5">
      <c r="A3931" s="2" t="s">
        <v>8221</v>
      </c>
      <c r="B3931" s="2" t="s">
        <v>8221</v>
      </c>
      <c r="C3931" s="2" t="s">
        <v>8221</v>
      </c>
      <c r="E3931" s="2">
        <v>14</v>
      </c>
    </row>
    <row r="3932" spans="1:5">
      <c r="A3932" s="2" t="s">
        <v>8221</v>
      </c>
      <c r="B3932" s="2" t="s">
        <v>8221</v>
      </c>
      <c r="C3932" s="2" t="s">
        <v>8221</v>
      </c>
      <c r="E3932" s="2">
        <v>0</v>
      </c>
    </row>
    <row r="3933" spans="1:5">
      <c r="A3933" s="2" t="s">
        <v>8221</v>
      </c>
      <c r="B3933" s="2" t="s">
        <v>8221</v>
      </c>
      <c r="C3933" s="2" t="s">
        <v>8221</v>
      </c>
      <c r="E3933" s="2">
        <v>0</v>
      </c>
    </row>
    <row r="3934" spans="1:5">
      <c r="A3934" s="2" t="s">
        <v>8221</v>
      </c>
      <c r="B3934" s="2" t="s">
        <v>8221</v>
      </c>
      <c r="C3934" s="2" t="s">
        <v>8221</v>
      </c>
      <c r="E3934" s="2">
        <v>1</v>
      </c>
    </row>
    <row r="3935" spans="1:5">
      <c r="A3935" s="2" t="s">
        <v>8221</v>
      </c>
      <c r="B3935" s="2" t="s">
        <v>8221</v>
      </c>
      <c r="C3935" s="2" t="s">
        <v>8221</v>
      </c>
      <c r="E3935" s="2">
        <v>12</v>
      </c>
    </row>
    <row r="3936" spans="1:5">
      <c r="A3936" s="2" t="s">
        <v>8221</v>
      </c>
      <c r="B3936" s="2" t="s">
        <v>8221</v>
      </c>
      <c r="C3936" s="2" t="s">
        <v>8221</v>
      </c>
      <c r="E3936" s="2">
        <v>12</v>
      </c>
    </row>
    <row r="3937" spans="1:5">
      <c r="A3937" s="2" t="s">
        <v>8221</v>
      </c>
      <c r="B3937" s="2" t="s">
        <v>8221</v>
      </c>
      <c r="C3937" s="2" t="s">
        <v>8221</v>
      </c>
      <c r="E3937" s="2">
        <v>23</v>
      </c>
    </row>
    <row r="3938" spans="1:5">
      <c r="A3938" s="2" t="s">
        <v>8221</v>
      </c>
      <c r="B3938" s="2" t="s">
        <v>8221</v>
      </c>
      <c r="C3938" s="2" t="s">
        <v>8221</v>
      </c>
      <c r="E3938" s="2">
        <v>0</v>
      </c>
    </row>
    <row r="3939" spans="1:5">
      <c r="A3939" s="2" t="s">
        <v>8221</v>
      </c>
      <c r="B3939" s="2" t="s">
        <v>8221</v>
      </c>
      <c r="C3939" s="2" t="s">
        <v>8221</v>
      </c>
      <c r="E3939" s="2">
        <v>10</v>
      </c>
    </row>
    <row r="3940" spans="1:5">
      <c r="A3940" s="2" t="s">
        <v>8221</v>
      </c>
      <c r="B3940" s="2" t="s">
        <v>8221</v>
      </c>
      <c r="C3940" s="2" t="s">
        <v>8221</v>
      </c>
      <c r="E3940" s="2">
        <v>5</v>
      </c>
    </row>
    <row r="3941" spans="1:5">
      <c r="A3941" s="2" t="s">
        <v>8221</v>
      </c>
      <c r="B3941" s="2" t="s">
        <v>8221</v>
      </c>
      <c r="C3941" s="2" t="s">
        <v>8221</v>
      </c>
      <c r="E3941" s="2">
        <v>1</v>
      </c>
    </row>
    <row r="3942" spans="1:5">
      <c r="A3942" s="2" t="s">
        <v>8221</v>
      </c>
      <c r="B3942" s="2" t="s">
        <v>8221</v>
      </c>
      <c r="C3942" s="2" t="s">
        <v>8221</v>
      </c>
      <c r="E3942" s="2">
        <v>2</v>
      </c>
    </row>
    <row r="3943" spans="1:5">
      <c r="A3943" s="2" t="s">
        <v>8221</v>
      </c>
      <c r="B3943" s="2" t="s">
        <v>8221</v>
      </c>
      <c r="C3943" s="2" t="s">
        <v>8221</v>
      </c>
      <c r="E3943" s="2">
        <v>2</v>
      </c>
    </row>
    <row r="3944" spans="1:5">
      <c r="A3944" s="2" t="s">
        <v>8221</v>
      </c>
      <c r="B3944" s="2" t="s">
        <v>8221</v>
      </c>
      <c r="C3944" s="2" t="s">
        <v>8221</v>
      </c>
      <c r="E3944" s="2">
        <v>0</v>
      </c>
    </row>
    <row r="3945" spans="1:5">
      <c r="A3945" s="2" t="s">
        <v>8221</v>
      </c>
      <c r="B3945" s="2" t="s">
        <v>8221</v>
      </c>
      <c r="C3945" s="2" t="s">
        <v>8221</v>
      </c>
      <c r="E3945" s="2">
        <v>13</v>
      </c>
    </row>
    <row r="3946" spans="1:5">
      <c r="A3946" s="2" t="s">
        <v>8221</v>
      </c>
      <c r="B3946" s="2" t="s">
        <v>8221</v>
      </c>
      <c r="C3946" s="2" t="s">
        <v>8221</v>
      </c>
      <c r="E3946" s="2">
        <v>0</v>
      </c>
    </row>
    <row r="3947" spans="1:5">
      <c r="A3947" s="2" t="s">
        <v>8221</v>
      </c>
      <c r="B3947" s="2" t="s">
        <v>8221</v>
      </c>
      <c r="C3947" s="2" t="s">
        <v>8221</v>
      </c>
      <c r="E3947" s="2">
        <v>1</v>
      </c>
    </row>
    <row r="3948" spans="1:5">
      <c r="A3948" s="2" t="s">
        <v>8221</v>
      </c>
      <c r="B3948" s="2" t="s">
        <v>8221</v>
      </c>
      <c r="C3948" s="2" t="s">
        <v>8221</v>
      </c>
      <c r="E3948" s="2">
        <v>5</v>
      </c>
    </row>
    <row r="3949" spans="1:5">
      <c r="A3949" s="2" t="s">
        <v>8221</v>
      </c>
      <c r="B3949" s="2" t="s">
        <v>8221</v>
      </c>
      <c r="C3949" s="2" t="s">
        <v>8221</v>
      </c>
      <c r="E3949" s="2">
        <v>2</v>
      </c>
    </row>
    <row r="3950" spans="1:5">
      <c r="A3950" s="2" t="s">
        <v>8221</v>
      </c>
      <c r="B3950" s="2" t="s">
        <v>8221</v>
      </c>
      <c r="C3950" s="2" t="s">
        <v>8221</v>
      </c>
      <c r="E3950" s="2">
        <v>0</v>
      </c>
    </row>
    <row r="3951" spans="1:5">
      <c r="A3951" s="2" t="s">
        <v>8221</v>
      </c>
      <c r="B3951" s="2" t="s">
        <v>8221</v>
      </c>
      <c r="C3951" s="2" t="s">
        <v>8221</v>
      </c>
      <c r="E3951" s="2">
        <v>32</v>
      </c>
    </row>
    <row r="3952" spans="1:5">
      <c r="A3952" s="2" t="s">
        <v>8221</v>
      </c>
      <c r="B3952" s="2" t="s">
        <v>8221</v>
      </c>
      <c r="C3952" s="2" t="s">
        <v>8221</v>
      </c>
      <c r="E3952" s="2">
        <v>1</v>
      </c>
    </row>
    <row r="3953" spans="1:5">
      <c r="A3953" s="2" t="s">
        <v>8221</v>
      </c>
      <c r="B3953" s="2" t="s">
        <v>8221</v>
      </c>
      <c r="C3953" s="2" t="s">
        <v>8221</v>
      </c>
      <c r="E3953" s="2">
        <v>1</v>
      </c>
    </row>
    <row r="3954" spans="1:5">
      <c r="A3954" s="2" t="s">
        <v>8221</v>
      </c>
      <c r="B3954" s="2" t="s">
        <v>8221</v>
      </c>
      <c r="C3954" s="2" t="s">
        <v>8221</v>
      </c>
      <c r="E3954" s="2">
        <v>1</v>
      </c>
    </row>
    <row r="3955" spans="1:5">
      <c r="A3955" s="2" t="s">
        <v>8221</v>
      </c>
      <c r="B3955" s="2" t="s">
        <v>8221</v>
      </c>
      <c r="C3955" s="2" t="s">
        <v>8221</v>
      </c>
      <c r="E3955" s="2">
        <v>0</v>
      </c>
    </row>
    <row r="3956" spans="1:5">
      <c r="A3956" s="2" t="s">
        <v>8221</v>
      </c>
      <c r="B3956" s="2" t="s">
        <v>8221</v>
      </c>
      <c r="C3956" s="2" t="s">
        <v>8221</v>
      </c>
      <c r="E3956" s="2">
        <v>0</v>
      </c>
    </row>
    <row r="3957" spans="1:5">
      <c r="A3957" s="2" t="s">
        <v>8221</v>
      </c>
      <c r="B3957" s="2" t="s">
        <v>8221</v>
      </c>
      <c r="C3957" s="2" t="s">
        <v>8221</v>
      </c>
      <c r="E3957" s="2">
        <v>8</v>
      </c>
    </row>
    <row r="3958" spans="1:5">
      <c r="A3958" s="2" t="s">
        <v>8221</v>
      </c>
      <c r="B3958" s="2" t="s">
        <v>8221</v>
      </c>
      <c r="C3958" s="2" t="s">
        <v>8221</v>
      </c>
      <c r="E3958" s="2">
        <v>0</v>
      </c>
    </row>
    <row r="3959" spans="1:5">
      <c r="A3959" s="2" t="s">
        <v>8221</v>
      </c>
      <c r="B3959" s="2" t="s">
        <v>8221</v>
      </c>
      <c r="C3959" s="2" t="s">
        <v>8221</v>
      </c>
      <c r="E3959" s="2">
        <v>1</v>
      </c>
    </row>
    <row r="3960" spans="1:5">
      <c r="A3960" s="2" t="s">
        <v>8221</v>
      </c>
      <c r="B3960" s="2" t="s">
        <v>8221</v>
      </c>
      <c r="C3960" s="2" t="s">
        <v>8221</v>
      </c>
      <c r="E3960" s="2">
        <v>16</v>
      </c>
    </row>
    <row r="3961" spans="1:5">
      <c r="A3961" s="2" t="s">
        <v>8221</v>
      </c>
      <c r="B3961" s="2" t="s">
        <v>8221</v>
      </c>
      <c r="C3961" s="2" t="s">
        <v>8221</v>
      </c>
      <c r="E3961" s="2">
        <v>12</v>
      </c>
    </row>
    <row r="3962" spans="1:5">
      <c r="A3962" s="2" t="s">
        <v>8221</v>
      </c>
      <c r="B3962" s="2" t="s">
        <v>8221</v>
      </c>
      <c r="C3962" s="2" t="s">
        <v>8221</v>
      </c>
      <c r="E3962" s="2">
        <v>4</v>
      </c>
    </row>
    <row r="3963" spans="1:5">
      <c r="A3963" s="2" t="s">
        <v>8221</v>
      </c>
      <c r="B3963" s="2" t="s">
        <v>8221</v>
      </c>
      <c r="C3963" s="2" t="s">
        <v>8221</v>
      </c>
      <c r="E3963" s="2">
        <v>2</v>
      </c>
    </row>
    <row r="3964" spans="1:5">
      <c r="A3964" s="2" t="s">
        <v>8221</v>
      </c>
      <c r="B3964" s="2" t="s">
        <v>8221</v>
      </c>
      <c r="C3964" s="2" t="s">
        <v>8221</v>
      </c>
      <c r="E3964" s="2">
        <v>3</v>
      </c>
    </row>
    <row r="3965" spans="1:5">
      <c r="A3965" s="2" t="s">
        <v>8221</v>
      </c>
      <c r="B3965" s="2" t="s">
        <v>8221</v>
      </c>
      <c r="C3965" s="2" t="s">
        <v>8221</v>
      </c>
      <c r="E3965" s="2">
        <v>0</v>
      </c>
    </row>
    <row r="3966" spans="1:5">
      <c r="A3966" s="2" t="s">
        <v>8221</v>
      </c>
      <c r="B3966" s="2" t="s">
        <v>8221</v>
      </c>
      <c r="C3966" s="2" t="s">
        <v>8221</v>
      </c>
      <c r="E3966" s="2">
        <v>3</v>
      </c>
    </row>
    <row r="3967" spans="1:5">
      <c r="A3967" s="2" t="s">
        <v>8221</v>
      </c>
      <c r="B3967" s="2" t="s">
        <v>8221</v>
      </c>
      <c r="C3967" s="2" t="s">
        <v>8221</v>
      </c>
      <c r="E3967" s="2">
        <v>4</v>
      </c>
    </row>
    <row r="3968" spans="1:5">
      <c r="A3968" s="2" t="s">
        <v>8221</v>
      </c>
      <c r="B3968" s="2" t="s">
        <v>8221</v>
      </c>
      <c r="C3968" s="2" t="s">
        <v>8221</v>
      </c>
      <c r="E3968" s="2">
        <v>2</v>
      </c>
    </row>
    <row r="3969" spans="1:5">
      <c r="A3969" s="2" t="s">
        <v>8221</v>
      </c>
      <c r="B3969" s="2" t="s">
        <v>8221</v>
      </c>
      <c r="C3969" s="2" t="s">
        <v>8221</v>
      </c>
      <c r="E3969" s="2">
        <v>10</v>
      </c>
    </row>
    <row r="3970" spans="1:5">
      <c r="A3970" s="2" t="s">
        <v>8221</v>
      </c>
      <c r="B3970" s="2" t="s">
        <v>8221</v>
      </c>
      <c r="C3970" s="2" t="s">
        <v>8221</v>
      </c>
      <c r="E3970" s="2">
        <v>11</v>
      </c>
    </row>
    <row r="3971" spans="1:5">
      <c r="A3971" s="2" t="s">
        <v>8221</v>
      </c>
      <c r="B3971" s="2" t="s">
        <v>8221</v>
      </c>
      <c r="C3971" s="2" t="s">
        <v>8221</v>
      </c>
      <c r="E3971" s="2">
        <v>6</v>
      </c>
    </row>
    <row r="3972" spans="1:5">
      <c r="A3972" s="2" t="s">
        <v>8221</v>
      </c>
      <c r="B3972" s="2" t="s">
        <v>8221</v>
      </c>
      <c r="C3972" s="2" t="s">
        <v>8221</v>
      </c>
      <c r="E3972" s="2">
        <v>2</v>
      </c>
    </row>
    <row r="3973" spans="1:5">
      <c r="A3973" s="2" t="s">
        <v>8221</v>
      </c>
      <c r="B3973" s="2" t="s">
        <v>8221</v>
      </c>
      <c r="C3973" s="2" t="s">
        <v>8221</v>
      </c>
      <c r="E3973" s="2">
        <v>6</v>
      </c>
    </row>
    <row r="3974" spans="1:5">
      <c r="A3974" s="2" t="s">
        <v>8221</v>
      </c>
      <c r="B3974" s="2" t="s">
        <v>8221</v>
      </c>
      <c r="C3974" s="2" t="s">
        <v>8221</v>
      </c>
      <c r="E3974" s="2">
        <v>8</v>
      </c>
    </row>
    <row r="3975" spans="1:5">
      <c r="A3975" s="2" t="s">
        <v>8221</v>
      </c>
      <c r="B3975" s="2" t="s">
        <v>8221</v>
      </c>
      <c r="C3975" s="2" t="s">
        <v>8221</v>
      </c>
      <c r="E3975" s="2">
        <v>37</v>
      </c>
    </row>
    <row r="3976" spans="1:5">
      <c r="A3976" s="2" t="s">
        <v>8221</v>
      </c>
      <c r="B3976" s="2" t="s">
        <v>8221</v>
      </c>
      <c r="C3976" s="2" t="s">
        <v>8221</v>
      </c>
      <c r="E3976" s="2">
        <v>11</v>
      </c>
    </row>
    <row r="3977" spans="1:5">
      <c r="A3977" s="2" t="s">
        <v>8221</v>
      </c>
      <c r="B3977" s="2" t="s">
        <v>8221</v>
      </c>
      <c r="C3977" s="2" t="s">
        <v>8221</v>
      </c>
      <c r="E3977" s="2">
        <v>0</v>
      </c>
    </row>
    <row r="3978" spans="1:5">
      <c r="A3978" s="2" t="s">
        <v>8221</v>
      </c>
      <c r="B3978" s="2" t="s">
        <v>8221</v>
      </c>
      <c r="C3978" s="2" t="s">
        <v>8221</v>
      </c>
      <c r="E3978" s="2">
        <v>10</v>
      </c>
    </row>
    <row r="3979" spans="1:5">
      <c r="A3979" s="2" t="s">
        <v>8221</v>
      </c>
      <c r="B3979" s="2" t="s">
        <v>8221</v>
      </c>
      <c r="C3979" s="2" t="s">
        <v>8221</v>
      </c>
      <c r="E3979" s="2">
        <v>6</v>
      </c>
    </row>
    <row r="3980" spans="1:5">
      <c r="A3980" s="2" t="s">
        <v>8221</v>
      </c>
      <c r="B3980" s="2" t="s">
        <v>8221</v>
      </c>
      <c r="C3980" s="2" t="s">
        <v>8221</v>
      </c>
      <c r="E3980" s="2">
        <v>8</v>
      </c>
    </row>
    <row r="3981" spans="1:5">
      <c r="A3981" s="2" t="s">
        <v>8221</v>
      </c>
      <c r="B3981" s="2" t="s">
        <v>8221</v>
      </c>
      <c r="C3981" s="2" t="s">
        <v>8221</v>
      </c>
      <c r="E3981" s="2">
        <v>6</v>
      </c>
    </row>
    <row r="3982" spans="1:5">
      <c r="A3982" s="2" t="s">
        <v>8221</v>
      </c>
      <c r="B3982" s="2" t="s">
        <v>8221</v>
      </c>
      <c r="C3982" s="2" t="s">
        <v>8221</v>
      </c>
      <c r="E3982" s="2">
        <v>7</v>
      </c>
    </row>
    <row r="3983" spans="1:5">
      <c r="A3983" s="2" t="s">
        <v>8221</v>
      </c>
      <c r="B3983" s="2" t="s">
        <v>8221</v>
      </c>
      <c r="C3983" s="2" t="s">
        <v>8221</v>
      </c>
      <c r="E3983" s="2">
        <v>7</v>
      </c>
    </row>
    <row r="3984" spans="1:5">
      <c r="A3984" s="2" t="s">
        <v>8221</v>
      </c>
      <c r="B3984" s="2" t="s">
        <v>8221</v>
      </c>
      <c r="C3984" s="2" t="s">
        <v>8221</v>
      </c>
      <c r="E3984" s="2">
        <v>5</v>
      </c>
    </row>
    <row r="3985" spans="1:5">
      <c r="A3985" s="2" t="s">
        <v>8221</v>
      </c>
      <c r="B3985" s="2" t="s">
        <v>8221</v>
      </c>
      <c r="C3985" s="2" t="s">
        <v>8221</v>
      </c>
      <c r="E3985" s="2">
        <v>46</v>
      </c>
    </row>
    <row r="3986" spans="1:5">
      <c r="A3986" s="2" t="s">
        <v>8221</v>
      </c>
      <c r="B3986" s="2" t="s">
        <v>8221</v>
      </c>
      <c r="C3986" s="2" t="s">
        <v>8221</v>
      </c>
      <c r="E3986" s="2">
        <v>10</v>
      </c>
    </row>
    <row r="3987" spans="1:5">
      <c r="A3987" s="2" t="s">
        <v>8221</v>
      </c>
      <c r="B3987" s="2" t="s">
        <v>8221</v>
      </c>
      <c r="C3987" s="2" t="s">
        <v>8221</v>
      </c>
      <c r="E3987" s="2">
        <v>19</v>
      </c>
    </row>
    <row r="3988" spans="1:5">
      <c r="A3988" s="2" t="s">
        <v>8221</v>
      </c>
      <c r="B3988" s="2" t="s">
        <v>8221</v>
      </c>
      <c r="C3988" s="2" t="s">
        <v>8221</v>
      </c>
      <c r="E3988" s="2">
        <v>13</v>
      </c>
    </row>
    <row r="3989" spans="1:5">
      <c r="A3989" s="2" t="s">
        <v>8221</v>
      </c>
      <c r="B3989" s="2" t="s">
        <v>8221</v>
      </c>
      <c r="C3989" s="2" t="s">
        <v>8221</v>
      </c>
      <c r="E3989" s="2">
        <v>13</v>
      </c>
    </row>
    <row r="3990" spans="1:5">
      <c r="A3990" s="2" t="s">
        <v>8221</v>
      </c>
      <c r="B3990" s="2" t="s">
        <v>8221</v>
      </c>
      <c r="C3990" s="2" t="s">
        <v>8221</v>
      </c>
      <c r="E3990" s="2">
        <v>4</v>
      </c>
    </row>
    <row r="3991" spans="1:5">
      <c r="A3991" s="2" t="s">
        <v>8221</v>
      </c>
      <c r="B3991" s="2" t="s">
        <v>8221</v>
      </c>
      <c r="C3991" s="2" t="s">
        <v>8221</v>
      </c>
      <c r="E3991" s="2">
        <v>0</v>
      </c>
    </row>
    <row r="3992" spans="1:5">
      <c r="A3992" s="2" t="s">
        <v>8221</v>
      </c>
      <c r="B3992" s="2" t="s">
        <v>8221</v>
      </c>
      <c r="C3992" s="2" t="s">
        <v>8221</v>
      </c>
      <c r="E3992" s="2">
        <v>3</v>
      </c>
    </row>
    <row r="3993" spans="1:5">
      <c r="A3993" s="2" t="s">
        <v>8221</v>
      </c>
      <c r="B3993" s="2" t="s">
        <v>8221</v>
      </c>
      <c r="C3993" s="2" t="s">
        <v>8221</v>
      </c>
      <c r="E3993" s="2">
        <v>1</v>
      </c>
    </row>
    <row r="3994" spans="1:5">
      <c r="A3994" s="2" t="s">
        <v>8221</v>
      </c>
      <c r="B3994" s="2" t="s">
        <v>8221</v>
      </c>
      <c r="C3994" s="2" t="s">
        <v>8221</v>
      </c>
      <c r="E3994" s="2">
        <v>9</v>
      </c>
    </row>
    <row r="3995" spans="1:5">
      <c r="A3995" s="2" t="s">
        <v>8221</v>
      </c>
      <c r="B3995" s="2" t="s">
        <v>8221</v>
      </c>
      <c r="C3995" s="2" t="s">
        <v>8221</v>
      </c>
      <c r="E3995" s="2">
        <v>1</v>
      </c>
    </row>
    <row r="3996" spans="1:5">
      <c r="A3996" s="2" t="s">
        <v>8221</v>
      </c>
      <c r="B3996" s="2" t="s">
        <v>8221</v>
      </c>
      <c r="C3996" s="2" t="s">
        <v>8221</v>
      </c>
      <c r="E3996" s="2">
        <v>1</v>
      </c>
    </row>
    <row r="3997" spans="1:5">
      <c r="A3997" s="2" t="s">
        <v>8221</v>
      </c>
      <c r="B3997" s="2" t="s">
        <v>8221</v>
      </c>
      <c r="C3997" s="2" t="s">
        <v>8221</v>
      </c>
      <c r="E3997" s="2">
        <v>4</v>
      </c>
    </row>
    <row r="3998" spans="1:5">
      <c r="A3998" s="2" t="s">
        <v>8221</v>
      </c>
      <c r="B3998" s="2" t="s">
        <v>8221</v>
      </c>
      <c r="C3998" s="2" t="s">
        <v>8221</v>
      </c>
      <c r="E3998" s="2">
        <v>17</v>
      </c>
    </row>
    <row r="3999" spans="1:5">
      <c r="A3999" s="2" t="s">
        <v>8221</v>
      </c>
      <c r="B3999" s="2" t="s">
        <v>8221</v>
      </c>
      <c r="C3999" s="2" t="s">
        <v>8221</v>
      </c>
      <c r="E3999" s="2">
        <v>0</v>
      </c>
    </row>
    <row r="4000" spans="1:5">
      <c r="A4000" s="2" t="s">
        <v>8221</v>
      </c>
      <c r="B4000" s="2" t="s">
        <v>8221</v>
      </c>
      <c r="C4000" s="2" t="s">
        <v>8221</v>
      </c>
      <c r="E4000" s="2">
        <v>12</v>
      </c>
    </row>
    <row r="4001" spans="1:5">
      <c r="A4001" s="2" t="s">
        <v>8221</v>
      </c>
      <c r="B4001" s="2" t="s">
        <v>8221</v>
      </c>
      <c r="C4001" s="2" t="s">
        <v>8221</v>
      </c>
      <c r="E4001" s="2">
        <v>14</v>
      </c>
    </row>
    <row r="4002" spans="1:5">
      <c r="A4002" s="2" t="s">
        <v>8221</v>
      </c>
      <c r="B4002" s="2" t="s">
        <v>8221</v>
      </c>
      <c r="C4002" s="2" t="s">
        <v>8221</v>
      </c>
      <c r="E4002" s="2">
        <v>1</v>
      </c>
    </row>
    <row r="4003" spans="1:5">
      <c r="A4003" s="2" t="s">
        <v>8221</v>
      </c>
      <c r="B4003" s="2" t="s">
        <v>8221</v>
      </c>
      <c r="C4003" s="2" t="s">
        <v>8221</v>
      </c>
      <c r="E4003" s="2">
        <v>14</v>
      </c>
    </row>
    <row r="4004" spans="1:5">
      <c r="A4004" s="2" t="s">
        <v>8221</v>
      </c>
      <c r="B4004" s="2" t="s">
        <v>8221</v>
      </c>
      <c r="C4004" s="2" t="s">
        <v>8221</v>
      </c>
      <c r="E4004" s="2">
        <v>4</v>
      </c>
    </row>
    <row r="4005" spans="1:5">
      <c r="A4005" s="2" t="s">
        <v>8221</v>
      </c>
      <c r="B4005" s="2" t="s">
        <v>8221</v>
      </c>
      <c r="C4005" s="2" t="s">
        <v>8221</v>
      </c>
      <c r="E4005" s="2">
        <v>2</v>
      </c>
    </row>
    <row r="4006" spans="1:5">
      <c r="A4006" s="2" t="s">
        <v>8221</v>
      </c>
      <c r="B4006" s="2" t="s">
        <v>8221</v>
      </c>
      <c r="C4006" s="2" t="s">
        <v>8221</v>
      </c>
      <c r="E4006" s="2">
        <v>1</v>
      </c>
    </row>
    <row r="4007" spans="1:5">
      <c r="A4007" s="2" t="s">
        <v>8221</v>
      </c>
      <c r="B4007" s="2" t="s">
        <v>8221</v>
      </c>
      <c r="C4007" s="2" t="s">
        <v>8221</v>
      </c>
      <c r="E4007" s="2">
        <v>2</v>
      </c>
    </row>
    <row r="4008" spans="1:5">
      <c r="A4008" s="2" t="s">
        <v>8221</v>
      </c>
      <c r="B4008" s="2" t="s">
        <v>8221</v>
      </c>
      <c r="C4008" s="2" t="s">
        <v>8221</v>
      </c>
      <c r="E4008" s="2">
        <v>1</v>
      </c>
    </row>
    <row r="4009" spans="1:5">
      <c r="A4009" s="2" t="s">
        <v>8221</v>
      </c>
      <c r="B4009" s="2" t="s">
        <v>8221</v>
      </c>
      <c r="C4009" s="2" t="s">
        <v>8221</v>
      </c>
      <c r="E4009" s="2">
        <v>1</v>
      </c>
    </row>
    <row r="4010" spans="1:5">
      <c r="A4010" s="2" t="s">
        <v>8221</v>
      </c>
      <c r="B4010" s="2" t="s">
        <v>8221</v>
      </c>
      <c r="C4010" s="2" t="s">
        <v>8221</v>
      </c>
      <c r="E4010" s="2">
        <v>4</v>
      </c>
    </row>
    <row r="4011" spans="1:5">
      <c r="A4011" s="2" t="s">
        <v>8221</v>
      </c>
      <c r="B4011" s="2" t="s">
        <v>8221</v>
      </c>
      <c r="C4011" s="2" t="s">
        <v>8221</v>
      </c>
      <c r="E4011" s="2">
        <v>3</v>
      </c>
    </row>
    <row r="4012" spans="1:5">
      <c r="A4012" s="2" t="s">
        <v>8221</v>
      </c>
      <c r="B4012" s="2" t="s">
        <v>8221</v>
      </c>
      <c r="C4012" s="2" t="s">
        <v>8221</v>
      </c>
      <c r="E4012" s="2">
        <v>38</v>
      </c>
    </row>
    <row r="4013" spans="1:5">
      <c r="A4013" s="2" t="s">
        <v>8221</v>
      </c>
      <c r="B4013" s="2" t="s">
        <v>8221</v>
      </c>
      <c r="C4013" s="2" t="s">
        <v>8221</v>
      </c>
      <c r="E4013" s="2">
        <v>4</v>
      </c>
    </row>
    <row r="4014" spans="1:5">
      <c r="A4014" s="2" t="s">
        <v>8221</v>
      </c>
      <c r="B4014" s="2" t="s">
        <v>8221</v>
      </c>
      <c r="C4014" s="2" t="s">
        <v>8221</v>
      </c>
      <c r="E4014" s="2">
        <v>0</v>
      </c>
    </row>
    <row r="4015" spans="1:5">
      <c r="A4015" s="2" t="s">
        <v>8221</v>
      </c>
      <c r="B4015" s="2" t="s">
        <v>8221</v>
      </c>
      <c r="C4015" s="2" t="s">
        <v>8221</v>
      </c>
      <c r="E4015" s="2">
        <v>2</v>
      </c>
    </row>
    <row r="4016" spans="1:5">
      <c r="A4016" s="2" t="s">
        <v>8221</v>
      </c>
      <c r="B4016" s="2" t="s">
        <v>8221</v>
      </c>
      <c r="C4016" s="2" t="s">
        <v>8221</v>
      </c>
      <c r="E4016" s="2">
        <v>0</v>
      </c>
    </row>
    <row r="4017" spans="1:5">
      <c r="A4017" s="2" t="s">
        <v>8221</v>
      </c>
      <c r="B4017" s="2" t="s">
        <v>8221</v>
      </c>
      <c r="C4017" s="2" t="s">
        <v>8221</v>
      </c>
      <c r="E4017" s="2">
        <v>1</v>
      </c>
    </row>
    <row r="4018" spans="1:5">
      <c r="A4018" s="2" t="s">
        <v>8221</v>
      </c>
      <c r="B4018" s="2" t="s">
        <v>8221</v>
      </c>
      <c r="C4018" s="2" t="s">
        <v>8221</v>
      </c>
      <c r="E4018" s="2">
        <v>7</v>
      </c>
    </row>
    <row r="4019" spans="1:5">
      <c r="A4019" s="2" t="s">
        <v>8221</v>
      </c>
      <c r="B4019" s="2" t="s">
        <v>8221</v>
      </c>
      <c r="C4019" s="2" t="s">
        <v>8221</v>
      </c>
      <c r="E4019" s="2">
        <v>2</v>
      </c>
    </row>
    <row r="4020" spans="1:5">
      <c r="A4020" s="2" t="s">
        <v>8221</v>
      </c>
      <c r="B4020" s="2" t="s">
        <v>8221</v>
      </c>
      <c r="C4020" s="2" t="s">
        <v>8221</v>
      </c>
      <c r="E4020" s="2">
        <v>4</v>
      </c>
    </row>
    <row r="4021" spans="1:5">
      <c r="A4021" s="2" t="s">
        <v>8221</v>
      </c>
      <c r="B4021" s="2" t="s">
        <v>8221</v>
      </c>
      <c r="C4021" s="2" t="s">
        <v>8221</v>
      </c>
      <c r="E4021" s="2">
        <v>4</v>
      </c>
    </row>
    <row r="4022" spans="1:5">
      <c r="A4022" s="2" t="s">
        <v>8221</v>
      </c>
      <c r="B4022" s="2" t="s">
        <v>8221</v>
      </c>
      <c r="C4022" s="2" t="s">
        <v>8221</v>
      </c>
      <c r="E4022" s="2">
        <v>3</v>
      </c>
    </row>
    <row r="4023" spans="1:5">
      <c r="A4023" s="2" t="s">
        <v>8221</v>
      </c>
      <c r="B4023" s="2" t="s">
        <v>8221</v>
      </c>
      <c r="C4023" s="2" t="s">
        <v>8221</v>
      </c>
      <c r="E4023" s="2">
        <v>2</v>
      </c>
    </row>
    <row r="4024" spans="1:5">
      <c r="A4024" s="2" t="s">
        <v>8221</v>
      </c>
      <c r="B4024" s="2" t="s">
        <v>8221</v>
      </c>
      <c r="C4024" s="2" t="s">
        <v>8221</v>
      </c>
      <c r="E4024" s="2">
        <v>197</v>
      </c>
    </row>
    <row r="4025" spans="1:5">
      <c r="A4025" s="2" t="s">
        <v>8221</v>
      </c>
      <c r="B4025" s="2" t="s">
        <v>8221</v>
      </c>
      <c r="C4025" s="2" t="s">
        <v>8221</v>
      </c>
      <c r="E4025" s="2">
        <v>0</v>
      </c>
    </row>
    <row r="4026" spans="1:5">
      <c r="A4026" s="2" t="s">
        <v>8221</v>
      </c>
      <c r="B4026" s="2" t="s">
        <v>8221</v>
      </c>
      <c r="C4026" s="2" t="s">
        <v>8221</v>
      </c>
      <c r="E4026" s="2">
        <v>1</v>
      </c>
    </row>
    <row r="4027" spans="1:5">
      <c r="A4027" s="2" t="s">
        <v>8221</v>
      </c>
      <c r="B4027" s="2" t="s">
        <v>8221</v>
      </c>
      <c r="C4027" s="2" t="s">
        <v>8221</v>
      </c>
      <c r="E4027" s="2">
        <v>4</v>
      </c>
    </row>
    <row r="4028" spans="1:5">
      <c r="A4028" s="2" t="s">
        <v>8221</v>
      </c>
      <c r="B4028" s="2" t="s">
        <v>8221</v>
      </c>
      <c r="C4028" s="2" t="s">
        <v>8221</v>
      </c>
      <c r="E4028" s="2">
        <v>0</v>
      </c>
    </row>
    <row r="4029" spans="1:5">
      <c r="A4029" s="2" t="s">
        <v>8221</v>
      </c>
      <c r="B4029" s="2" t="s">
        <v>8221</v>
      </c>
      <c r="C4029" s="2" t="s">
        <v>8221</v>
      </c>
      <c r="E4029" s="2">
        <v>7</v>
      </c>
    </row>
    <row r="4030" spans="1:5">
      <c r="A4030" s="2" t="s">
        <v>8221</v>
      </c>
      <c r="B4030" s="2" t="s">
        <v>8221</v>
      </c>
      <c r="C4030" s="2" t="s">
        <v>8221</v>
      </c>
      <c r="E4030" s="2">
        <v>11</v>
      </c>
    </row>
    <row r="4031" spans="1:5">
      <c r="A4031" s="2" t="s">
        <v>8221</v>
      </c>
      <c r="B4031" s="2" t="s">
        <v>8221</v>
      </c>
      <c r="C4031" s="2" t="s">
        <v>8221</v>
      </c>
      <c r="E4031" s="2">
        <v>0</v>
      </c>
    </row>
    <row r="4032" spans="1:5">
      <c r="A4032" s="2" t="s">
        <v>8221</v>
      </c>
      <c r="B4032" s="2" t="s">
        <v>8221</v>
      </c>
      <c r="C4032" s="2" t="s">
        <v>8221</v>
      </c>
      <c r="E4032" s="2">
        <v>6</v>
      </c>
    </row>
    <row r="4033" spans="1:5">
      <c r="A4033" s="2" t="s">
        <v>8221</v>
      </c>
      <c r="B4033" s="2" t="s">
        <v>8221</v>
      </c>
      <c r="C4033" s="2" t="s">
        <v>8221</v>
      </c>
      <c r="E4033" s="2">
        <v>0</v>
      </c>
    </row>
    <row r="4034" spans="1:5">
      <c r="A4034" s="2" t="s">
        <v>8221</v>
      </c>
      <c r="B4034" s="2" t="s">
        <v>8221</v>
      </c>
      <c r="C4034" s="2" t="s">
        <v>8221</v>
      </c>
      <c r="E4034" s="2">
        <v>7</v>
      </c>
    </row>
    <row r="4035" spans="1:5">
      <c r="A4035" s="2" t="s">
        <v>8221</v>
      </c>
      <c r="B4035" s="2" t="s">
        <v>8221</v>
      </c>
      <c r="C4035" s="2" t="s">
        <v>8221</v>
      </c>
      <c r="E4035" s="2">
        <v>94</v>
      </c>
    </row>
    <row r="4036" spans="1:5">
      <c r="A4036" s="2" t="s">
        <v>8221</v>
      </c>
      <c r="B4036" s="2" t="s">
        <v>8221</v>
      </c>
      <c r="C4036" s="2" t="s">
        <v>8221</v>
      </c>
      <c r="E4036" s="2">
        <v>2</v>
      </c>
    </row>
    <row r="4037" spans="1:5">
      <c r="A4037" s="2" t="s">
        <v>8221</v>
      </c>
      <c r="B4037" s="2" t="s">
        <v>8221</v>
      </c>
      <c r="C4037" s="2" t="s">
        <v>8221</v>
      </c>
      <c r="E4037" s="2">
        <v>25</v>
      </c>
    </row>
    <row r="4038" spans="1:5">
      <c r="A4038" s="2" t="s">
        <v>8221</v>
      </c>
      <c r="B4038" s="2" t="s">
        <v>8221</v>
      </c>
      <c r="C4038" s="2" t="s">
        <v>8221</v>
      </c>
      <c r="E4038" s="2">
        <v>17</v>
      </c>
    </row>
    <row r="4039" spans="1:5">
      <c r="A4039" s="2" t="s">
        <v>8221</v>
      </c>
      <c r="B4039" s="2" t="s">
        <v>8221</v>
      </c>
      <c r="C4039" s="2" t="s">
        <v>8221</v>
      </c>
      <c r="E4039" s="2">
        <v>2</v>
      </c>
    </row>
    <row r="4040" spans="1:5">
      <c r="A4040" s="2" t="s">
        <v>8221</v>
      </c>
      <c r="B4040" s="2" t="s">
        <v>8221</v>
      </c>
      <c r="C4040" s="2" t="s">
        <v>8221</v>
      </c>
      <c r="E4040" s="2">
        <v>4</v>
      </c>
    </row>
    <row r="4041" spans="1:5">
      <c r="A4041" s="2" t="s">
        <v>8221</v>
      </c>
      <c r="B4041" s="2" t="s">
        <v>8221</v>
      </c>
      <c r="C4041" s="2" t="s">
        <v>8221</v>
      </c>
      <c r="E4041" s="2">
        <v>5</v>
      </c>
    </row>
    <row r="4042" spans="1:5">
      <c r="A4042" s="2" t="s">
        <v>8221</v>
      </c>
      <c r="B4042" s="2" t="s">
        <v>8221</v>
      </c>
      <c r="C4042" s="2" t="s">
        <v>8221</v>
      </c>
      <c r="E4042" s="2">
        <v>2</v>
      </c>
    </row>
    <row r="4043" spans="1:5">
      <c r="A4043" s="2" t="s">
        <v>8221</v>
      </c>
      <c r="B4043" s="2" t="s">
        <v>8221</v>
      </c>
      <c r="C4043" s="2" t="s">
        <v>8221</v>
      </c>
      <c r="E4043" s="2">
        <v>2</v>
      </c>
    </row>
    <row r="4044" spans="1:5">
      <c r="A4044" s="2" t="s">
        <v>8221</v>
      </c>
      <c r="B4044" s="2" t="s">
        <v>8221</v>
      </c>
      <c r="C4044" s="2" t="s">
        <v>8221</v>
      </c>
      <c r="E4044" s="2">
        <v>3</v>
      </c>
    </row>
    <row r="4045" spans="1:5">
      <c r="A4045" s="2" t="s">
        <v>8221</v>
      </c>
      <c r="B4045" s="2" t="s">
        <v>8221</v>
      </c>
      <c r="C4045" s="2" t="s">
        <v>8221</v>
      </c>
      <c r="E4045" s="2">
        <v>0</v>
      </c>
    </row>
    <row r="4046" spans="1:5">
      <c r="A4046" s="2" t="s">
        <v>8221</v>
      </c>
      <c r="B4046" s="2" t="s">
        <v>8221</v>
      </c>
      <c r="C4046" s="2" t="s">
        <v>8221</v>
      </c>
      <c r="E4046" s="2">
        <v>4</v>
      </c>
    </row>
    <row r="4047" spans="1:5">
      <c r="A4047" s="2" t="s">
        <v>8221</v>
      </c>
      <c r="B4047" s="2" t="s">
        <v>8221</v>
      </c>
      <c r="C4047" s="2" t="s">
        <v>8221</v>
      </c>
      <c r="E4047" s="2">
        <v>1</v>
      </c>
    </row>
    <row r="4048" spans="1:5">
      <c r="A4048" s="2" t="s">
        <v>8221</v>
      </c>
      <c r="B4048" s="2" t="s">
        <v>8221</v>
      </c>
      <c r="C4048" s="2" t="s">
        <v>8221</v>
      </c>
      <c r="E4048" s="2">
        <v>12</v>
      </c>
    </row>
    <row r="4049" spans="1:5">
      <c r="A4049" s="2" t="s">
        <v>8221</v>
      </c>
      <c r="B4049" s="2" t="s">
        <v>8221</v>
      </c>
      <c r="C4049" s="2" t="s">
        <v>8221</v>
      </c>
      <c r="E4049" s="2">
        <v>4</v>
      </c>
    </row>
    <row r="4050" spans="1:5">
      <c r="A4050" s="2" t="s">
        <v>8221</v>
      </c>
      <c r="B4050" s="2" t="s">
        <v>8221</v>
      </c>
      <c r="C4050" s="2" t="s">
        <v>8221</v>
      </c>
      <c r="E4050" s="2">
        <v>91</v>
      </c>
    </row>
    <row r="4051" spans="1:5">
      <c r="A4051" s="2" t="s">
        <v>8221</v>
      </c>
      <c r="B4051" s="2" t="s">
        <v>8221</v>
      </c>
      <c r="C4051" s="2" t="s">
        <v>8221</v>
      </c>
      <c r="E4051" s="2">
        <v>1</v>
      </c>
    </row>
    <row r="4052" spans="1:5">
      <c r="A4052" s="2" t="s">
        <v>8221</v>
      </c>
      <c r="B4052" s="2" t="s">
        <v>8221</v>
      </c>
      <c r="C4052" s="2" t="s">
        <v>8221</v>
      </c>
      <c r="E4052" s="2">
        <v>1</v>
      </c>
    </row>
    <row r="4053" spans="1:5">
      <c r="A4053" s="2" t="s">
        <v>8221</v>
      </c>
      <c r="B4053" s="2" t="s">
        <v>8221</v>
      </c>
      <c r="C4053" s="2" t="s">
        <v>8221</v>
      </c>
      <c r="E4053" s="2">
        <v>0</v>
      </c>
    </row>
    <row r="4054" spans="1:5">
      <c r="A4054" s="2" t="s">
        <v>8221</v>
      </c>
      <c r="B4054" s="2" t="s">
        <v>8221</v>
      </c>
      <c r="C4054" s="2" t="s">
        <v>8221</v>
      </c>
      <c r="E4054" s="2">
        <v>13</v>
      </c>
    </row>
    <row r="4055" spans="1:5">
      <c r="A4055" s="2" t="s">
        <v>8221</v>
      </c>
      <c r="B4055" s="2" t="s">
        <v>8221</v>
      </c>
      <c r="C4055" s="2" t="s">
        <v>8221</v>
      </c>
      <c r="E4055" s="2">
        <v>2</v>
      </c>
    </row>
    <row r="4056" spans="1:5">
      <c r="A4056" s="2" t="s">
        <v>8221</v>
      </c>
      <c r="B4056" s="2" t="s">
        <v>8221</v>
      </c>
      <c r="C4056" s="2" t="s">
        <v>8221</v>
      </c>
      <c r="E4056" s="2">
        <v>0</v>
      </c>
    </row>
    <row r="4057" spans="1:5">
      <c r="A4057" s="2" t="s">
        <v>8221</v>
      </c>
      <c r="B4057" s="2" t="s">
        <v>8221</v>
      </c>
      <c r="C4057" s="2" t="s">
        <v>8221</v>
      </c>
      <c r="E4057" s="2">
        <v>21</v>
      </c>
    </row>
    <row r="4058" spans="1:5">
      <c r="A4058" s="2" t="s">
        <v>8221</v>
      </c>
      <c r="B4058" s="2" t="s">
        <v>8221</v>
      </c>
      <c r="C4058" s="2" t="s">
        <v>8221</v>
      </c>
      <c r="E4058" s="2">
        <v>9</v>
      </c>
    </row>
    <row r="4059" spans="1:5">
      <c r="A4059" s="2" t="s">
        <v>8221</v>
      </c>
      <c r="B4059" s="2" t="s">
        <v>8221</v>
      </c>
      <c r="C4059" s="2" t="s">
        <v>8221</v>
      </c>
      <c r="E4059" s="2">
        <v>6</v>
      </c>
    </row>
    <row r="4060" spans="1:5">
      <c r="A4060" s="2" t="s">
        <v>8221</v>
      </c>
      <c r="B4060" s="2" t="s">
        <v>8221</v>
      </c>
      <c r="C4060" s="2" t="s">
        <v>8221</v>
      </c>
      <c r="E4060" s="2">
        <v>4</v>
      </c>
    </row>
    <row r="4061" spans="1:5">
      <c r="A4061" s="2" t="s">
        <v>8221</v>
      </c>
      <c r="B4061" s="2" t="s">
        <v>8221</v>
      </c>
      <c r="C4061" s="2" t="s">
        <v>8221</v>
      </c>
      <c r="E4061" s="2">
        <v>7</v>
      </c>
    </row>
    <row r="4062" spans="1:5">
      <c r="A4062" s="2" t="s">
        <v>8221</v>
      </c>
      <c r="B4062" s="2" t="s">
        <v>8221</v>
      </c>
      <c r="C4062" s="2" t="s">
        <v>8221</v>
      </c>
      <c r="E4062" s="2">
        <v>5</v>
      </c>
    </row>
    <row r="4063" spans="1:5">
      <c r="A4063" s="2" t="s">
        <v>8221</v>
      </c>
      <c r="B4063" s="2" t="s">
        <v>8221</v>
      </c>
      <c r="C4063" s="2" t="s">
        <v>8221</v>
      </c>
      <c r="E4063" s="2">
        <v>0</v>
      </c>
    </row>
    <row r="4064" spans="1:5">
      <c r="A4064" s="2" t="s">
        <v>8221</v>
      </c>
      <c r="B4064" s="2" t="s">
        <v>8221</v>
      </c>
      <c r="C4064" s="2" t="s">
        <v>8221</v>
      </c>
      <c r="E4064" s="2">
        <v>3</v>
      </c>
    </row>
    <row r="4065" spans="1:5">
      <c r="A4065" s="2" t="s">
        <v>8221</v>
      </c>
      <c r="B4065" s="2" t="s">
        <v>8221</v>
      </c>
      <c r="C4065" s="2" t="s">
        <v>8221</v>
      </c>
      <c r="E4065" s="2">
        <v>9</v>
      </c>
    </row>
    <row r="4066" spans="1:5">
      <c r="A4066" s="2" t="s">
        <v>8221</v>
      </c>
      <c r="B4066" s="2" t="s">
        <v>8221</v>
      </c>
      <c r="C4066" s="2" t="s">
        <v>8221</v>
      </c>
      <c r="E4066" s="2">
        <v>6</v>
      </c>
    </row>
    <row r="4067" spans="1:5">
      <c r="A4067" s="2" t="s">
        <v>8221</v>
      </c>
      <c r="B4067" s="2" t="s">
        <v>8221</v>
      </c>
      <c r="C4067" s="2" t="s">
        <v>8221</v>
      </c>
      <c r="E4067" s="2">
        <v>4</v>
      </c>
    </row>
    <row r="4068" spans="1:5">
      <c r="A4068" s="2" t="s">
        <v>8221</v>
      </c>
      <c r="B4068" s="2" t="s">
        <v>8221</v>
      </c>
      <c r="C4068" s="2" t="s">
        <v>8221</v>
      </c>
      <c r="E4068" s="2">
        <v>1</v>
      </c>
    </row>
    <row r="4069" spans="1:5">
      <c r="A4069" s="2" t="s">
        <v>8221</v>
      </c>
      <c r="B4069" s="2" t="s">
        <v>8221</v>
      </c>
      <c r="C4069" s="2" t="s">
        <v>8221</v>
      </c>
      <c r="E4069" s="2">
        <v>17</v>
      </c>
    </row>
    <row r="4070" spans="1:5">
      <c r="A4070" s="2" t="s">
        <v>8221</v>
      </c>
      <c r="B4070" s="2" t="s">
        <v>8221</v>
      </c>
      <c r="C4070" s="2" t="s">
        <v>8221</v>
      </c>
      <c r="E4070" s="2">
        <v>1</v>
      </c>
    </row>
    <row r="4071" spans="1:5">
      <c r="A4071" s="2" t="s">
        <v>8221</v>
      </c>
      <c r="B4071" s="2" t="s">
        <v>8221</v>
      </c>
      <c r="C4071" s="2" t="s">
        <v>8221</v>
      </c>
      <c r="E4071" s="2">
        <v>13</v>
      </c>
    </row>
    <row r="4072" spans="1:5">
      <c r="A4072" s="2" t="s">
        <v>8221</v>
      </c>
      <c r="B4072" s="2" t="s">
        <v>8221</v>
      </c>
      <c r="C4072" s="2" t="s">
        <v>8221</v>
      </c>
      <c r="E4072" s="2">
        <v>6</v>
      </c>
    </row>
    <row r="4073" spans="1:5">
      <c r="A4073" s="2" t="s">
        <v>8221</v>
      </c>
      <c r="B4073" s="2" t="s">
        <v>8221</v>
      </c>
      <c r="C4073" s="2" t="s">
        <v>8221</v>
      </c>
      <c r="E4073" s="2">
        <v>0</v>
      </c>
    </row>
    <row r="4074" spans="1:5">
      <c r="A4074" s="2" t="s">
        <v>8221</v>
      </c>
      <c r="B4074" s="2" t="s">
        <v>8221</v>
      </c>
      <c r="C4074" s="2" t="s">
        <v>8221</v>
      </c>
      <c r="E4074" s="2">
        <v>2</v>
      </c>
    </row>
    <row r="4075" spans="1:5">
      <c r="A4075" s="2" t="s">
        <v>8221</v>
      </c>
      <c r="B4075" s="2" t="s">
        <v>8221</v>
      </c>
      <c r="C4075" s="2" t="s">
        <v>8221</v>
      </c>
      <c r="E4075" s="2">
        <v>2</v>
      </c>
    </row>
    <row r="4076" spans="1:5">
      <c r="A4076" s="2" t="s">
        <v>8221</v>
      </c>
      <c r="B4076" s="2" t="s">
        <v>8221</v>
      </c>
      <c r="C4076" s="2" t="s">
        <v>8221</v>
      </c>
      <c r="E4076" s="2">
        <v>21</v>
      </c>
    </row>
    <row r="4077" spans="1:5">
      <c r="A4077" s="2" t="s">
        <v>8221</v>
      </c>
      <c r="B4077" s="2" t="s">
        <v>8221</v>
      </c>
      <c r="C4077" s="2" t="s">
        <v>8221</v>
      </c>
      <c r="E4077" s="2">
        <v>13</v>
      </c>
    </row>
    <row r="4078" spans="1:5">
      <c r="A4078" s="2" t="s">
        <v>8221</v>
      </c>
      <c r="B4078" s="2" t="s">
        <v>8221</v>
      </c>
      <c r="C4078" s="2" t="s">
        <v>8221</v>
      </c>
      <c r="E4078" s="2">
        <v>0</v>
      </c>
    </row>
    <row r="4079" spans="1:5">
      <c r="A4079" s="2" t="s">
        <v>8221</v>
      </c>
      <c r="B4079" s="2" t="s">
        <v>8221</v>
      </c>
      <c r="C4079" s="2" t="s">
        <v>8221</v>
      </c>
      <c r="E4079" s="2">
        <v>6</v>
      </c>
    </row>
    <row r="4080" spans="1:5">
      <c r="A4080" s="2" t="s">
        <v>8221</v>
      </c>
      <c r="B4080" s="2" t="s">
        <v>8221</v>
      </c>
      <c r="C4080" s="2" t="s">
        <v>8221</v>
      </c>
      <c r="E4080" s="2">
        <v>0</v>
      </c>
    </row>
    <row r="4081" spans="1:5">
      <c r="A4081" s="2" t="s">
        <v>8221</v>
      </c>
      <c r="B4081" s="2" t="s">
        <v>8221</v>
      </c>
      <c r="C4081" s="2" t="s">
        <v>8221</v>
      </c>
      <c r="E4081" s="2">
        <v>1</v>
      </c>
    </row>
    <row r="4082" spans="1:5">
      <c r="A4082" s="2" t="s">
        <v>8221</v>
      </c>
      <c r="B4082" s="2" t="s">
        <v>8221</v>
      </c>
      <c r="C4082" s="2" t="s">
        <v>8221</v>
      </c>
      <c r="E4082" s="2">
        <v>0</v>
      </c>
    </row>
    <row r="4083" spans="1:5">
      <c r="A4083" s="2" t="s">
        <v>8221</v>
      </c>
      <c r="B4083" s="2" t="s">
        <v>8221</v>
      </c>
      <c r="C4083" s="2" t="s">
        <v>8221</v>
      </c>
      <c r="E4083" s="2">
        <v>12</v>
      </c>
    </row>
    <row r="4084" spans="1:5">
      <c r="A4084" s="2" t="s">
        <v>8221</v>
      </c>
      <c r="B4084" s="2" t="s">
        <v>8221</v>
      </c>
      <c r="C4084" s="2" t="s">
        <v>8221</v>
      </c>
      <c r="E4084" s="2">
        <v>2</v>
      </c>
    </row>
    <row r="4085" spans="1:5">
      <c r="A4085" s="2" t="s">
        <v>8221</v>
      </c>
      <c r="B4085" s="2" t="s">
        <v>8221</v>
      </c>
      <c r="C4085" s="2" t="s">
        <v>8221</v>
      </c>
      <c r="E4085" s="2">
        <v>6</v>
      </c>
    </row>
    <row r="4086" spans="1:5">
      <c r="A4086" s="2" t="s">
        <v>8221</v>
      </c>
      <c r="B4086" s="2" t="s">
        <v>8221</v>
      </c>
      <c r="C4086" s="2" t="s">
        <v>8221</v>
      </c>
      <c r="E4086" s="2">
        <v>1</v>
      </c>
    </row>
    <row r="4087" spans="1:5">
      <c r="A4087" s="2" t="s">
        <v>8221</v>
      </c>
      <c r="B4087" s="2" t="s">
        <v>8221</v>
      </c>
      <c r="C4087" s="2" t="s">
        <v>8221</v>
      </c>
      <c r="E4087" s="2">
        <v>1</v>
      </c>
    </row>
    <row r="4088" spans="1:5">
      <c r="A4088" s="2" t="s">
        <v>8221</v>
      </c>
      <c r="B4088" s="2" t="s">
        <v>8221</v>
      </c>
      <c r="C4088" s="2" t="s">
        <v>8221</v>
      </c>
      <c r="E4088" s="2">
        <v>5</v>
      </c>
    </row>
    <row r="4089" spans="1:5">
      <c r="A4089" s="2" t="s">
        <v>8221</v>
      </c>
      <c r="B4089" s="2" t="s">
        <v>8221</v>
      </c>
      <c r="C4089" s="2" t="s">
        <v>8221</v>
      </c>
      <c r="E4089" s="2">
        <v>0</v>
      </c>
    </row>
    <row r="4090" spans="1:5">
      <c r="A4090" s="2" t="s">
        <v>8221</v>
      </c>
      <c r="B4090" s="2" t="s">
        <v>8221</v>
      </c>
      <c r="C4090" s="2" t="s">
        <v>8221</v>
      </c>
      <c r="E4090" s="2">
        <v>3</v>
      </c>
    </row>
    <row r="4091" spans="1:5">
      <c r="A4091" s="2" t="s">
        <v>8221</v>
      </c>
      <c r="B4091" s="2" t="s">
        <v>8221</v>
      </c>
      <c r="C4091" s="2" t="s">
        <v>8221</v>
      </c>
      <c r="E4091" s="2">
        <v>8</v>
      </c>
    </row>
    <row r="4092" spans="1:5">
      <c r="A4092" s="2" t="s">
        <v>8221</v>
      </c>
      <c r="B4092" s="2" t="s">
        <v>8221</v>
      </c>
      <c r="C4092" s="2" t="s">
        <v>8221</v>
      </c>
      <c r="E4092" s="2">
        <v>3</v>
      </c>
    </row>
    <row r="4093" spans="1:5">
      <c r="A4093" s="2" t="s">
        <v>8221</v>
      </c>
      <c r="B4093" s="2" t="s">
        <v>8221</v>
      </c>
      <c r="C4093" s="2" t="s">
        <v>8221</v>
      </c>
      <c r="E4093" s="2">
        <v>8</v>
      </c>
    </row>
    <row r="4094" spans="1:5">
      <c r="A4094" s="2" t="s">
        <v>8221</v>
      </c>
      <c r="B4094" s="2" t="s">
        <v>8221</v>
      </c>
      <c r="C4094" s="2" t="s">
        <v>8221</v>
      </c>
      <c r="E4094" s="2">
        <v>1</v>
      </c>
    </row>
    <row r="4095" spans="1:5">
      <c r="A4095" s="2" t="s">
        <v>8221</v>
      </c>
      <c r="B4095" s="2" t="s">
        <v>8221</v>
      </c>
      <c r="C4095" s="2" t="s">
        <v>8221</v>
      </c>
      <c r="E4095" s="2">
        <v>4</v>
      </c>
    </row>
    <row r="4096" spans="1:5">
      <c r="A4096" s="2" t="s">
        <v>8221</v>
      </c>
      <c r="B4096" s="2" t="s">
        <v>8221</v>
      </c>
      <c r="C4096" s="2" t="s">
        <v>8221</v>
      </c>
      <c r="E4096" s="2">
        <v>8</v>
      </c>
    </row>
    <row r="4097" spans="1:5">
      <c r="A4097" s="2" t="s">
        <v>8221</v>
      </c>
      <c r="B4097" s="2" t="s">
        <v>8221</v>
      </c>
      <c r="C4097" s="2" t="s">
        <v>8221</v>
      </c>
      <c r="E4097" s="2">
        <v>1</v>
      </c>
    </row>
    <row r="4098" spans="1:5">
      <c r="A4098" s="2" t="s">
        <v>8221</v>
      </c>
      <c r="B4098" s="2" t="s">
        <v>8221</v>
      </c>
      <c r="C4098" s="2" t="s">
        <v>8221</v>
      </c>
      <c r="E4098" s="2">
        <v>5</v>
      </c>
    </row>
    <row r="4099" spans="1:5">
      <c r="A4099" s="2" t="s">
        <v>8221</v>
      </c>
      <c r="B4099" s="2" t="s">
        <v>8221</v>
      </c>
      <c r="C4099" s="2" t="s">
        <v>8221</v>
      </c>
      <c r="E4099" s="2">
        <v>0</v>
      </c>
    </row>
    <row r="4100" spans="1:5">
      <c r="A4100" s="2" t="s">
        <v>8221</v>
      </c>
      <c r="B4100" s="2" t="s">
        <v>8221</v>
      </c>
      <c r="C4100" s="2" t="s">
        <v>8221</v>
      </c>
      <c r="E4100" s="2">
        <v>0</v>
      </c>
    </row>
    <row r="4101" spans="1:5">
      <c r="A4101" s="2" t="s">
        <v>8221</v>
      </c>
      <c r="B4101" s="2" t="s">
        <v>8221</v>
      </c>
      <c r="C4101" s="2" t="s">
        <v>8221</v>
      </c>
      <c r="E4101" s="2">
        <v>1</v>
      </c>
    </row>
    <row r="4102" spans="1:5">
      <c r="A4102" s="2" t="s">
        <v>8221</v>
      </c>
      <c r="B4102" s="2" t="s">
        <v>8221</v>
      </c>
      <c r="C4102" s="2" t="s">
        <v>8221</v>
      </c>
      <c r="E4102" s="2">
        <v>0</v>
      </c>
    </row>
    <row r="4103" spans="1:5">
      <c r="A4103" s="2" t="s">
        <v>8221</v>
      </c>
      <c r="B4103" s="2" t="s">
        <v>8221</v>
      </c>
      <c r="C4103" s="2" t="s">
        <v>8221</v>
      </c>
      <c r="E4103" s="2">
        <v>0</v>
      </c>
    </row>
    <row r="4104" spans="1:5">
      <c r="A4104" s="2" t="s">
        <v>8221</v>
      </c>
      <c r="B4104" s="2" t="s">
        <v>8221</v>
      </c>
      <c r="C4104" s="2" t="s">
        <v>8221</v>
      </c>
      <c r="E4104" s="2">
        <v>6</v>
      </c>
    </row>
    <row r="4105" spans="1:5">
      <c r="A4105" s="2" t="s">
        <v>8221</v>
      </c>
      <c r="B4105" s="2" t="s">
        <v>8221</v>
      </c>
      <c r="C4105" s="2" t="s">
        <v>8221</v>
      </c>
      <c r="E4105" s="2">
        <v>6</v>
      </c>
    </row>
    <row r="4106" spans="1:5">
      <c r="A4106" s="2" t="s">
        <v>8221</v>
      </c>
      <c r="B4106" s="2" t="s">
        <v>8221</v>
      </c>
      <c r="C4106" s="2" t="s">
        <v>8221</v>
      </c>
      <c r="E4106" s="2">
        <v>14</v>
      </c>
    </row>
    <row r="4107" spans="1:5">
      <c r="A4107" s="2" t="s">
        <v>8221</v>
      </c>
      <c r="B4107" s="2" t="s">
        <v>8221</v>
      </c>
      <c r="C4107" s="2" t="s">
        <v>8221</v>
      </c>
      <c r="E4107" s="2">
        <v>6</v>
      </c>
    </row>
    <row r="4108" spans="1:5">
      <c r="A4108" s="2" t="s">
        <v>8221</v>
      </c>
      <c r="B4108" s="2" t="s">
        <v>8221</v>
      </c>
      <c r="C4108" s="2" t="s">
        <v>8221</v>
      </c>
      <c r="E4108" s="2">
        <v>33</v>
      </c>
    </row>
    <row r="4109" spans="1:5">
      <c r="A4109" s="2" t="s">
        <v>8221</v>
      </c>
      <c r="B4109" s="2" t="s">
        <v>8221</v>
      </c>
      <c r="C4109" s="2" t="s">
        <v>8221</v>
      </c>
      <c r="E4109" s="2">
        <v>4</v>
      </c>
    </row>
    <row r="4110" spans="1:5">
      <c r="A4110" s="2" t="s">
        <v>8221</v>
      </c>
      <c r="B4110" s="2" t="s">
        <v>8221</v>
      </c>
      <c r="C4110" s="2" t="s">
        <v>8221</v>
      </c>
      <c r="E4110" s="2">
        <v>1</v>
      </c>
    </row>
    <row r="4111" spans="1:5">
      <c r="A4111" s="2" t="s">
        <v>8221</v>
      </c>
      <c r="B4111" s="2" t="s">
        <v>8221</v>
      </c>
      <c r="C4111" s="2" t="s">
        <v>8221</v>
      </c>
      <c r="E4111" s="2">
        <v>0</v>
      </c>
    </row>
    <row r="4112" spans="1:5">
      <c r="A4112" s="2" t="s">
        <v>8221</v>
      </c>
      <c r="B4112" s="2" t="s">
        <v>8221</v>
      </c>
      <c r="C4112" s="2" t="s">
        <v>8221</v>
      </c>
      <c r="E4112" s="2">
        <v>6</v>
      </c>
    </row>
    <row r="4113" spans="1:5">
      <c r="A4113" s="2" t="s">
        <v>8221</v>
      </c>
      <c r="B4113" s="2" t="s">
        <v>8221</v>
      </c>
      <c r="C4113" s="2" t="s">
        <v>8221</v>
      </c>
      <c r="E4113" s="2">
        <v>6</v>
      </c>
    </row>
    <row r="4114" spans="1:5">
      <c r="A4114" s="2" t="s">
        <v>8221</v>
      </c>
      <c r="B4114" s="2" t="s">
        <v>8221</v>
      </c>
      <c r="C4114" s="2" t="s">
        <v>8221</v>
      </c>
      <c r="E4114" s="2">
        <v>1</v>
      </c>
    </row>
    <row r="4115" spans="1:5">
      <c r="A4115" s="2" t="s">
        <v>8221</v>
      </c>
      <c r="B4115" s="2" t="s">
        <v>8221</v>
      </c>
      <c r="C4115" s="2" t="s">
        <v>8221</v>
      </c>
      <c r="E4115" s="2">
        <v>3</v>
      </c>
    </row>
  </sheetData>
  <autoFilter ref="A1:K4115" xr:uid="{3C8C774E-185D-F34C-8D99-DAE54C491BB1}"/>
  <conditionalFormatting sqref="A2:A4116 D2:D4116">
    <cfRule type="expression" dxfId="19" priority="17">
      <formula>$I2="live"</formula>
    </cfRule>
    <cfRule type="expression" dxfId="18" priority="18">
      <formula>$I2="failed"</formula>
    </cfRule>
    <cfRule type="expression" dxfId="17" priority="19">
      <formula>$I2="canceled"</formula>
    </cfRule>
    <cfRule type="expression" dxfId="16" priority="20">
      <formula>$I2="successful"</formula>
    </cfRule>
  </conditionalFormatting>
  <conditionalFormatting sqref="B2:B4116">
    <cfRule type="expression" dxfId="15" priority="9">
      <formula>$I2="live"</formula>
    </cfRule>
    <cfRule type="expression" dxfId="14" priority="10">
      <formula>$I2="failed"</formula>
    </cfRule>
    <cfRule type="expression" dxfId="13" priority="11">
      <formula>$I2="canceled"</formula>
    </cfRule>
    <cfRule type="expression" dxfId="12" priority="12">
      <formula>$I2="successful"</formula>
    </cfRule>
  </conditionalFormatting>
  <conditionalFormatting sqref="C2:C4116">
    <cfRule type="expression" dxfId="11" priority="1">
      <formula>$I2="live"</formula>
    </cfRule>
    <cfRule type="expression" dxfId="10" priority="2">
      <formula>$I2="failed"</formula>
    </cfRule>
    <cfRule type="expression" dxfId="9" priority="3">
      <formula>$I2="canceled"</formula>
    </cfRule>
    <cfRule type="expression" dxfId="8" priority="4">
      <formula>$I2="successful"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1B430-B1AA-AF44-8229-59003D5A5752}">
  <dimension ref="A1:O2186"/>
  <sheetViews>
    <sheetView tabSelected="1" workbookViewId="0">
      <selection activeCell="G8" sqref="G8"/>
    </sheetView>
  </sheetViews>
  <sheetFormatPr baseColWidth="10" defaultRowHeight="15"/>
  <cols>
    <col min="2" max="3" width="16.1640625" customWidth="1"/>
    <col min="4" max="5" width="16.1640625" style="28" customWidth="1"/>
    <col min="6" max="8" width="16.1640625" customWidth="1"/>
    <col min="10" max="12" width="19.33203125" customWidth="1"/>
    <col min="14" max="14" width="23.83203125" customWidth="1"/>
    <col min="15" max="15" width="10.83203125" style="28"/>
  </cols>
  <sheetData>
    <row r="1" spans="1:15" s="32" customFormat="1" ht="20">
      <c r="A1" s="31" t="s">
        <v>8218</v>
      </c>
      <c r="B1" s="31" t="s">
        <v>8262</v>
      </c>
      <c r="C1" s="31" t="s">
        <v>8400</v>
      </c>
      <c r="D1" s="33" t="s">
        <v>8401</v>
      </c>
      <c r="E1" s="33" t="s">
        <v>8402</v>
      </c>
      <c r="F1" s="31" t="s">
        <v>8403</v>
      </c>
      <c r="G1" s="31" t="s">
        <v>8404</v>
      </c>
      <c r="H1" s="31"/>
      <c r="I1" s="31" t="s">
        <v>8218</v>
      </c>
      <c r="J1" s="31" t="s">
        <v>8262</v>
      </c>
      <c r="K1" s="31"/>
      <c r="L1" s="31" t="s">
        <v>8401</v>
      </c>
      <c r="M1" s="31" t="s">
        <v>8402</v>
      </c>
      <c r="N1" s="31" t="s">
        <v>8403</v>
      </c>
      <c r="O1" s="31" t="s">
        <v>8404</v>
      </c>
    </row>
    <row r="2" spans="1:15">
      <c r="A2" t="s">
        <v>8219</v>
      </c>
      <c r="B2">
        <v>182</v>
      </c>
      <c r="C2">
        <f>AVERAGE(B2:B2186)</f>
        <v>194.42517162471395</v>
      </c>
      <c r="D2" s="28">
        <f>MEDIAN(B2:B2186)</f>
        <v>62</v>
      </c>
      <c r="E2" s="28">
        <f>MIN(B2:B2186)</f>
        <v>1</v>
      </c>
      <c r="F2">
        <f>MAX(B2:B2186)</f>
        <v>26457</v>
      </c>
      <c r="G2">
        <f>_xlfn.STDEV.P(B2:B2186)</f>
        <v>844.29910975602149</v>
      </c>
      <c r="I2" t="s">
        <v>8221</v>
      </c>
      <c r="J2">
        <v>0</v>
      </c>
      <c r="K2">
        <f>AVERAGE(J2:J1531)</f>
        <v>17.709803921568628</v>
      </c>
      <c r="L2">
        <f>MEDIAN(J2:J1531)</f>
        <v>4</v>
      </c>
      <c r="M2">
        <f>MIN(J2:J1531)</f>
        <v>0</v>
      </c>
      <c r="N2">
        <f>MAX(J2:J1531)</f>
        <v>1293</v>
      </c>
      <c r="O2">
        <f>_xlfn.STDEV.P(J2:J1531)</f>
        <v>61.426555076684906</v>
      </c>
    </row>
    <row r="3" spans="1:15">
      <c r="A3" t="s">
        <v>8219</v>
      </c>
      <c r="B3">
        <v>79</v>
      </c>
      <c r="I3" t="s">
        <v>8221</v>
      </c>
      <c r="J3">
        <v>1</v>
      </c>
    </row>
    <row r="4" spans="1:15">
      <c r="A4" t="s">
        <v>8219</v>
      </c>
      <c r="B4">
        <v>35</v>
      </c>
      <c r="C4">
        <v>194.42517162471395</v>
      </c>
      <c r="D4" s="28">
        <v>62</v>
      </c>
      <c r="E4" s="28">
        <v>1</v>
      </c>
      <c r="F4">
        <v>26457</v>
      </c>
      <c r="G4">
        <v>844.29910975602149</v>
      </c>
      <c r="I4" t="s">
        <v>8221</v>
      </c>
      <c r="J4">
        <v>10</v>
      </c>
      <c r="K4">
        <v>17.709803921568628</v>
      </c>
      <c r="L4">
        <v>4</v>
      </c>
      <c r="M4">
        <v>0</v>
      </c>
      <c r="N4">
        <v>1293</v>
      </c>
      <c r="O4" s="28">
        <v>61.426555076684906</v>
      </c>
    </row>
    <row r="5" spans="1:15">
      <c r="A5" t="s">
        <v>8219</v>
      </c>
      <c r="B5">
        <v>150</v>
      </c>
      <c r="I5" t="s">
        <v>8221</v>
      </c>
      <c r="J5">
        <v>0</v>
      </c>
    </row>
    <row r="6" spans="1:15">
      <c r="A6" t="s">
        <v>8219</v>
      </c>
      <c r="B6">
        <v>284</v>
      </c>
      <c r="D6" t="s">
        <v>8219</v>
      </c>
      <c r="E6" t="s">
        <v>8221</v>
      </c>
      <c r="I6" t="s">
        <v>8221</v>
      </c>
      <c r="J6">
        <v>7</v>
      </c>
    </row>
    <row r="7" spans="1:15" ht="20">
      <c r="A7" t="s">
        <v>8219</v>
      </c>
      <c r="B7">
        <v>47</v>
      </c>
      <c r="C7" s="34" t="s">
        <v>8400</v>
      </c>
      <c r="D7" s="35">
        <v>194.42517162471395</v>
      </c>
      <c r="E7" s="35">
        <v>17.709803921568628</v>
      </c>
      <c r="I7" t="s">
        <v>8221</v>
      </c>
      <c r="J7">
        <v>0</v>
      </c>
    </row>
    <row r="8" spans="1:15" ht="20">
      <c r="A8" t="s">
        <v>8219</v>
      </c>
      <c r="B8">
        <v>58</v>
      </c>
      <c r="C8" s="34" t="s">
        <v>8401</v>
      </c>
      <c r="D8" s="35">
        <v>62</v>
      </c>
      <c r="E8" s="35">
        <v>4</v>
      </c>
      <c r="I8" t="s">
        <v>8221</v>
      </c>
      <c r="J8">
        <v>1</v>
      </c>
    </row>
    <row r="9" spans="1:15" ht="20">
      <c r="A9" t="s">
        <v>8219</v>
      </c>
      <c r="B9">
        <v>57</v>
      </c>
      <c r="C9" s="34" t="s">
        <v>8402</v>
      </c>
      <c r="D9" s="35">
        <v>1</v>
      </c>
      <c r="E9" s="35">
        <v>0</v>
      </c>
      <c r="I9" t="s">
        <v>8221</v>
      </c>
      <c r="J9">
        <v>2</v>
      </c>
    </row>
    <row r="10" spans="1:15" ht="20">
      <c r="A10" t="s">
        <v>8219</v>
      </c>
      <c r="B10">
        <v>12</v>
      </c>
      <c r="C10" s="34" t="s">
        <v>8403</v>
      </c>
      <c r="D10" s="35">
        <v>26457</v>
      </c>
      <c r="E10" s="35">
        <v>1293</v>
      </c>
      <c r="I10" t="s">
        <v>8221</v>
      </c>
      <c r="J10">
        <v>3</v>
      </c>
    </row>
    <row r="11" spans="1:15" ht="20">
      <c r="A11" t="s">
        <v>8219</v>
      </c>
      <c r="B11">
        <v>20</v>
      </c>
      <c r="C11" s="34" t="s">
        <v>8404</v>
      </c>
      <c r="D11" s="35">
        <v>844.29910975602149</v>
      </c>
      <c r="E11" s="35">
        <v>61.426555076684906</v>
      </c>
      <c r="I11" t="s">
        <v>8221</v>
      </c>
      <c r="J11">
        <v>10</v>
      </c>
    </row>
    <row r="12" spans="1:15">
      <c r="A12" t="s">
        <v>8219</v>
      </c>
      <c r="B12">
        <v>19</v>
      </c>
      <c r="I12" t="s">
        <v>8221</v>
      </c>
      <c r="J12">
        <v>10</v>
      </c>
    </row>
    <row r="13" spans="1:15">
      <c r="A13" t="s">
        <v>8219</v>
      </c>
      <c r="B13">
        <v>75</v>
      </c>
      <c r="I13" t="s">
        <v>8221</v>
      </c>
      <c r="J13">
        <v>1</v>
      </c>
    </row>
    <row r="14" spans="1:15">
      <c r="A14" t="s">
        <v>8219</v>
      </c>
      <c r="B14">
        <v>827</v>
      </c>
      <c r="I14" t="s">
        <v>8221</v>
      </c>
      <c r="J14">
        <v>0</v>
      </c>
    </row>
    <row r="15" spans="1:15">
      <c r="A15" t="s">
        <v>8219</v>
      </c>
      <c r="B15">
        <v>51</v>
      </c>
      <c r="I15" t="s">
        <v>8221</v>
      </c>
      <c r="J15">
        <v>0</v>
      </c>
    </row>
    <row r="16" spans="1:15">
      <c r="A16" t="s">
        <v>8219</v>
      </c>
      <c r="B16">
        <v>41</v>
      </c>
      <c r="I16" t="s">
        <v>8221</v>
      </c>
      <c r="J16">
        <v>0</v>
      </c>
    </row>
    <row r="17" spans="1:10">
      <c r="A17" t="s">
        <v>8219</v>
      </c>
      <c r="B17">
        <v>98</v>
      </c>
      <c r="I17" t="s">
        <v>8221</v>
      </c>
      <c r="J17">
        <v>26</v>
      </c>
    </row>
    <row r="18" spans="1:10">
      <c r="A18" t="s">
        <v>8219</v>
      </c>
      <c r="B18">
        <v>70</v>
      </c>
      <c r="I18" t="s">
        <v>8221</v>
      </c>
      <c r="J18">
        <v>0</v>
      </c>
    </row>
    <row r="19" spans="1:10">
      <c r="A19" t="s">
        <v>8219</v>
      </c>
      <c r="B19">
        <v>36</v>
      </c>
      <c r="I19" t="s">
        <v>8221</v>
      </c>
      <c r="J19">
        <v>7</v>
      </c>
    </row>
    <row r="20" spans="1:10">
      <c r="A20" t="s">
        <v>8219</v>
      </c>
      <c r="B20">
        <v>342</v>
      </c>
      <c r="I20" t="s">
        <v>8221</v>
      </c>
      <c r="J20">
        <v>0</v>
      </c>
    </row>
    <row r="21" spans="1:10">
      <c r="A21" t="s">
        <v>8219</v>
      </c>
      <c r="B21">
        <v>22</v>
      </c>
      <c r="I21" t="s">
        <v>8221</v>
      </c>
      <c r="J21">
        <v>2</v>
      </c>
    </row>
    <row r="22" spans="1:10">
      <c r="A22" t="s">
        <v>8219</v>
      </c>
      <c r="B22">
        <v>25</v>
      </c>
      <c r="I22" t="s">
        <v>8221</v>
      </c>
      <c r="J22">
        <v>13</v>
      </c>
    </row>
    <row r="23" spans="1:10">
      <c r="A23" t="s">
        <v>8219</v>
      </c>
      <c r="B23">
        <v>101</v>
      </c>
      <c r="I23" t="s">
        <v>8221</v>
      </c>
      <c r="J23">
        <v>4</v>
      </c>
    </row>
    <row r="24" spans="1:10">
      <c r="A24" t="s">
        <v>8219</v>
      </c>
      <c r="B24">
        <v>8</v>
      </c>
      <c r="I24" t="s">
        <v>8221</v>
      </c>
      <c r="J24">
        <v>0</v>
      </c>
    </row>
    <row r="25" spans="1:10">
      <c r="A25" t="s">
        <v>8219</v>
      </c>
      <c r="B25">
        <v>23</v>
      </c>
      <c r="I25" t="s">
        <v>8221</v>
      </c>
      <c r="J25">
        <v>12</v>
      </c>
    </row>
    <row r="26" spans="1:10">
      <c r="A26" t="s">
        <v>8219</v>
      </c>
      <c r="B26">
        <v>574</v>
      </c>
      <c r="I26" t="s">
        <v>8221</v>
      </c>
      <c r="J26">
        <v>2</v>
      </c>
    </row>
    <row r="27" spans="1:10">
      <c r="A27" t="s">
        <v>8219</v>
      </c>
      <c r="B27">
        <v>14</v>
      </c>
      <c r="I27" t="s">
        <v>8221</v>
      </c>
      <c r="J27">
        <v>10</v>
      </c>
    </row>
    <row r="28" spans="1:10">
      <c r="A28" t="s">
        <v>8219</v>
      </c>
      <c r="B28">
        <v>19</v>
      </c>
      <c r="I28" t="s">
        <v>8221</v>
      </c>
      <c r="J28">
        <v>0</v>
      </c>
    </row>
    <row r="29" spans="1:10">
      <c r="A29" t="s">
        <v>8219</v>
      </c>
      <c r="B29">
        <v>150</v>
      </c>
      <c r="I29" t="s">
        <v>8221</v>
      </c>
      <c r="J29">
        <v>5</v>
      </c>
    </row>
    <row r="30" spans="1:10">
      <c r="A30" t="s">
        <v>8219</v>
      </c>
      <c r="B30">
        <v>71</v>
      </c>
      <c r="I30" t="s">
        <v>8221</v>
      </c>
      <c r="J30">
        <v>0</v>
      </c>
    </row>
    <row r="31" spans="1:10">
      <c r="A31" t="s">
        <v>8219</v>
      </c>
      <c r="B31">
        <v>117</v>
      </c>
      <c r="I31" t="s">
        <v>8221</v>
      </c>
      <c r="J31">
        <v>5</v>
      </c>
    </row>
    <row r="32" spans="1:10">
      <c r="A32" t="s">
        <v>8219</v>
      </c>
      <c r="B32">
        <v>53</v>
      </c>
      <c r="I32" t="s">
        <v>8221</v>
      </c>
      <c r="J32">
        <v>1</v>
      </c>
    </row>
    <row r="33" spans="1:10">
      <c r="A33" t="s">
        <v>8219</v>
      </c>
      <c r="B33">
        <v>1</v>
      </c>
      <c r="I33" t="s">
        <v>8221</v>
      </c>
      <c r="J33">
        <v>3</v>
      </c>
    </row>
    <row r="34" spans="1:10">
      <c r="A34" t="s">
        <v>8219</v>
      </c>
      <c r="B34">
        <v>89</v>
      </c>
      <c r="I34" t="s">
        <v>8221</v>
      </c>
      <c r="J34">
        <v>3</v>
      </c>
    </row>
    <row r="35" spans="1:10">
      <c r="A35" t="s">
        <v>8219</v>
      </c>
      <c r="B35">
        <v>64</v>
      </c>
      <c r="I35" t="s">
        <v>8221</v>
      </c>
      <c r="J35">
        <v>0</v>
      </c>
    </row>
    <row r="36" spans="1:10">
      <c r="A36" t="s">
        <v>8219</v>
      </c>
      <c r="B36">
        <v>68</v>
      </c>
      <c r="I36" t="s">
        <v>8221</v>
      </c>
      <c r="J36">
        <v>3</v>
      </c>
    </row>
    <row r="37" spans="1:10">
      <c r="A37" t="s">
        <v>8219</v>
      </c>
      <c r="B37">
        <v>28</v>
      </c>
      <c r="I37" t="s">
        <v>8221</v>
      </c>
      <c r="J37">
        <v>0</v>
      </c>
    </row>
    <row r="38" spans="1:10">
      <c r="A38" t="s">
        <v>8219</v>
      </c>
      <c r="B38">
        <v>44</v>
      </c>
      <c r="I38" t="s">
        <v>8221</v>
      </c>
      <c r="J38">
        <v>19</v>
      </c>
    </row>
    <row r="39" spans="1:10">
      <c r="A39" t="s">
        <v>8219</v>
      </c>
      <c r="B39">
        <v>253</v>
      </c>
      <c r="I39" t="s">
        <v>8221</v>
      </c>
      <c r="J39">
        <v>8</v>
      </c>
    </row>
    <row r="40" spans="1:10">
      <c r="A40" t="s">
        <v>8219</v>
      </c>
      <c r="B40">
        <v>66</v>
      </c>
      <c r="I40" t="s">
        <v>8221</v>
      </c>
      <c r="J40">
        <v>6</v>
      </c>
    </row>
    <row r="41" spans="1:10">
      <c r="A41" t="s">
        <v>8219</v>
      </c>
      <c r="B41">
        <v>217</v>
      </c>
      <c r="I41" t="s">
        <v>8221</v>
      </c>
      <c r="J41">
        <v>0</v>
      </c>
    </row>
    <row r="42" spans="1:10">
      <c r="A42" t="s">
        <v>8219</v>
      </c>
      <c r="B42">
        <v>16</v>
      </c>
      <c r="I42" t="s">
        <v>8221</v>
      </c>
      <c r="J42">
        <v>18</v>
      </c>
    </row>
    <row r="43" spans="1:10">
      <c r="A43" t="s">
        <v>8219</v>
      </c>
      <c r="B43">
        <v>19</v>
      </c>
      <c r="I43" t="s">
        <v>8221</v>
      </c>
      <c r="J43">
        <v>7</v>
      </c>
    </row>
    <row r="44" spans="1:10">
      <c r="A44" t="s">
        <v>8219</v>
      </c>
      <c r="B44">
        <v>169</v>
      </c>
      <c r="I44" t="s">
        <v>8221</v>
      </c>
      <c r="J44">
        <v>0</v>
      </c>
    </row>
    <row r="45" spans="1:10">
      <c r="A45" t="s">
        <v>8219</v>
      </c>
      <c r="B45">
        <v>263</v>
      </c>
      <c r="I45" t="s">
        <v>8221</v>
      </c>
      <c r="J45">
        <v>8</v>
      </c>
    </row>
    <row r="46" spans="1:10">
      <c r="A46" t="s">
        <v>8219</v>
      </c>
      <c r="B46">
        <v>15</v>
      </c>
      <c r="I46" t="s">
        <v>8221</v>
      </c>
      <c r="J46">
        <v>1293</v>
      </c>
    </row>
    <row r="47" spans="1:10">
      <c r="A47" t="s">
        <v>8219</v>
      </c>
      <c r="B47">
        <v>61</v>
      </c>
      <c r="I47" t="s">
        <v>8221</v>
      </c>
      <c r="J47">
        <v>17</v>
      </c>
    </row>
    <row r="48" spans="1:10">
      <c r="A48" t="s">
        <v>8219</v>
      </c>
      <c r="B48">
        <v>45</v>
      </c>
      <c r="I48" t="s">
        <v>8221</v>
      </c>
      <c r="J48">
        <v>0</v>
      </c>
    </row>
    <row r="49" spans="1:10">
      <c r="A49" t="s">
        <v>8219</v>
      </c>
      <c r="B49">
        <v>70</v>
      </c>
      <c r="I49" t="s">
        <v>8221</v>
      </c>
      <c r="J49">
        <v>13</v>
      </c>
    </row>
    <row r="50" spans="1:10">
      <c r="A50" t="s">
        <v>8219</v>
      </c>
      <c r="B50">
        <v>38</v>
      </c>
      <c r="I50" t="s">
        <v>8221</v>
      </c>
      <c r="J50">
        <v>0</v>
      </c>
    </row>
    <row r="51" spans="1:10">
      <c r="A51" t="s">
        <v>8219</v>
      </c>
      <c r="B51">
        <v>87</v>
      </c>
      <c r="I51" t="s">
        <v>8221</v>
      </c>
      <c r="J51">
        <v>0</v>
      </c>
    </row>
    <row r="52" spans="1:10">
      <c r="A52" t="s">
        <v>8219</v>
      </c>
      <c r="B52">
        <v>22</v>
      </c>
      <c r="I52" t="s">
        <v>8221</v>
      </c>
      <c r="J52">
        <v>33</v>
      </c>
    </row>
    <row r="53" spans="1:10">
      <c r="A53" t="s">
        <v>8219</v>
      </c>
      <c r="B53">
        <v>119</v>
      </c>
      <c r="I53" t="s">
        <v>8221</v>
      </c>
      <c r="J53">
        <v>12</v>
      </c>
    </row>
    <row r="54" spans="1:10">
      <c r="A54" t="s">
        <v>8219</v>
      </c>
      <c r="B54">
        <v>52</v>
      </c>
      <c r="I54" t="s">
        <v>8221</v>
      </c>
      <c r="J54">
        <v>1</v>
      </c>
    </row>
    <row r="55" spans="1:10">
      <c r="A55" t="s">
        <v>8219</v>
      </c>
      <c r="B55">
        <v>117</v>
      </c>
      <c r="I55" t="s">
        <v>8221</v>
      </c>
      <c r="J55">
        <v>1</v>
      </c>
    </row>
    <row r="56" spans="1:10">
      <c r="A56" t="s">
        <v>8219</v>
      </c>
      <c r="B56">
        <v>52</v>
      </c>
      <c r="I56" t="s">
        <v>8221</v>
      </c>
      <c r="J56">
        <v>1</v>
      </c>
    </row>
    <row r="57" spans="1:10">
      <c r="A57" t="s">
        <v>8219</v>
      </c>
      <c r="B57">
        <v>86</v>
      </c>
      <c r="I57" t="s">
        <v>8221</v>
      </c>
      <c r="J57">
        <v>1</v>
      </c>
    </row>
    <row r="58" spans="1:10">
      <c r="A58" t="s">
        <v>8219</v>
      </c>
      <c r="B58">
        <v>174</v>
      </c>
      <c r="I58" t="s">
        <v>8221</v>
      </c>
      <c r="J58">
        <v>84</v>
      </c>
    </row>
    <row r="59" spans="1:10">
      <c r="A59" t="s">
        <v>8219</v>
      </c>
      <c r="B59">
        <v>69</v>
      </c>
      <c r="I59" t="s">
        <v>8221</v>
      </c>
      <c r="J59">
        <v>38</v>
      </c>
    </row>
    <row r="60" spans="1:10">
      <c r="A60" t="s">
        <v>8219</v>
      </c>
      <c r="B60">
        <v>75</v>
      </c>
      <c r="I60" t="s">
        <v>8221</v>
      </c>
      <c r="J60">
        <v>1</v>
      </c>
    </row>
    <row r="61" spans="1:10">
      <c r="A61" t="s">
        <v>8219</v>
      </c>
      <c r="B61">
        <v>33</v>
      </c>
      <c r="I61" t="s">
        <v>8221</v>
      </c>
      <c r="J61">
        <v>76</v>
      </c>
    </row>
    <row r="62" spans="1:10">
      <c r="A62" t="s">
        <v>8219</v>
      </c>
      <c r="B62">
        <v>108</v>
      </c>
      <c r="I62" t="s">
        <v>8221</v>
      </c>
      <c r="J62">
        <v>3</v>
      </c>
    </row>
    <row r="63" spans="1:10">
      <c r="A63" t="s">
        <v>8219</v>
      </c>
      <c r="B63">
        <v>23</v>
      </c>
      <c r="I63" t="s">
        <v>8221</v>
      </c>
      <c r="J63">
        <v>0</v>
      </c>
    </row>
    <row r="64" spans="1:10">
      <c r="A64" t="s">
        <v>8219</v>
      </c>
      <c r="B64">
        <v>48</v>
      </c>
      <c r="I64" t="s">
        <v>8221</v>
      </c>
      <c r="J64">
        <v>2</v>
      </c>
    </row>
    <row r="65" spans="1:10">
      <c r="A65" t="s">
        <v>8219</v>
      </c>
      <c r="B65">
        <v>64</v>
      </c>
      <c r="I65" t="s">
        <v>8221</v>
      </c>
      <c r="J65">
        <v>0</v>
      </c>
    </row>
    <row r="66" spans="1:10">
      <c r="A66" t="s">
        <v>8219</v>
      </c>
      <c r="B66">
        <v>24</v>
      </c>
      <c r="I66" t="s">
        <v>8221</v>
      </c>
      <c r="J66">
        <v>0</v>
      </c>
    </row>
    <row r="67" spans="1:10">
      <c r="A67" t="s">
        <v>8219</v>
      </c>
      <c r="B67">
        <v>57</v>
      </c>
      <c r="I67" t="s">
        <v>8221</v>
      </c>
      <c r="J67">
        <v>0</v>
      </c>
    </row>
    <row r="68" spans="1:10">
      <c r="A68" t="s">
        <v>8219</v>
      </c>
      <c r="B68">
        <v>26</v>
      </c>
      <c r="I68" t="s">
        <v>8221</v>
      </c>
      <c r="J68">
        <v>2</v>
      </c>
    </row>
    <row r="69" spans="1:10">
      <c r="A69" t="s">
        <v>8219</v>
      </c>
      <c r="B69">
        <v>20</v>
      </c>
      <c r="I69" t="s">
        <v>8221</v>
      </c>
      <c r="J69">
        <v>0</v>
      </c>
    </row>
    <row r="70" spans="1:10">
      <c r="A70" t="s">
        <v>8219</v>
      </c>
      <c r="B70">
        <v>36</v>
      </c>
      <c r="I70" t="s">
        <v>8221</v>
      </c>
      <c r="J70">
        <v>0</v>
      </c>
    </row>
    <row r="71" spans="1:10">
      <c r="A71" t="s">
        <v>8219</v>
      </c>
      <c r="B71">
        <v>178</v>
      </c>
      <c r="I71" t="s">
        <v>8221</v>
      </c>
      <c r="J71">
        <v>0</v>
      </c>
    </row>
    <row r="72" spans="1:10">
      <c r="A72" t="s">
        <v>8219</v>
      </c>
      <c r="B72">
        <v>17</v>
      </c>
      <c r="I72" t="s">
        <v>8221</v>
      </c>
      <c r="J72">
        <v>2</v>
      </c>
    </row>
    <row r="73" spans="1:10">
      <c r="A73" t="s">
        <v>8219</v>
      </c>
      <c r="B73">
        <v>32</v>
      </c>
      <c r="I73" t="s">
        <v>8221</v>
      </c>
      <c r="J73">
        <v>0</v>
      </c>
    </row>
    <row r="74" spans="1:10">
      <c r="A74" t="s">
        <v>8219</v>
      </c>
      <c r="B74">
        <v>41</v>
      </c>
      <c r="I74" t="s">
        <v>8221</v>
      </c>
      <c r="J74">
        <v>7</v>
      </c>
    </row>
    <row r="75" spans="1:10">
      <c r="A75" t="s">
        <v>8219</v>
      </c>
      <c r="B75">
        <v>18</v>
      </c>
      <c r="I75" t="s">
        <v>8221</v>
      </c>
      <c r="J75">
        <v>0</v>
      </c>
    </row>
    <row r="76" spans="1:10">
      <c r="A76" t="s">
        <v>8219</v>
      </c>
      <c r="B76">
        <v>29</v>
      </c>
      <c r="I76" t="s">
        <v>8221</v>
      </c>
      <c r="J76">
        <v>5</v>
      </c>
    </row>
    <row r="77" spans="1:10">
      <c r="A77" t="s">
        <v>8219</v>
      </c>
      <c r="B77">
        <v>47</v>
      </c>
      <c r="I77" t="s">
        <v>8221</v>
      </c>
      <c r="J77">
        <v>0</v>
      </c>
    </row>
    <row r="78" spans="1:10">
      <c r="A78" t="s">
        <v>8219</v>
      </c>
      <c r="B78">
        <v>15</v>
      </c>
      <c r="I78" t="s">
        <v>8221</v>
      </c>
      <c r="J78">
        <v>0</v>
      </c>
    </row>
    <row r="79" spans="1:10">
      <c r="A79" t="s">
        <v>8219</v>
      </c>
      <c r="B79">
        <v>26</v>
      </c>
      <c r="I79" t="s">
        <v>8221</v>
      </c>
      <c r="J79">
        <v>1</v>
      </c>
    </row>
    <row r="80" spans="1:10">
      <c r="A80" t="s">
        <v>8219</v>
      </c>
      <c r="B80">
        <v>35</v>
      </c>
      <c r="I80" t="s">
        <v>8221</v>
      </c>
      <c r="J80">
        <v>0</v>
      </c>
    </row>
    <row r="81" spans="1:10">
      <c r="A81" t="s">
        <v>8219</v>
      </c>
      <c r="B81">
        <v>41</v>
      </c>
      <c r="I81" t="s">
        <v>8221</v>
      </c>
      <c r="J81">
        <v>5</v>
      </c>
    </row>
    <row r="82" spans="1:10">
      <c r="A82" t="s">
        <v>8219</v>
      </c>
      <c r="B82">
        <v>47</v>
      </c>
      <c r="I82" t="s">
        <v>8221</v>
      </c>
      <c r="J82">
        <v>3</v>
      </c>
    </row>
    <row r="83" spans="1:10">
      <c r="A83" t="s">
        <v>8219</v>
      </c>
      <c r="B83">
        <v>28</v>
      </c>
      <c r="I83" t="s">
        <v>8221</v>
      </c>
      <c r="J83">
        <v>6</v>
      </c>
    </row>
    <row r="84" spans="1:10">
      <c r="A84" t="s">
        <v>8219</v>
      </c>
      <c r="B84">
        <v>100</v>
      </c>
      <c r="I84" t="s">
        <v>8221</v>
      </c>
      <c r="J84">
        <v>12</v>
      </c>
    </row>
    <row r="85" spans="1:10">
      <c r="A85" t="s">
        <v>8219</v>
      </c>
      <c r="B85">
        <v>13</v>
      </c>
      <c r="I85" t="s">
        <v>8221</v>
      </c>
      <c r="J85">
        <v>13</v>
      </c>
    </row>
    <row r="86" spans="1:10">
      <c r="A86" t="s">
        <v>8219</v>
      </c>
      <c r="B86">
        <v>7</v>
      </c>
      <c r="I86" t="s">
        <v>8221</v>
      </c>
      <c r="J86">
        <v>5</v>
      </c>
    </row>
    <row r="87" spans="1:10">
      <c r="A87" t="s">
        <v>8219</v>
      </c>
      <c r="B87">
        <v>21</v>
      </c>
      <c r="I87" t="s">
        <v>8221</v>
      </c>
      <c r="J87">
        <v>2</v>
      </c>
    </row>
    <row r="88" spans="1:10">
      <c r="A88" t="s">
        <v>8219</v>
      </c>
      <c r="B88">
        <v>17</v>
      </c>
      <c r="I88" t="s">
        <v>8221</v>
      </c>
      <c r="J88">
        <v>8</v>
      </c>
    </row>
    <row r="89" spans="1:10">
      <c r="A89" t="s">
        <v>8219</v>
      </c>
      <c r="B89">
        <v>25</v>
      </c>
      <c r="I89" t="s">
        <v>8221</v>
      </c>
      <c r="J89">
        <v>0</v>
      </c>
    </row>
    <row r="90" spans="1:10">
      <c r="A90" t="s">
        <v>8219</v>
      </c>
      <c r="B90">
        <v>60</v>
      </c>
      <c r="I90" t="s">
        <v>8221</v>
      </c>
      <c r="J90">
        <v>13</v>
      </c>
    </row>
    <row r="91" spans="1:10">
      <c r="A91" t="s">
        <v>8219</v>
      </c>
      <c r="B91">
        <v>56</v>
      </c>
      <c r="I91" t="s">
        <v>8221</v>
      </c>
      <c r="J91">
        <v>0</v>
      </c>
    </row>
    <row r="92" spans="1:10">
      <c r="A92" t="s">
        <v>8219</v>
      </c>
      <c r="B92">
        <v>16</v>
      </c>
      <c r="I92" t="s">
        <v>8221</v>
      </c>
      <c r="J92">
        <v>5</v>
      </c>
    </row>
    <row r="93" spans="1:10">
      <c r="A93" t="s">
        <v>8219</v>
      </c>
      <c r="B93">
        <v>46</v>
      </c>
      <c r="I93" t="s">
        <v>8221</v>
      </c>
      <c r="J93">
        <v>8</v>
      </c>
    </row>
    <row r="94" spans="1:10">
      <c r="A94" t="s">
        <v>8219</v>
      </c>
      <c r="B94">
        <v>43</v>
      </c>
      <c r="I94" t="s">
        <v>8221</v>
      </c>
      <c r="J94">
        <v>8</v>
      </c>
    </row>
    <row r="95" spans="1:10">
      <c r="A95" t="s">
        <v>8219</v>
      </c>
      <c r="B95">
        <v>15</v>
      </c>
      <c r="I95" t="s">
        <v>8221</v>
      </c>
      <c r="J95">
        <v>0</v>
      </c>
    </row>
    <row r="96" spans="1:10">
      <c r="A96" t="s">
        <v>8219</v>
      </c>
      <c r="B96">
        <v>12</v>
      </c>
      <c r="I96" t="s">
        <v>8221</v>
      </c>
      <c r="J96">
        <v>2</v>
      </c>
    </row>
    <row r="97" spans="1:10">
      <c r="A97" t="s">
        <v>8219</v>
      </c>
      <c r="B97">
        <v>21</v>
      </c>
      <c r="I97" t="s">
        <v>8221</v>
      </c>
      <c r="J97">
        <v>3</v>
      </c>
    </row>
    <row r="98" spans="1:10">
      <c r="A98" t="s">
        <v>8219</v>
      </c>
      <c r="B98">
        <v>34</v>
      </c>
      <c r="I98" t="s">
        <v>8221</v>
      </c>
      <c r="J98">
        <v>0</v>
      </c>
    </row>
    <row r="99" spans="1:10">
      <c r="A99" t="s">
        <v>8219</v>
      </c>
      <c r="B99">
        <v>8</v>
      </c>
      <c r="I99" t="s">
        <v>8221</v>
      </c>
      <c r="J99">
        <v>0</v>
      </c>
    </row>
    <row r="100" spans="1:10">
      <c r="A100" t="s">
        <v>8219</v>
      </c>
      <c r="B100">
        <v>60</v>
      </c>
      <c r="I100" t="s">
        <v>8221</v>
      </c>
      <c r="J100">
        <v>11</v>
      </c>
    </row>
    <row r="101" spans="1:10">
      <c r="A101" t="s">
        <v>8219</v>
      </c>
      <c r="B101">
        <v>39</v>
      </c>
      <c r="I101" t="s">
        <v>8221</v>
      </c>
      <c r="J101">
        <v>0</v>
      </c>
    </row>
    <row r="102" spans="1:10">
      <c r="A102" t="s">
        <v>8219</v>
      </c>
      <c r="B102">
        <v>26</v>
      </c>
      <c r="I102" t="s">
        <v>8221</v>
      </c>
      <c r="J102">
        <v>1</v>
      </c>
    </row>
    <row r="103" spans="1:10">
      <c r="A103" t="s">
        <v>8219</v>
      </c>
      <c r="B103">
        <v>35</v>
      </c>
      <c r="I103" t="s">
        <v>8221</v>
      </c>
      <c r="J103">
        <v>0</v>
      </c>
    </row>
    <row r="104" spans="1:10">
      <c r="A104" t="s">
        <v>8219</v>
      </c>
      <c r="B104">
        <v>65</v>
      </c>
      <c r="I104" t="s">
        <v>8221</v>
      </c>
      <c r="J104">
        <v>17</v>
      </c>
    </row>
    <row r="105" spans="1:10">
      <c r="A105" t="s">
        <v>8219</v>
      </c>
      <c r="B105">
        <v>49</v>
      </c>
      <c r="I105" t="s">
        <v>8221</v>
      </c>
      <c r="J105">
        <v>2</v>
      </c>
    </row>
    <row r="106" spans="1:10">
      <c r="A106" t="s">
        <v>8219</v>
      </c>
      <c r="B106">
        <v>10</v>
      </c>
      <c r="I106" t="s">
        <v>8221</v>
      </c>
      <c r="J106">
        <v>1</v>
      </c>
    </row>
    <row r="107" spans="1:10">
      <c r="A107" t="s">
        <v>8219</v>
      </c>
      <c r="B107">
        <v>60</v>
      </c>
      <c r="I107" t="s">
        <v>8221</v>
      </c>
      <c r="J107">
        <v>2</v>
      </c>
    </row>
    <row r="108" spans="1:10">
      <c r="A108" t="s">
        <v>8219</v>
      </c>
      <c r="B108">
        <v>27</v>
      </c>
      <c r="I108" t="s">
        <v>8221</v>
      </c>
      <c r="J108">
        <v>16</v>
      </c>
    </row>
    <row r="109" spans="1:10">
      <c r="A109" t="s">
        <v>8219</v>
      </c>
      <c r="B109">
        <v>69</v>
      </c>
      <c r="I109" t="s">
        <v>8221</v>
      </c>
      <c r="J109">
        <v>1</v>
      </c>
    </row>
    <row r="110" spans="1:10">
      <c r="A110" t="s">
        <v>8219</v>
      </c>
      <c r="B110">
        <v>47</v>
      </c>
      <c r="I110" t="s">
        <v>8221</v>
      </c>
      <c r="J110">
        <v>4</v>
      </c>
    </row>
    <row r="111" spans="1:10">
      <c r="A111" t="s">
        <v>8219</v>
      </c>
      <c r="B111">
        <v>47</v>
      </c>
      <c r="I111" t="s">
        <v>8221</v>
      </c>
      <c r="J111">
        <v>5</v>
      </c>
    </row>
    <row r="112" spans="1:10">
      <c r="A112" t="s">
        <v>8219</v>
      </c>
      <c r="B112">
        <v>26</v>
      </c>
      <c r="I112" t="s">
        <v>8221</v>
      </c>
      <c r="J112">
        <v>7</v>
      </c>
    </row>
    <row r="113" spans="1:10">
      <c r="A113" t="s">
        <v>8219</v>
      </c>
      <c r="B113">
        <v>53</v>
      </c>
      <c r="I113" t="s">
        <v>8221</v>
      </c>
      <c r="J113">
        <v>0</v>
      </c>
    </row>
    <row r="114" spans="1:10">
      <c r="A114" t="s">
        <v>8219</v>
      </c>
      <c r="B114">
        <v>81</v>
      </c>
      <c r="I114" t="s">
        <v>8221</v>
      </c>
      <c r="J114">
        <v>12</v>
      </c>
    </row>
    <row r="115" spans="1:10">
      <c r="A115" t="s">
        <v>8219</v>
      </c>
      <c r="B115">
        <v>78</v>
      </c>
      <c r="I115" t="s">
        <v>8221</v>
      </c>
      <c r="J115">
        <v>2</v>
      </c>
    </row>
    <row r="116" spans="1:10">
      <c r="A116" t="s">
        <v>8219</v>
      </c>
      <c r="B116">
        <v>35</v>
      </c>
      <c r="I116" t="s">
        <v>8221</v>
      </c>
      <c r="J116">
        <v>5</v>
      </c>
    </row>
    <row r="117" spans="1:10">
      <c r="A117" t="s">
        <v>8219</v>
      </c>
      <c r="B117">
        <v>22</v>
      </c>
      <c r="I117" t="s">
        <v>8221</v>
      </c>
      <c r="J117">
        <v>2</v>
      </c>
    </row>
    <row r="118" spans="1:10">
      <c r="A118" t="s">
        <v>8219</v>
      </c>
      <c r="B118">
        <v>57</v>
      </c>
      <c r="I118" t="s">
        <v>8221</v>
      </c>
      <c r="J118">
        <v>3</v>
      </c>
    </row>
    <row r="119" spans="1:10">
      <c r="A119" t="s">
        <v>8219</v>
      </c>
      <c r="B119">
        <v>27</v>
      </c>
      <c r="I119" t="s">
        <v>8221</v>
      </c>
      <c r="J119">
        <v>0</v>
      </c>
    </row>
    <row r="120" spans="1:10">
      <c r="A120" t="s">
        <v>8219</v>
      </c>
      <c r="B120">
        <v>39</v>
      </c>
      <c r="I120" t="s">
        <v>8221</v>
      </c>
      <c r="J120">
        <v>49</v>
      </c>
    </row>
    <row r="121" spans="1:10">
      <c r="A121" t="s">
        <v>8219</v>
      </c>
      <c r="B121">
        <v>37</v>
      </c>
      <c r="I121" t="s">
        <v>8221</v>
      </c>
      <c r="J121">
        <v>1</v>
      </c>
    </row>
    <row r="122" spans="1:10">
      <c r="A122" t="s">
        <v>8219</v>
      </c>
      <c r="B122">
        <v>137</v>
      </c>
      <c r="I122" t="s">
        <v>8221</v>
      </c>
      <c r="J122">
        <v>2</v>
      </c>
    </row>
    <row r="123" spans="1:10">
      <c r="A123" t="s">
        <v>8219</v>
      </c>
      <c r="B123">
        <v>376</v>
      </c>
      <c r="I123" t="s">
        <v>8221</v>
      </c>
      <c r="J123">
        <v>0</v>
      </c>
    </row>
    <row r="124" spans="1:10">
      <c r="A124" t="s">
        <v>8219</v>
      </c>
      <c r="B124">
        <v>202</v>
      </c>
      <c r="I124" t="s">
        <v>8221</v>
      </c>
      <c r="J124">
        <v>0</v>
      </c>
    </row>
    <row r="125" spans="1:10">
      <c r="A125" t="s">
        <v>8219</v>
      </c>
      <c r="B125">
        <v>328</v>
      </c>
      <c r="I125" t="s">
        <v>8221</v>
      </c>
      <c r="J125">
        <v>11</v>
      </c>
    </row>
    <row r="126" spans="1:10">
      <c r="A126" t="s">
        <v>8219</v>
      </c>
      <c r="B126">
        <v>84</v>
      </c>
      <c r="I126" t="s">
        <v>8221</v>
      </c>
      <c r="J126">
        <v>1</v>
      </c>
    </row>
    <row r="127" spans="1:10">
      <c r="A127" t="s">
        <v>8219</v>
      </c>
      <c r="B127">
        <v>96</v>
      </c>
      <c r="I127" t="s">
        <v>8221</v>
      </c>
      <c r="J127">
        <v>8</v>
      </c>
    </row>
    <row r="128" spans="1:10">
      <c r="A128" t="s">
        <v>8219</v>
      </c>
      <c r="B128">
        <v>223</v>
      </c>
      <c r="I128" t="s">
        <v>8221</v>
      </c>
      <c r="J128">
        <v>5</v>
      </c>
    </row>
    <row r="129" spans="1:10">
      <c r="A129" t="s">
        <v>8219</v>
      </c>
      <c r="B129">
        <v>62</v>
      </c>
      <c r="I129" t="s">
        <v>8221</v>
      </c>
      <c r="J129">
        <v>39</v>
      </c>
    </row>
    <row r="130" spans="1:10">
      <c r="A130" t="s">
        <v>8219</v>
      </c>
      <c r="B130">
        <v>146</v>
      </c>
      <c r="I130" t="s">
        <v>8221</v>
      </c>
      <c r="J130">
        <v>0</v>
      </c>
    </row>
    <row r="131" spans="1:10">
      <c r="A131" t="s">
        <v>8219</v>
      </c>
      <c r="B131">
        <v>235</v>
      </c>
      <c r="I131" t="s">
        <v>8221</v>
      </c>
      <c r="J131">
        <v>0</v>
      </c>
    </row>
    <row r="132" spans="1:10">
      <c r="A132" t="s">
        <v>8219</v>
      </c>
      <c r="B132">
        <v>437</v>
      </c>
      <c r="I132" t="s">
        <v>8221</v>
      </c>
      <c r="J132">
        <v>2</v>
      </c>
    </row>
    <row r="133" spans="1:10">
      <c r="A133" t="s">
        <v>8219</v>
      </c>
      <c r="B133">
        <v>77</v>
      </c>
      <c r="I133" t="s">
        <v>8221</v>
      </c>
      <c r="J133">
        <v>170</v>
      </c>
    </row>
    <row r="134" spans="1:10">
      <c r="A134" t="s">
        <v>8219</v>
      </c>
      <c r="B134">
        <v>108</v>
      </c>
      <c r="I134" t="s">
        <v>8221</v>
      </c>
      <c r="J134">
        <v>5</v>
      </c>
    </row>
    <row r="135" spans="1:10">
      <c r="A135" t="s">
        <v>8219</v>
      </c>
      <c r="B135">
        <v>7</v>
      </c>
      <c r="I135" t="s">
        <v>8221</v>
      </c>
      <c r="J135">
        <v>14</v>
      </c>
    </row>
    <row r="136" spans="1:10">
      <c r="A136" t="s">
        <v>8219</v>
      </c>
      <c r="B136">
        <v>314</v>
      </c>
      <c r="I136" t="s">
        <v>8221</v>
      </c>
      <c r="J136">
        <v>1</v>
      </c>
    </row>
    <row r="137" spans="1:10">
      <c r="A137" t="s">
        <v>8219</v>
      </c>
      <c r="B137">
        <v>188</v>
      </c>
      <c r="I137" t="s">
        <v>8221</v>
      </c>
      <c r="J137">
        <v>0</v>
      </c>
    </row>
    <row r="138" spans="1:10">
      <c r="A138" t="s">
        <v>8219</v>
      </c>
      <c r="B138">
        <v>275</v>
      </c>
      <c r="I138" t="s">
        <v>8221</v>
      </c>
      <c r="J138">
        <v>124</v>
      </c>
    </row>
    <row r="139" spans="1:10">
      <c r="A139" t="s">
        <v>8219</v>
      </c>
      <c r="B139">
        <v>560</v>
      </c>
      <c r="I139" t="s">
        <v>8221</v>
      </c>
      <c r="J139">
        <v>0</v>
      </c>
    </row>
    <row r="140" spans="1:10">
      <c r="A140" t="s">
        <v>8219</v>
      </c>
      <c r="B140">
        <v>688</v>
      </c>
      <c r="I140" t="s">
        <v>8221</v>
      </c>
      <c r="J140">
        <v>0</v>
      </c>
    </row>
    <row r="141" spans="1:10">
      <c r="A141" t="s">
        <v>8219</v>
      </c>
      <c r="B141">
        <v>942</v>
      </c>
      <c r="I141" t="s">
        <v>8221</v>
      </c>
      <c r="J141">
        <v>55</v>
      </c>
    </row>
    <row r="142" spans="1:10">
      <c r="A142" t="s">
        <v>8219</v>
      </c>
      <c r="B142">
        <v>88</v>
      </c>
      <c r="I142" t="s">
        <v>8221</v>
      </c>
      <c r="J142">
        <v>140</v>
      </c>
    </row>
    <row r="143" spans="1:10">
      <c r="A143" t="s">
        <v>8219</v>
      </c>
      <c r="B143">
        <v>220</v>
      </c>
      <c r="I143" t="s">
        <v>8221</v>
      </c>
      <c r="J143">
        <v>21</v>
      </c>
    </row>
    <row r="144" spans="1:10">
      <c r="A144" t="s">
        <v>8219</v>
      </c>
      <c r="B144">
        <v>145</v>
      </c>
      <c r="I144" t="s">
        <v>8221</v>
      </c>
      <c r="J144">
        <v>1</v>
      </c>
    </row>
    <row r="145" spans="1:10">
      <c r="A145" t="s">
        <v>8219</v>
      </c>
      <c r="B145">
        <v>963</v>
      </c>
      <c r="I145" t="s">
        <v>8221</v>
      </c>
      <c r="J145">
        <v>147</v>
      </c>
    </row>
    <row r="146" spans="1:10">
      <c r="A146" t="s">
        <v>8219</v>
      </c>
      <c r="B146">
        <v>91</v>
      </c>
      <c r="I146" t="s">
        <v>8221</v>
      </c>
      <c r="J146">
        <v>11</v>
      </c>
    </row>
    <row r="147" spans="1:10">
      <c r="A147" t="s">
        <v>8219</v>
      </c>
      <c r="B147">
        <v>58</v>
      </c>
      <c r="I147" t="s">
        <v>8221</v>
      </c>
      <c r="J147">
        <v>125</v>
      </c>
    </row>
    <row r="148" spans="1:10">
      <c r="A148" t="s">
        <v>8219</v>
      </c>
      <c r="B148">
        <v>36</v>
      </c>
      <c r="I148" t="s">
        <v>8221</v>
      </c>
      <c r="J148">
        <v>1</v>
      </c>
    </row>
    <row r="149" spans="1:10">
      <c r="A149" t="s">
        <v>8219</v>
      </c>
      <c r="B149">
        <v>165</v>
      </c>
      <c r="I149" t="s">
        <v>8221</v>
      </c>
      <c r="J149">
        <v>0</v>
      </c>
    </row>
    <row r="150" spans="1:10">
      <c r="A150" t="s">
        <v>8219</v>
      </c>
      <c r="B150">
        <v>111</v>
      </c>
      <c r="I150" t="s">
        <v>8221</v>
      </c>
      <c r="J150">
        <v>0</v>
      </c>
    </row>
    <row r="151" spans="1:10">
      <c r="A151" t="s">
        <v>8219</v>
      </c>
      <c r="B151">
        <v>1596</v>
      </c>
      <c r="I151" t="s">
        <v>8221</v>
      </c>
      <c r="J151">
        <v>3</v>
      </c>
    </row>
    <row r="152" spans="1:10">
      <c r="A152" t="s">
        <v>8219</v>
      </c>
      <c r="B152">
        <v>61</v>
      </c>
      <c r="I152" t="s">
        <v>8221</v>
      </c>
      <c r="J152">
        <v>0</v>
      </c>
    </row>
    <row r="153" spans="1:10">
      <c r="A153" t="s">
        <v>8219</v>
      </c>
      <c r="B153">
        <v>287</v>
      </c>
      <c r="I153" t="s">
        <v>8221</v>
      </c>
      <c r="J153">
        <v>0</v>
      </c>
    </row>
    <row r="154" spans="1:10">
      <c r="A154" t="s">
        <v>8219</v>
      </c>
      <c r="B154">
        <v>65</v>
      </c>
      <c r="I154" t="s">
        <v>8221</v>
      </c>
      <c r="J154">
        <v>0</v>
      </c>
    </row>
    <row r="155" spans="1:10">
      <c r="A155" t="s">
        <v>8219</v>
      </c>
      <c r="B155">
        <v>118</v>
      </c>
      <c r="I155" t="s">
        <v>8221</v>
      </c>
      <c r="J155">
        <v>0</v>
      </c>
    </row>
    <row r="156" spans="1:10">
      <c r="A156" t="s">
        <v>8219</v>
      </c>
      <c r="B156">
        <v>113</v>
      </c>
      <c r="I156" t="s">
        <v>8221</v>
      </c>
      <c r="J156">
        <v>3</v>
      </c>
    </row>
    <row r="157" spans="1:10">
      <c r="A157" t="s">
        <v>8219</v>
      </c>
      <c r="B157">
        <v>332</v>
      </c>
      <c r="I157" t="s">
        <v>8221</v>
      </c>
      <c r="J157">
        <v>0</v>
      </c>
    </row>
    <row r="158" spans="1:10">
      <c r="A158" t="s">
        <v>8219</v>
      </c>
      <c r="B158">
        <v>62</v>
      </c>
      <c r="I158" t="s">
        <v>8221</v>
      </c>
      <c r="J158">
        <v>1</v>
      </c>
    </row>
    <row r="159" spans="1:10">
      <c r="A159" t="s">
        <v>8219</v>
      </c>
      <c r="B159">
        <v>951</v>
      </c>
      <c r="I159" t="s">
        <v>8221</v>
      </c>
      <c r="J159">
        <v>3</v>
      </c>
    </row>
    <row r="160" spans="1:10">
      <c r="A160" t="s">
        <v>8219</v>
      </c>
      <c r="B160">
        <v>415</v>
      </c>
      <c r="I160" t="s">
        <v>8221</v>
      </c>
      <c r="J160">
        <v>22</v>
      </c>
    </row>
    <row r="161" spans="1:10">
      <c r="A161" t="s">
        <v>8219</v>
      </c>
      <c r="B161">
        <v>305</v>
      </c>
      <c r="I161" t="s">
        <v>8221</v>
      </c>
      <c r="J161">
        <v>26</v>
      </c>
    </row>
    <row r="162" spans="1:10">
      <c r="A162" t="s">
        <v>8219</v>
      </c>
      <c r="B162">
        <v>2139</v>
      </c>
      <c r="I162" t="s">
        <v>8221</v>
      </c>
      <c r="J162">
        <v>4</v>
      </c>
    </row>
    <row r="163" spans="1:10">
      <c r="A163" t="s">
        <v>8219</v>
      </c>
      <c r="B163">
        <v>79</v>
      </c>
      <c r="I163" t="s">
        <v>8221</v>
      </c>
      <c r="J163">
        <v>0</v>
      </c>
    </row>
    <row r="164" spans="1:10">
      <c r="A164" t="s">
        <v>8219</v>
      </c>
      <c r="B164">
        <v>179</v>
      </c>
      <c r="I164" t="s">
        <v>8221</v>
      </c>
      <c r="J164">
        <v>4</v>
      </c>
    </row>
    <row r="165" spans="1:10">
      <c r="A165" t="s">
        <v>8219</v>
      </c>
      <c r="B165">
        <v>202</v>
      </c>
      <c r="I165" t="s">
        <v>8221</v>
      </c>
      <c r="J165">
        <v>9</v>
      </c>
    </row>
    <row r="166" spans="1:10">
      <c r="A166" t="s">
        <v>8219</v>
      </c>
      <c r="B166">
        <v>760</v>
      </c>
      <c r="I166" t="s">
        <v>8221</v>
      </c>
      <c r="J166">
        <v>5</v>
      </c>
    </row>
    <row r="167" spans="1:10">
      <c r="A167" t="s">
        <v>8219</v>
      </c>
      <c r="B167">
        <v>563</v>
      </c>
      <c r="I167" t="s">
        <v>8221</v>
      </c>
      <c r="J167">
        <v>14</v>
      </c>
    </row>
    <row r="168" spans="1:10">
      <c r="A168" t="s">
        <v>8219</v>
      </c>
      <c r="B168">
        <v>135</v>
      </c>
      <c r="I168" t="s">
        <v>8221</v>
      </c>
      <c r="J168">
        <v>1</v>
      </c>
    </row>
    <row r="169" spans="1:10">
      <c r="A169" t="s">
        <v>8219</v>
      </c>
      <c r="B169">
        <v>290</v>
      </c>
      <c r="I169" t="s">
        <v>8221</v>
      </c>
      <c r="J169">
        <v>10</v>
      </c>
    </row>
    <row r="170" spans="1:10">
      <c r="A170" t="s">
        <v>8219</v>
      </c>
      <c r="B170">
        <v>447</v>
      </c>
      <c r="I170" t="s">
        <v>8221</v>
      </c>
      <c r="J170">
        <v>3</v>
      </c>
    </row>
    <row r="171" spans="1:10">
      <c r="A171" t="s">
        <v>8219</v>
      </c>
      <c r="B171">
        <v>232</v>
      </c>
      <c r="I171" t="s">
        <v>8221</v>
      </c>
      <c r="J171">
        <v>1</v>
      </c>
    </row>
    <row r="172" spans="1:10">
      <c r="A172" t="s">
        <v>8219</v>
      </c>
      <c r="B172">
        <v>168</v>
      </c>
      <c r="I172" t="s">
        <v>8221</v>
      </c>
      <c r="J172">
        <v>0</v>
      </c>
    </row>
    <row r="173" spans="1:10">
      <c r="A173" t="s">
        <v>8219</v>
      </c>
      <c r="B173">
        <v>128</v>
      </c>
      <c r="I173" t="s">
        <v>8221</v>
      </c>
      <c r="J173">
        <v>5</v>
      </c>
    </row>
    <row r="174" spans="1:10">
      <c r="A174" t="s">
        <v>8219</v>
      </c>
      <c r="B174">
        <v>493</v>
      </c>
      <c r="I174" t="s">
        <v>8221</v>
      </c>
      <c r="J174">
        <v>2</v>
      </c>
    </row>
    <row r="175" spans="1:10">
      <c r="A175" t="s">
        <v>8219</v>
      </c>
      <c r="B175">
        <v>131</v>
      </c>
      <c r="I175" t="s">
        <v>8221</v>
      </c>
      <c r="J175">
        <v>68</v>
      </c>
    </row>
    <row r="176" spans="1:10">
      <c r="A176" t="s">
        <v>8219</v>
      </c>
      <c r="B176">
        <v>50</v>
      </c>
      <c r="I176" t="s">
        <v>8221</v>
      </c>
      <c r="J176">
        <v>3</v>
      </c>
    </row>
    <row r="177" spans="1:10">
      <c r="A177" t="s">
        <v>8219</v>
      </c>
      <c r="B177">
        <v>665</v>
      </c>
      <c r="I177" t="s">
        <v>8221</v>
      </c>
      <c r="J177">
        <v>34</v>
      </c>
    </row>
    <row r="178" spans="1:10">
      <c r="A178" t="s">
        <v>8219</v>
      </c>
      <c r="B178">
        <v>129</v>
      </c>
      <c r="I178" t="s">
        <v>8221</v>
      </c>
      <c r="J178">
        <v>0</v>
      </c>
    </row>
    <row r="179" spans="1:10">
      <c r="A179" t="s">
        <v>8219</v>
      </c>
      <c r="B179">
        <v>142</v>
      </c>
      <c r="I179" t="s">
        <v>8221</v>
      </c>
      <c r="J179">
        <v>3</v>
      </c>
    </row>
    <row r="180" spans="1:10">
      <c r="A180" t="s">
        <v>8219</v>
      </c>
      <c r="B180">
        <v>2436</v>
      </c>
      <c r="I180" t="s">
        <v>8221</v>
      </c>
      <c r="J180">
        <v>0</v>
      </c>
    </row>
    <row r="181" spans="1:10">
      <c r="A181" t="s">
        <v>8219</v>
      </c>
      <c r="B181">
        <v>244</v>
      </c>
      <c r="I181" t="s">
        <v>8221</v>
      </c>
      <c r="J181">
        <v>70</v>
      </c>
    </row>
    <row r="182" spans="1:10">
      <c r="A182" t="s">
        <v>8219</v>
      </c>
      <c r="B182">
        <v>298</v>
      </c>
      <c r="I182" t="s">
        <v>8221</v>
      </c>
      <c r="J182">
        <v>1</v>
      </c>
    </row>
    <row r="183" spans="1:10">
      <c r="A183" t="s">
        <v>8219</v>
      </c>
      <c r="B183">
        <v>251</v>
      </c>
      <c r="I183" t="s">
        <v>8221</v>
      </c>
      <c r="J183">
        <v>1</v>
      </c>
    </row>
    <row r="184" spans="1:10">
      <c r="A184" t="s">
        <v>8219</v>
      </c>
      <c r="B184">
        <v>108</v>
      </c>
      <c r="I184" t="s">
        <v>8221</v>
      </c>
      <c r="J184">
        <v>1</v>
      </c>
    </row>
    <row r="185" spans="1:10">
      <c r="A185" t="s">
        <v>8219</v>
      </c>
      <c r="B185">
        <v>82</v>
      </c>
      <c r="I185" t="s">
        <v>8221</v>
      </c>
      <c r="J185">
        <v>2</v>
      </c>
    </row>
    <row r="186" spans="1:10">
      <c r="A186" t="s">
        <v>8219</v>
      </c>
      <c r="B186">
        <v>74</v>
      </c>
      <c r="I186" t="s">
        <v>8221</v>
      </c>
      <c r="J186">
        <v>2</v>
      </c>
    </row>
    <row r="187" spans="1:10">
      <c r="A187" t="s">
        <v>8219</v>
      </c>
      <c r="B187">
        <v>189</v>
      </c>
      <c r="I187" t="s">
        <v>8221</v>
      </c>
      <c r="J187">
        <v>34</v>
      </c>
    </row>
    <row r="188" spans="1:10">
      <c r="A188" t="s">
        <v>8219</v>
      </c>
      <c r="B188">
        <v>80</v>
      </c>
      <c r="I188" t="s">
        <v>8221</v>
      </c>
      <c r="J188">
        <v>2</v>
      </c>
    </row>
    <row r="189" spans="1:10">
      <c r="A189" t="s">
        <v>8219</v>
      </c>
      <c r="B189">
        <v>576</v>
      </c>
      <c r="I189" t="s">
        <v>8221</v>
      </c>
      <c r="J189">
        <v>0</v>
      </c>
    </row>
    <row r="190" spans="1:10">
      <c r="A190" t="s">
        <v>8219</v>
      </c>
      <c r="B190">
        <v>202</v>
      </c>
      <c r="I190" t="s">
        <v>8221</v>
      </c>
      <c r="J190">
        <v>1</v>
      </c>
    </row>
    <row r="191" spans="1:10">
      <c r="A191" t="s">
        <v>8219</v>
      </c>
      <c r="B191">
        <v>238</v>
      </c>
      <c r="I191" t="s">
        <v>8221</v>
      </c>
      <c r="J191">
        <v>8</v>
      </c>
    </row>
    <row r="192" spans="1:10">
      <c r="A192" t="s">
        <v>8219</v>
      </c>
      <c r="B192">
        <v>36</v>
      </c>
      <c r="I192" t="s">
        <v>8221</v>
      </c>
      <c r="J192">
        <v>4</v>
      </c>
    </row>
    <row r="193" spans="1:10">
      <c r="A193" t="s">
        <v>8219</v>
      </c>
      <c r="B193">
        <v>150</v>
      </c>
      <c r="I193" t="s">
        <v>8221</v>
      </c>
      <c r="J193">
        <v>28</v>
      </c>
    </row>
    <row r="194" spans="1:10">
      <c r="A194" t="s">
        <v>8219</v>
      </c>
      <c r="B194">
        <v>146</v>
      </c>
      <c r="I194" t="s">
        <v>8221</v>
      </c>
      <c r="J194">
        <v>0</v>
      </c>
    </row>
    <row r="195" spans="1:10">
      <c r="A195" t="s">
        <v>8219</v>
      </c>
      <c r="B195">
        <v>222</v>
      </c>
      <c r="I195" t="s">
        <v>8221</v>
      </c>
      <c r="J195">
        <v>6</v>
      </c>
    </row>
    <row r="196" spans="1:10">
      <c r="A196" t="s">
        <v>8219</v>
      </c>
      <c r="B196">
        <v>120</v>
      </c>
      <c r="I196" t="s">
        <v>8221</v>
      </c>
      <c r="J196">
        <v>22</v>
      </c>
    </row>
    <row r="197" spans="1:10">
      <c r="A197" t="s">
        <v>8219</v>
      </c>
      <c r="B197">
        <v>126</v>
      </c>
      <c r="I197" t="s">
        <v>8221</v>
      </c>
      <c r="J197">
        <v>0</v>
      </c>
    </row>
    <row r="198" spans="1:10">
      <c r="A198" t="s">
        <v>8219</v>
      </c>
      <c r="B198">
        <v>158</v>
      </c>
      <c r="I198" t="s">
        <v>8221</v>
      </c>
      <c r="J198">
        <v>1</v>
      </c>
    </row>
    <row r="199" spans="1:10">
      <c r="A199" t="s">
        <v>8219</v>
      </c>
      <c r="B199">
        <v>316</v>
      </c>
      <c r="I199" t="s">
        <v>8221</v>
      </c>
      <c r="J199">
        <v>20</v>
      </c>
    </row>
    <row r="200" spans="1:10">
      <c r="A200" t="s">
        <v>8219</v>
      </c>
      <c r="B200">
        <v>284</v>
      </c>
      <c r="I200" t="s">
        <v>8221</v>
      </c>
      <c r="J200">
        <v>0</v>
      </c>
    </row>
    <row r="201" spans="1:10">
      <c r="A201" t="s">
        <v>8219</v>
      </c>
      <c r="B201">
        <v>51</v>
      </c>
      <c r="I201" t="s">
        <v>8221</v>
      </c>
      <c r="J201">
        <v>1</v>
      </c>
    </row>
    <row r="202" spans="1:10">
      <c r="A202" t="s">
        <v>8219</v>
      </c>
      <c r="B202">
        <v>158</v>
      </c>
      <c r="I202" t="s">
        <v>8221</v>
      </c>
      <c r="J202">
        <v>3</v>
      </c>
    </row>
    <row r="203" spans="1:10">
      <c r="A203" t="s">
        <v>8219</v>
      </c>
      <c r="B203">
        <v>337</v>
      </c>
      <c r="I203" t="s">
        <v>8221</v>
      </c>
      <c r="J203">
        <v>2</v>
      </c>
    </row>
    <row r="204" spans="1:10">
      <c r="A204" t="s">
        <v>8219</v>
      </c>
      <c r="B204">
        <v>186</v>
      </c>
      <c r="I204" t="s">
        <v>8221</v>
      </c>
      <c r="J204">
        <v>0</v>
      </c>
    </row>
    <row r="205" spans="1:10">
      <c r="A205" t="s">
        <v>8219</v>
      </c>
      <c r="B205">
        <v>58</v>
      </c>
      <c r="I205" t="s">
        <v>8221</v>
      </c>
      <c r="J205">
        <v>2</v>
      </c>
    </row>
    <row r="206" spans="1:10">
      <c r="A206" t="s">
        <v>8219</v>
      </c>
      <c r="B206">
        <v>82</v>
      </c>
      <c r="I206" t="s">
        <v>8221</v>
      </c>
      <c r="J206">
        <v>1</v>
      </c>
    </row>
    <row r="207" spans="1:10">
      <c r="A207" t="s">
        <v>8219</v>
      </c>
      <c r="B207">
        <v>736</v>
      </c>
      <c r="I207" t="s">
        <v>8221</v>
      </c>
      <c r="J207">
        <v>0</v>
      </c>
    </row>
    <row r="208" spans="1:10">
      <c r="A208" t="s">
        <v>8219</v>
      </c>
      <c r="B208">
        <v>1151</v>
      </c>
      <c r="I208" t="s">
        <v>8221</v>
      </c>
      <c r="J208">
        <v>1</v>
      </c>
    </row>
    <row r="209" spans="1:10">
      <c r="A209" t="s">
        <v>8219</v>
      </c>
      <c r="B209">
        <v>34</v>
      </c>
      <c r="I209" t="s">
        <v>8221</v>
      </c>
      <c r="J209">
        <v>0</v>
      </c>
    </row>
    <row r="210" spans="1:10">
      <c r="A210" t="s">
        <v>8219</v>
      </c>
      <c r="B210">
        <v>498</v>
      </c>
      <c r="I210" t="s">
        <v>8221</v>
      </c>
      <c r="J210">
        <v>5</v>
      </c>
    </row>
    <row r="211" spans="1:10">
      <c r="A211" t="s">
        <v>8219</v>
      </c>
      <c r="B211">
        <v>167</v>
      </c>
      <c r="I211" t="s">
        <v>8221</v>
      </c>
      <c r="J211">
        <v>1</v>
      </c>
    </row>
    <row r="212" spans="1:10">
      <c r="A212" t="s">
        <v>8219</v>
      </c>
      <c r="B212">
        <v>340</v>
      </c>
      <c r="I212" t="s">
        <v>8221</v>
      </c>
      <c r="J212">
        <v>1</v>
      </c>
    </row>
    <row r="213" spans="1:10">
      <c r="A213" t="s">
        <v>8219</v>
      </c>
      <c r="B213">
        <v>438</v>
      </c>
      <c r="I213" t="s">
        <v>8221</v>
      </c>
      <c r="J213">
        <v>2</v>
      </c>
    </row>
    <row r="214" spans="1:10">
      <c r="A214" t="s">
        <v>8219</v>
      </c>
      <c r="B214">
        <v>555</v>
      </c>
      <c r="I214" t="s">
        <v>8221</v>
      </c>
      <c r="J214">
        <v>0</v>
      </c>
    </row>
    <row r="215" spans="1:10">
      <c r="A215" t="s">
        <v>8219</v>
      </c>
      <c r="B215">
        <v>266</v>
      </c>
      <c r="I215" t="s">
        <v>8221</v>
      </c>
      <c r="J215">
        <v>9</v>
      </c>
    </row>
    <row r="216" spans="1:10">
      <c r="A216" t="s">
        <v>8219</v>
      </c>
      <c r="B216">
        <v>69</v>
      </c>
      <c r="I216" t="s">
        <v>8221</v>
      </c>
      <c r="J216">
        <v>4</v>
      </c>
    </row>
    <row r="217" spans="1:10">
      <c r="A217" t="s">
        <v>8219</v>
      </c>
      <c r="B217">
        <v>80</v>
      </c>
      <c r="I217" t="s">
        <v>8221</v>
      </c>
      <c r="J217">
        <v>4</v>
      </c>
    </row>
    <row r="218" spans="1:10">
      <c r="A218" t="s">
        <v>8219</v>
      </c>
      <c r="B218">
        <v>493</v>
      </c>
      <c r="I218" t="s">
        <v>8221</v>
      </c>
      <c r="J218">
        <v>1</v>
      </c>
    </row>
    <row r="219" spans="1:10">
      <c r="A219" t="s">
        <v>8219</v>
      </c>
      <c r="B219">
        <v>31</v>
      </c>
      <c r="I219" t="s">
        <v>8221</v>
      </c>
      <c r="J219">
        <v>1</v>
      </c>
    </row>
    <row r="220" spans="1:10">
      <c r="A220" t="s">
        <v>8219</v>
      </c>
      <c r="B220">
        <v>236</v>
      </c>
      <c r="I220" t="s">
        <v>8221</v>
      </c>
      <c r="J220">
        <v>7</v>
      </c>
    </row>
    <row r="221" spans="1:10">
      <c r="A221" t="s">
        <v>8219</v>
      </c>
      <c r="B221">
        <v>89</v>
      </c>
      <c r="I221" t="s">
        <v>8221</v>
      </c>
      <c r="J221">
        <v>5</v>
      </c>
    </row>
    <row r="222" spans="1:10">
      <c r="A222" t="s">
        <v>8219</v>
      </c>
      <c r="B222">
        <v>299</v>
      </c>
      <c r="I222" t="s">
        <v>8221</v>
      </c>
      <c r="J222">
        <v>1</v>
      </c>
    </row>
    <row r="223" spans="1:10">
      <c r="A223" t="s">
        <v>8219</v>
      </c>
      <c r="B223">
        <v>55</v>
      </c>
      <c r="I223" t="s">
        <v>8221</v>
      </c>
      <c r="J223">
        <v>0</v>
      </c>
    </row>
    <row r="224" spans="1:10">
      <c r="A224" t="s">
        <v>8219</v>
      </c>
      <c r="B224">
        <v>325</v>
      </c>
      <c r="I224" t="s">
        <v>8221</v>
      </c>
      <c r="J224">
        <v>0</v>
      </c>
    </row>
    <row r="225" spans="1:10">
      <c r="A225" t="s">
        <v>8219</v>
      </c>
      <c r="B225">
        <v>524</v>
      </c>
      <c r="I225" t="s">
        <v>8221</v>
      </c>
      <c r="J225">
        <v>1</v>
      </c>
    </row>
    <row r="226" spans="1:10">
      <c r="A226" t="s">
        <v>8219</v>
      </c>
      <c r="B226">
        <v>285</v>
      </c>
      <c r="I226" t="s">
        <v>8221</v>
      </c>
      <c r="J226">
        <v>2</v>
      </c>
    </row>
    <row r="227" spans="1:10">
      <c r="A227" t="s">
        <v>8219</v>
      </c>
      <c r="B227">
        <v>179</v>
      </c>
      <c r="I227" t="s">
        <v>8221</v>
      </c>
      <c r="J227">
        <v>0</v>
      </c>
    </row>
    <row r="228" spans="1:10">
      <c r="A228" t="s">
        <v>8219</v>
      </c>
      <c r="B228">
        <v>188</v>
      </c>
      <c r="I228" t="s">
        <v>8221</v>
      </c>
      <c r="J228">
        <v>4</v>
      </c>
    </row>
    <row r="229" spans="1:10">
      <c r="A229" t="s">
        <v>8219</v>
      </c>
      <c r="B229">
        <v>379</v>
      </c>
      <c r="I229" t="s">
        <v>8221</v>
      </c>
      <c r="J229">
        <v>7</v>
      </c>
    </row>
    <row r="230" spans="1:10">
      <c r="A230" t="s">
        <v>8219</v>
      </c>
      <c r="B230">
        <v>119</v>
      </c>
      <c r="I230" t="s">
        <v>8221</v>
      </c>
      <c r="J230">
        <v>2</v>
      </c>
    </row>
    <row r="231" spans="1:10">
      <c r="A231" t="s">
        <v>8219</v>
      </c>
      <c r="B231">
        <v>167</v>
      </c>
      <c r="I231" t="s">
        <v>8221</v>
      </c>
      <c r="J231">
        <v>1</v>
      </c>
    </row>
    <row r="232" spans="1:10">
      <c r="A232" t="s">
        <v>8219</v>
      </c>
      <c r="B232">
        <v>221</v>
      </c>
      <c r="I232" t="s">
        <v>8221</v>
      </c>
      <c r="J232">
        <v>9</v>
      </c>
    </row>
    <row r="233" spans="1:10">
      <c r="A233" t="s">
        <v>8219</v>
      </c>
      <c r="B233">
        <v>964</v>
      </c>
      <c r="I233" t="s">
        <v>8221</v>
      </c>
      <c r="J233">
        <v>2</v>
      </c>
    </row>
    <row r="234" spans="1:10">
      <c r="A234" t="s">
        <v>8219</v>
      </c>
      <c r="B234">
        <v>286</v>
      </c>
      <c r="I234" t="s">
        <v>8221</v>
      </c>
      <c r="J234">
        <v>1</v>
      </c>
    </row>
    <row r="235" spans="1:10">
      <c r="A235" t="s">
        <v>8219</v>
      </c>
      <c r="B235">
        <v>613</v>
      </c>
      <c r="I235" t="s">
        <v>8221</v>
      </c>
      <c r="J235">
        <v>7</v>
      </c>
    </row>
    <row r="236" spans="1:10">
      <c r="A236" t="s">
        <v>8219</v>
      </c>
      <c r="B236">
        <v>29</v>
      </c>
      <c r="I236" t="s">
        <v>8221</v>
      </c>
      <c r="J236">
        <v>2</v>
      </c>
    </row>
    <row r="237" spans="1:10">
      <c r="A237" t="s">
        <v>8219</v>
      </c>
      <c r="B237">
        <v>165</v>
      </c>
      <c r="I237" t="s">
        <v>8221</v>
      </c>
      <c r="J237">
        <v>8</v>
      </c>
    </row>
    <row r="238" spans="1:10">
      <c r="A238" t="s">
        <v>8219</v>
      </c>
      <c r="B238">
        <v>97</v>
      </c>
      <c r="I238" t="s">
        <v>8221</v>
      </c>
      <c r="J238">
        <v>2</v>
      </c>
    </row>
    <row r="239" spans="1:10">
      <c r="A239" t="s">
        <v>8219</v>
      </c>
      <c r="B239">
        <v>303</v>
      </c>
      <c r="I239" t="s">
        <v>8221</v>
      </c>
      <c r="J239">
        <v>2</v>
      </c>
    </row>
    <row r="240" spans="1:10">
      <c r="A240" t="s">
        <v>8219</v>
      </c>
      <c r="B240">
        <v>267</v>
      </c>
      <c r="I240" t="s">
        <v>8221</v>
      </c>
      <c r="J240">
        <v>7</v>
      </c>
    </row>
    <row r="241" spans="1:10">
      <c r="A241" t="s">
        <v>8219</v>
      </c>
      <c r="B241">
        <v>302</v>
      </c>
      <c r="I241" t="s">
        <v>8221</v>
      </c>
      <c r="J241">
        <v>2</v>
      </c>
    </row>
    <row r="242" spans="1:10">
      <c r="A242" t="s">
        <v>8219</v>
      </c>
      <c r="B242">
        <v>87</v>
      </c>
      <c r="I242" t="s">
        <v>8221</v>
      </c>
      <c r="J242">
        <v>18</v>
      </c>
    </row>
    <row r="243" spans="1:10">
      <c r="A243" t="s">
        <v>8219</v>
      </c>
      <c r="B243">
        <v>354</v>
      </c>
      <c r="I243" t="s">
        <v>8221</v>
      </c>
      <c r="J243">
        <v>9</v>
      </c>
    </row>
    <row r="244" spans="1:10">
      <c r="A244" t="s">
        <v>8219</v>
      </c>
      <c r="B244">
        <v>86</v>
      </c>
      <c r="I244" t="s">
        <v>8221</v>
      </c>
      <c r="J244">
        <v>4</v>
      </c>
    </row>
    <row r="245" spans="1:10">
      <c r="A245" t="s">
        <v>8219</v>
      </c>
      <c r="B245">
        <v>26</v>
      </c>
      <c r="I245" t="s">
        <v>8221</v>
      </c>
      <c r="J245">
        <v>7</v>
      </c>
    </row>
    <row r="246" spans="1:10">
      <c r="A246" t="s">
        <v>8219</v>
      </c>
      <c r="B246">
        <v>113</v>
      </c>
      <c r="I246" t="s">
        <v>8221</v>
      </c>
      <c r="J246">
        <v>29</v>
      </c>
    </row>
    <row r="247" spans="1:10">
      <c r="A247" t="s">
        <v>8219</v>
      </c>
      <c r="B247">
        <v>65</v>
      </c>
      <c r="I247" t="s">
        <v>8221</v>
      </c>
      <c r="J247">
        <v>12</v>
      </c>
    </row>
    <row r="248" spans="1:10">
      <c r="A248" t="s">
        <v>8219</v>
      </c>
      <c r="B248">
        <v>134</v>
      </c>
      <c r="I248" t="s">
        <v>8221</v>
      </c>
      <c r="J248">
        <v>4</v>
      </c>
    </row>
    <row r="249" spans="1:10">
      <c r="A249" t="s">
        <v>8219</v>
      </c>
      <c r="B249">
        <v>119</v>
      </c>
      <c r="I249" t="s">
        <v>8221</v>
      </c>
      <c r="J249">
        <v>28</v>
      </c>
    </row>
    <row r="250" spans="1:10">
      <c r="A250" t="s">
        <v>8219</v>
      </c>
      <c r="B250">
        <v>159</v>
      </c>
      <c r="I250" t="s">
        <v>8221</v>
      </c>
      <c r="J250">
        <v>25</v>
      </c>
    </row>
    <row r="251" spans="1:10">
      <c r="A251" t="s">
        <v>8219</v>
      </c>
      <c r="B251">
        <v>167</v>
      </c>
      <c r="I251" t="s">
        <v>8221</v>
      </c>
      <c r="J251">
        <v>28</v>
      </c>
    </row>
    <row r="252" spans="1:10">
      <c r="A252" t="s">
        <v>8219</v>
      </c>
      <c r="B252">
        <v>43</v>
      </c>
      <c r="I252" t="s">
        <v>8221</v>
      </c>
      <c r="J252">
        <v>310</v>
      </c>
    </row>
    <row r="253" spans="1:10">
      <c r="A253" t="s">
        <v>8219</v>
      </c>
      <c r="B253">
        <v>1062</v>
      </c>
      <c r="I253" t="s">
        <v>8221</v>
      </c>
      <c r="J253">
        <v>15</v>
      </c>
    </row>
    <row r="254" spans="1:10">
      <c r="A254" t="s">
        <v>8219</v>
      </c>
      <c r="B254">
        <v>9</v>
      </c>
      <c r="I254" t="s">
        <v>8221</v>
      </c>
      <c r="J254">
        <v>215</v>
      </c>
    </row>
    <row r="255" spans="1:10">
      <c r="A255" t="s">
        <v>8219</v>
      </c>
      <c r="B255">
        <v>89</v>
      </c>
      <c r="I255" t="s">
        <v>8221</v>
      </c>
      <c r="J255">
        <v>3</v>
      </c>
    </row>
    <row r="256" spans="1:10">
      <c r="A256" t="s">
        <v>8219</v>
      </c>
      <c r="B256">
        <v>174</v>
      </c>
      <c r="I256" t="s">
        <v>8221</v>
      </c>
      <c r="J256">
        <v>2</v>
      </c>
    </row>
    <row r="257" spans="1:10">
      <c r="A257" t="s">
        <v>8219</v>
      </c>
      <c r="B257">
        <v>14</v>
      </c>
      <c r="I257" t="s">
        <v>8221</v>
      </c>
      <c r="J257">
        <v>26</v>
      </c>
    </row>
    <row r="258" spans="1:10">
      <c r="A258" t="s">
        <v>8219</v>
      </c>
      <c r="B258">
        <v>48</v>
      </c>
      <c r="I258" t="s">
        <v>8221</v>
      </c>
      <c r="J258">
        <v>24</v>
      </c>
    </row>
    <row r="259" spans="1:10">
      <c r="A259" t="s">
        <v>8219</v>
      </c>
      <c r="B259">
        <v>133</v>
      </c>
      <c r="I259" t="s">
        <v>8221</v>
      </c>
      <c r="J259">
        <v>96</v>
      </c>
    </row>
    <row r="260" spans="1:10">
      <c r="A260" t="s">
        <v>8219</v>
      </c>
      <c r="B260">
        <v>83</v>
      </c>
      <c r="I260" t="s">
        <v>8221</v>
      </c>
      <c r="J260">
        <v>17</v>
      </c>
    </row>
    <row r="261" spans="1:10">
      <c r="A261" t="s">
        <v>8219</v>
      </c>
      <c r="B261">
        <v>149</v>
      </c>
      <c r="I261" t="s">
        <v>8221</v>
      </c>
      <c r="J261">
        <v>94</v>
      </c>
    </row>
    <row r="262" spans="1:10">
      <c r="A262" t="s">
        <v>8219</v>
      </c>
      <c r="B262">
        <v>49</v>
      </c>
      <c r="I262" t="s">
        <v>8221</v>
      </c>
      <c r="J262">
        <v>129</v>
      </c>
    </row>
    <row r="263" spans="1:10">
      <c r="A263" t="s">
        <v>8219</v>
      </c>
      <c r="B263">
        <v>251</v>
      </c>
      <c r="I263" t="s">
        <v>8221</v>
      </c>
      <c r="J263">
        <v>1</v>
      </c>
    </row>
    <row r="264" spans="1:10">
      <c r="A264" t="s">
        <v>8219</v>
      </c>
      <c r="B264">
        <v>22</v>
      </c>
      <c r="I264" t="s">
        <v>8221</v>
      </c>
      <c r="J264">
        <v>4</v>
      </c>
    </row>
    <row r="265" spans="1:10">
      <c r="A265" t="s">
        <v>8219</v>
      </c>
      <c r="B265">
        <v>48</v>
      </c>
      <c r="I265" t="s">
        <v>8221</v>
      </c>
      <c r="J265">
        <v>3</v>
      </c>
    </row>
    <row r="266" spans="1:10">
      <c r="A266" t="s">
        <v>8219</v>
      </c>
      <c r="B266">
        <v>383</v>
      </c>
      <c r="I266" t="s">
        <v>8221</v>
      </c>
      <c r="J266">
        <v>135</v>
      </c>
    </row>
    <row r="267" spans="1:10">
      <c r="A267" t="s">
        <v>8219</v>
      </c>
      <c r="B267">
        <v>237</v>
      </c>
      <c r="I267" t="s">
        <v>8221</v>
      </c>
      <c r="J267">
        <v>10</v>
      </c>
    </row>
    <row r="268" spans="1:10">
      <c r="A268" t="s">
        <v>8219</v>
      </c>
      <c r="B268">
        <v>13</v>
      </c>
      <c r="I268" t="s">
        <v>8221</v>
      </c>
      <c r="J268">
        <v>0</v>
      </c>
    </row>
    <row r="269" spans="1:10">
      <c r="A269" t="s">
        <v>8219</v>
      </c>
      <c r="B269">
        <v>562</v>
      </c>
      <c r="I269" t="s">
        <v>8221</v>
      </c>
      <c r="J269">
        <v>6</v>
      </c>
    </row>
    <row r="270" spans="1:10">
      <c r="A270" t="s">
        <v>8219</v>
      </c>
      <c r="B270">
        <v>71</v>
      </c>
      <c r="I270" t="s">
        <v>8221</v>
      </c>
      <c r="J270">
        <v>36</v>
      </c>
    </row>
    <row r="271" spans="1:10">
      <c r="A271" t="s">
        <v>8219</v>
      </c>
      <c r="B271">
        <v>1510</v>
      </c>
      <c r="I271" t="s">
        <v>8221</v>
      </c>
      <c r="J271">
        <v>336</v>
      </c>
    </row>
    <row r="272" spans="1:10">
      <c r="A272" t="s">
        <v>8219</v>
      </c>
      <c r="B272">
        <v>14</v>
      </c>
      <c r="I272" t="s">
        <v>8221</v>
      </c>
      <c r="J272">
        <v>34</v>
      </c>
    </row>
    <row r="273" spans="1:10">
      <c r="A273" t="s">
        <v>8219</v>
      </c>
      <c r="B273">
        <v>193</v>
      </c>
      <c r="I273" t="s">
        <v>8221</v>
      </c>
      <c r="J273">
        <v>10</v>
      </c>
    </row>
    <row r="274" spans="1:10">
      <c r="A274" t="s">
        <v>8219</v>
      </c>
      <c r="B274">
        <v>206</v>
      </c>
      <c r="I274" t="s">
        <v>8221</v>
      </c>
      <c r="J274">
        <v>201</v>
      </c>
    </row>
    <row r="275" spans="1:10">
      <c r="A275" t="s">
        <v>8219</v>
      </c>
      <c r="B275">
        <v>351</v>
      </c>
      <c r="I275" t="s">
        <v>8221</v>
      </c>
      <c r="J275">
        <v>296</v>
      </c>
    </row>
    <row r="276" spans="1:10">
      <c r="A276" t="s">
        <v>8219</v>
      </c>
      <c r="B276">
        <v>50</v>
      </c>
      <c r="I276" t="s">
        <v>8221</v>
      </c>
      <c r="J276">
        <v>7</v>
      </c>
    </row>
    <row r="277" spans="1:10">
      <c r="A277" t="s">
        <v>8219</v>
      </c>
      <c r="B277">
        <v>184</v>
      </c>
      <c r="I277" t="s">
        <v>8221</v>
      </c>
      <c r="J277">
        <v>7</v>
      </c>
    </row>
    <row r="278" spans="1:10">
      <c r="A278" t="s">
        <v>8219</v>
      </c>
      <c r="B278">
        <v>196</v>
      </c>
      <c r="I278" t="s">
        <v>8221</v>
      </c>
      <c r="J278">
        <v>1</v>
      </c>
    </row>
    <row r="279" spans="1:10">
      <c r="A279" t="s">
        <v>8219</v>
      </c>
      <c r="B279">
        <v>229</v>
      </c>
      <c r="I279" t="s">
        <v>8221</v>
      </c>
      <c r="J279">
        <v>114</v>
      </c>
    </row>
    <row r="280" spans="1:10">
      <c r="A280" t="s">
        <v>8219</v>
      </c>
      <c r="B280">
        <v>67</v>
      </c>
      <c r="I280" t="s">
        <v>8221</v>
      </c>
      <c r="J280">
        <v>29</v>
      </c>
    </row>
    <row r="281" spans="1:10">
      <c r="A281" t="s">
        <v>8219</v>
      </c>
      <c r="B281">
        <v>95</v>
      </c>
      <c r="I281" t="s">
        <v>8221</v>
      </c>
      <c r="J281">
        <v>890</v>
      </c>
    </row>
    <row r="282" spans="1:10">
      <c r="A282" t="s">
        <v>8219</v>
      </c>
      <c r="B282">
        <v>62</v>
      </c>
      <c r="I282" t="s">
        <v>8221</v>
      </c>
      <c r="J282">
        <v>31</v>
      </c>
    </row>
    <row r="283" spans="1:10">
      <c r="A283" t="s">
        <v>8219</v>
      </c>
      <c r="B283">
        <v>73</v>
      </c>
      <c r="I283" t="s">
        <v>8221</v>
      </c>
      <c r="J283">
        <v>21</v>
      </c>
    </row>
    <row r="284" spans="1:10">
      <c r="A284" t="s">
        <v>8219</v>
      </c>
      <c r="B284">
        <v>43</v>
      </c>
      <c r="I284" t="s">
        <v>8221</v>
      </c>
      <c r="J284">
        <v>37</v>
      </c>
    </row>
    <row r="285" spans="1:10">
      <c r="A285" t="s">
        <v>8219</v>
      </c>
      <c r="B285">
        <v>70</v>
      </c>
      <c r="I285" t="s">
        <v>8221</v>
      </c>
      <c r="J285">
        <v>7</v>
      </c>
    </row>
    <row r="286" spans="1:10">
      <c r="A286" t="s">
        <v>8219</v>
      </c>
      <c r="B286">
        <v>271</v>
      </c>
      <c r="I286" t="s">
        <v>8221</v>
      </c>
      <c r="J286">
        <v>4</v>
      </c>
    </row>
    <row r="287" spans="1:10">
      <c r="A287" t="s">
        <v>8219</v>
      </c>
      <c r="B287">
        <v>55</v>
      </c>
      <c r="I287" t="s">
        <v>8221</v>
      </c>
      <c r="J287">
        <v>5</v>
      </c>
    </row>
    <row r="288" spans="1:10">
      <c r="A288" t="s">
        <v>8219</v>
      </c>
      <c r="B288">
        <v>35</v>
      </c>
      <c r="I288" t="s">
        <v>8221</v>
      </c>
      <c r="J288">
        <v>0</v>
      </c>
    </row>
    <row r="289" spans="1:10">
      <c r="A289" t="s">
        <v>8219</v>
      </c>
      <c r="B289">
        <v>22</v>
      </c>
      <c r="I289" t="s">
        <v>8221</v>
      </c>
      <c r="J289">
        <v>456</v>
      </c>
    </row>
    <row r="290" spans="1:10">
      <c r="A290" t="s">
        <v>8219</v>
      </c>
      <c r="B290">
        <v>38</v>
      </c>
      <c r="I290" t="s">
        <v>8221</v>
      </c>
      <c r="J290">
        <v>369</v>
      </c>
    </row>
    <row r="291" spans="1:10">
      <c r="A291" t="s">
        <v>8219</v>
      </c>
      <c r="B291">
        <v>15</v>
      </c>
      <c r="I291" t="s">
        <v>8221</v>
      </c>
      <c r="J291">
        <v>2</v>
      </c>
    </row>
    <row r="292" spans="1:10">
      <c r="A292" t="s">
        <v>8219</v>
      </c>
      <c r="B292">
        <v>7</v>
      </c>
      <c r="I292" t="s">
        <v>8221</v>
      </c>
      <c r="J292">
        <v>0</v>
      </c>
    </row>
    <row r="293" spans="1:10">
      <c r="A293" t="s">
        <v>8219</v>
      </c>
      <c r="B293">
        <v>241</v>
      </c>
      <c r="I293" t="s">
        <v>8221</v>
      </c>
      <c r="J293">
        <v>338</v>
      </c>
    </row>
    <row r="294" spans="1:10">
      <c r="A294" t="s">
        <v>8219</v>
      </c>
      <c r="B294">
        <v>55</v>
      </c>
      <c r="I294" t="s">
        <v>8221</v>
      </c>
      <c r="J294">
        <v>4</v>
      </c>
    </row>
    <row r="295" spans="1:10">
      <c r="A295" t="s">
        <v>8219</v>
      </c>
      <c r="B295">
        <v>171</v>
      </c>
      <c r="I295" t="s">
        <v>8221</v>
      </c>
      <c r="J295">
        <v>1</v>
      </c>
    </row>
    <row r="296" spans="1:10">
      <c r="A296" t="s">
        <v>8219</v>
      </c>
      <c r="B296">
        <v>208</v>
      </c>
      <c r="I296" t="s">
        <v>8221</v>
      </c>
      <c r="J296">
        <v>28</v>
      </c>
    </row>
    <row r="297" spans="1:10">
      <c r="A297" t="s">
        <v>8219</v>
      </c>
      <c r="B297">
        <v>21</v>
      </c>
      <c r="I297" t="s">
        <v>8221</v>
      </c>
      <c r="J297">
        <v>12</v>
      </c>
    </row>
    <row r="298" spans="1:10">
      <c r="A298" t="s">
        <v>8219</v>
      </c>
      <c r="B298">
        <v>25</v>
      </c>
      <c r="I298" t="s">
        <v>8221</v>
      </c>
      <c r="J298">
        <v>16</v>
      </c>
    </row>
    <row r="299" spans="1:10">
      <c r="A299" t="s">
        <v>8219</v>
      </c>
      <c r="B299">
        <v>52</v>
      </c>
      <c r="I299" t="s">
        <v>8221</v>
      </c>
      <c r="J299">
        <v>4</v>
      </c>
    </row>
    <row r="300" spans="1:10">
      <c r="A300" t="s">
        <v>8219</v>
      </c>
      <c r="B300">
        <v>104</v>
      </c>
      <c r="I300" t="s">
        <v>8221</v>
      </c>
      <c r="J300">
        <v>4</v>
      </c>
    </row>
    <row r="301" spans="1:10">
      <c r="A301" t="s">
        <v>8219</v>
      </c>
      <c r="B301">
        <v>73</v>
      </c>
      <c r="I301" t="s">
        <v>8221</v>
      </c>
      <c r="J301">
        <v>10</v>
      </c>
    </row>
    <row r="302" spans="1:10">
      <c r="A302" t="s">
        <v>8219</v>
      </c>
      <c r="B302">
        <v>34</v>
      </c>
      <c r="I302" t="s">
        <v>8221</v>
      </c>
      <c r="J302">
        <v>0</v>
      </c>
    </row>
    <row r="303" spans="1:10">
      <c r="A303" t="s">
        <v>8219</v>
      </c>
      <c r="B303">
        <v>56</v>
      </c>
      <c r="I303" t="s">
        <v>8221</v>
      </c>
      <c r="J303">
        <v>6</v>
      </c>
    </row>
    <row r="304" spans="1:10">
      <c r="A304" t="s">
        <v>8219</v>
      </c>
      <c r="B304">
        <v>31</v>
      </c>
      <c r="I304" t="s">
        <v>8221</v>
      </c>
      <c r="J304">
        <v>0</v>
      </c>
    </row>
    <row r="305" spans="1:10">
      <c r="A305" t="s">
        <v>8219</v>
      </c>
      <c r="B305">
        <v>84</v>
      </c>
      <c r="I305" t="s">
        <v>8221</v>
      </c>
      <c r="J305">
        <v>1</v>
      </c>
    </row>
    <row r="306" spans="1:10">
      <c r="A306" t="s">
        <v>8219</v>
      </c>
      <c r="B306">
        <v>130</v>
      </c>
      <c r="I306" t="s">
        <v>8221</v>
      </c>
      <c r="J306">
        <v>0</v>
      </c>
    </row>
    <row r="307" spans="1:10">
      <c r="A307" t="s">
        <v>8219</v>
      </c>
      <c r="B307">
        <v>12</v>
      </c>
      <c r="I307" t="s">
        <v>8221</v>
      </c>
      <c r="J307">
        <v>44</v>
      </c>
    </row>
    <row r="308" spans="1:10">
      <c r="A308" t="s">
        <v>8219</v>
      </c>
      <c r="B308">
        <v>23</v>
      </c>
      <c r="I308" t="s">
        <v>8221</v>
      </c>
      <c r="J308">
        <v>0</v>
      </c>
    </row>
    <row r="309" spans="1:10">
      <c r="A309" t="s">
        <v>8219</v>
      </c>
      <c r="B309">
        <v>158</v>
      </c>
      <c r="I309" t="s">
        <v>8221</v>
      </c>
      <c r="J309">
        <v>3</v>
      </c>
    </row>
    <row r="310" spans="1:10">
      <c r="A310" t="s">
        <v>8219</v>
      </c>
      <c r="B310">
        <v>30</v>
      </c>
      <c r="I310" t="s">
        <v>8221</v>
      </c>
      <c r="J310">
        <v>0</v>
      </c>
    </row>
    <row r="311" spans="1:10">
      <c r="A311" t="s">
        <v>8219</v>
      </c>
      <c r="B311">
        <v>18</v>
      </c>
      <c r="I311" t="s">
        <v>8221</v>
      </c>
      <c r="J311">
        <v>52</v>
      </c>
    </row>
    <row r="312" spans="1:10">
      <c r="A312" t="s">
        <v>8219</v>
      </c>
      <c r="B312">
        <v>29</v>
      </c>
      <c r="I312" t="s">
        <v>8221</v>
      </c>
      <c r="J312">
        <v>0</v>
      </c>
    </row>
    <row r="313" spans="1:10">
      <c r="A313" t="s">
        <v>8219</v>
      </c>
      <c r="B313">
        <v>31</v>
      </c>
      <c r="I313" t="s">
        <v>8221</v>
      </c>
      <c r="J313">
        <v>1</v>
      </c>
    </row>
    <row r="314" spans="1:10">
      <c r="A314" t="s">
        <v>8219</v>
      </c>
      <c r="B314">
        <v>173</v>
      </c>
      <c r="I314" t="s">
        <v>8221</v>
      </c>
      <c r="J314">
        <v>1</v>
      </c>
    </row>
    <row r="315" spans="1:10">
      <c r="A315" t="s">
        <v>8219</v>
      </c>
      <c r="B315">
        <v>17</v>
      </c>
      <c r="I315" t="s">
        <v>8221</v>
      </c>
      <c r="J315">
        <v>2</v>
      </c>
    </row>
    <row r="316" spans="1:10">
      <c r="A316" t="s">
        <v>8219</v>
      </c>
      <c r="B316">
        <v>48</v>
      </c>
      <c r="I316" t="s">
        <v>8221</v>
      </c>
      <c r="J316">
        <v>9</v>
      </c>
    </row>
    <row r="317" spans="1:10">
      <c r="A317" t="s">
        <v>8219</v>
      </c>
      <c r="B317">
        <v>59</v>
      </c>
      <c r="I317" t="s">
        <v>8221</v>
      </c>
      <c r="J317">
        <v>5</v>
      </c>
    </row>
    <row r="318" spans="1:10">
      <c r="A318" t="s">
        <v>8219</v>
      </c>
      <c r="B318">
        <v>39</v>
      </c>
      <c r="I318" t="s">
        <v>8221</v>
      </c>
      <c r="J318">
        <v>57</v>
      </c>
    </row>
    <row r="319" spans="1:10">
      <c r="A319" t="s">
        <v>8219</v>
      </c>
      <c r="B319">
        <v>59</v>
      </c>
      <c r="I319" t="s">
        <v>8221</v>
      </c>
      <c r="J319">
        <v>3</v>
      </c>
    </row>
    <row r="320" spans="1:10">
      <c r="A320" t="s">
        <v>8219</v>
      </c>
      <c r="B320">
        <v>60</v>
      </c>
      <c r="I320" t="s">
        <v>8221</v>
      </c>
      <c r="J320">
        <v>1</v>
      </c>
    </row>
    <row r="321" spans="1:10">
      <c r="A321" t="s">
        <v>8219</v>
      </c>
      <c r="B321">
        <v>20</v>
      </c>
      <c r="I321" t="s">
        <v>8221</v>
      </c>
      <c r="J321">
        <v>6</v>
      </c>
    </row>
    <row r="322" spans="1:10">
      <c r="A322" t="s">
        <v>8219</v>
      </c>
      <c r="B322">
        <v>2</v>
      </c>
      <c r="I322" t="s">
        <v>8221</v>
      </c>
      <c r="J322">
        <v>48</v>
      </c>
    </row>
    <row r="323" spans="1:10">
      <c r="A323" t="s">
        <v>8219</v>
      </c>
      <c r="B323">
        <v>315</v>
      </c>
      <c r="I323" t="s">
        <v>8221</v>
      </c>
      <c r="J323">
        <v>2</v>
      </c>
    </row>
    <row r="324" spans="1:10">
      <c r="A324" t="s">
        <v>8219</v>
      </c>
      <c r="B324">
        <v>2174</v>
      </c>
      <c r="I324" t="s">
        <v>8221</v>
      </c>
      <c r="J324">
        <v>4</v>
      </c>
    </row>
    <row r="325" spans="1:10">
      <c r="A325" t="s">
        <v>8219</v>
      </c>
      <c r="B325">
        <v>152</v>
      </c>
      <c r="I325" t="s">
        <v>8221</v>
      </c>
      <c r="J325">
        <v>5</v>
      </c>
    </row>
    <row r="326" spans="1:10">
      <c r="A326" t="s">
        <v>8219</v>
      </c>
      <c r="B326">
        <v>1021</v>
      </c>
      <c r="I326" t="s">
        <v>8221</v>
      </c>
      <c r="J326">
        <v>79</v>
      </c>
    </row>
    <row r="327" spans="1:10">
      <c r="A327" t="s">
        <v>8219</v>
      </c>
      <c r="B327">
        <v>237</v>
      </c>
      <c r="I327" t="s">
        <v>8221</v>
      </c>
      <c r="J327">
        <v>2</v>
      </c>
    </row>
    <row r="328" spans="1:10">
      <c r="A328" t="s">
        <v>8219</v>
      </c>
      <c r="B328">
        <v>27</v>
      </c>
      <c r="I328" t="s">
        <v>8221</v>
      </c>
      <c r="J328">
        <v>11</v>
      </c>
    </row>
    <row r="329" spans="1:10">
      <c r="A329" t="s">
        <v>8219</v>
      </c>
      <c r="B329">
        <v>17</v>
      </c>
      <c r="I329" t="s">
        <v>8221</v>
      </c>
      <c r="J329">
        <v>11</v>
      </c>
    </row>
    <row r="330" spans="1:10">
      <c r="A330" t="s">
        <v>8219</v>
      </c>
      <c r="B330">
        <v>27</v>
      </c>
      <c r="I330" t="s">
        <v>8221</v>
      </c>
      <c r="J330">
        <v>1</v>
      </c>
    </row>
    <row r="331" spans="1:10">
      <c r="A331" t="s">
        <v>8219</v>
      </c>
      <c r="B331">
        <v>82</v>
      </c>
      <c r="I331" t="s">
        <v>8221</v>
      </c>
      <c r="J331">
        <v>3</v>
      </c>
    </row>
    <row r="332" spans="1:10">
      <c r="A332" t="s">
        <v>8219</v>
      </c>
      <c r="B332">
        <v>48</v>
      </c>
      <c r="I332" t="s">
        <v>8221</v>
      </c>
      <c r="J332">
        <v>5</v>
      </c>
    </row>
    <row r="333" spans="1:10">
      <c r="A333" t="s">
        <v>8219</v>
      </c>
      <c r="B333">
        <v>105</v>
      </c>
      <c r="I333" t="s">
        <v>8221</v>
      </c>
      <c r="J333">
        <v>12</v>
      </c>
    </row>
    <row r="334" spans="1:10">
      <c r="A334" t="s">
        <v>8219</v>
      </c>
      <c r="B334">
        <v>28</v>
      </c>
      <c r="I334" t="s">
        <v>8221</v>
      </c>
      <c r="J334">
        <v>2</v>
      </c>
    </row>
    <row r="335" spans="1:10">
      <c r="A335" t="s">
        <v>8219</v>
      </c>
      <c r="B335">
        <v>1107</v>
      </c>
      <c r="I335" t="s">
        <v>8221</v>
      </c>
      <c r="J335">
        <v>5</v>
      </c>
    </row>
    <row r="336" spans="1:10">
      <c r="A336" t="s">
        <v>8219</v>
      </c>
      <c r="B336">
        <v>1013</v>
      </c>
      <c r="I336" t="s">
        <v>8221</v>
      </c>
      <c r="J336">
        <v>21</v>
      </c>
    </row>
    <row r="337" spans="1:10">
      <c r="A337" t="s">
        <v>8219</v>
      </c>
      <c r="B337">
        <v>274</v>
      </c>
      <c r="I337" t="s">
        <v>8221</v>
      </c>
      <c r="J337">
        <v>0</v>
      </c>
    </row>
    <row r="338" spans="1:10">
      <c r="A338" t="s">
        <v>8219</v>
      </c>
      <c r="B338">
        <v>87</v>
      </c>
      <c r="I338" t="s">
        <v>8221</v>
      </c>
      <c r="J338">
        <v>45</v>
      </c>
    </row>
    <row r="339" spans="1:10">
      <c r="A339" t="s">
        <v>8219</v>
      </c>
      <c r="B339">
        <v>99</v>
      </c>
      <c r="I339" t="s">
        <v>8221</v>
      </c>
      <c r="J339">
        <v>29</v>
      </c>
    </row>
    <row r="340" spans="1:10">
      <c r="A340" t="s">
        <v>8219</v>
      </c>
      <c r="B340">
        <v>276</v>
      </c>
      <c r="I340" t="s">
        <v>8221</v>
      </c>
      <c r="J340">
        <v>2</v>
      </c>
    </row>
    <row r="341" spans="1:10">
      <c r="A341" t="s">
        <v>8219</v>
      </c>
      <c r="B341">
        <v>21</v>
      </c>
      <c r="I341" t="s">
        <v>8221</v>
      </c>
      <c r="J341">
        <v>30</v>
      </c>
    </row>
    <row r="342" spans="1:10">
      <c r="A342" t="s">
        <v>8219</v>
      </c>
      <c r="B342">
        <v>41</v>
      </c>
      <c r="I342" t="s">
        <v>8221</v>
      </c>
      <c r="J342">
        <v>8</v>
      </c>
    </row>
    <row r="343" spans="1:10">
      <c r="A343" t="s">
        <v>8219</v>
      </c>
      <c r="B343">
        <v>119</v>
      </c>
      <c r="I343" t="s">
        <v>8221</v>
      </c>
      <c r="J343">
        <v>1</v>
      </c>
    </row>
    <row r="344" spans="1:10">
      <c r="A344" t="s">
        <v>8219</v>
      </c>
      <c r="B344">
        <v>153</v>
      </c>
      <c r="I344" t="s">
        <v>8221</v>
      </c>
      <c r="J344">
        <v>14</v>
      </c>
    </row>
    <row r="345" spans="1:10">
      <c r="A345" t="s">
        <v>8219</v>
      </c>
      <c r="B345">
        <v>100</v>
      </c>
      <c r="I345" t="s">
        <v>8221</v>
      </c>
      <c r="J345">
        <v>24</v>
      </c>
    </row>
    <row r="346" spans="1:10">
      <c r="A346" t="s">
        <v>8219</v>
      </c>
      <c r="B346">
        <v>143</v>
      </c>
      <c r="I346" t="s">
        <v>8221</v>
      </c>
      <c r="J346">
        <v>2</v>
      </c>
    </row>
    <row r="347" spans="1:10">
      <c r="A347" t="s">
        <v>8219</v>
      </c>
      <c r="B347">
        <v>140</v>
      </c>
      <c r="I347" t="s">
        <v>8221</v>
      </c>
      <c r="J347">
        <v>21</v>
      </c>
    </row>
    <row r="348" spans="1:10">
      <c r="A348" t="s">
        <v>8219</v>
      </c>
      <c r="B348">
        <v>35</v>
      </c>
      <c r="I348" t="s">
        <v>8221</v>
      </c>
      <c r="J348">
        <v>7</v>
      </c>
    </row>
    <row r="349" spans="1:10">
      <c r="A349" t="s">
        <v>8219</v>
      </c>
      <c r="B349">
        <v>149</v>
      </c>
      <c r="I349" t="s">
        <v>8221</v>
      </c>
      <c r="J349">
        <v>0</v>
      </c>
    </row>
    <row r="350" spans="1:10">
      <c r="A350" t="s">
        <v>8219</v>
      </c>
      <c r="B350">
        <v>130</v>
      </c>
      <c r="I350" t="s">
        <v>8221</v>
      </c>
      <c r="J350">
        <v>4</v>
      </c>
    </row>
    <row r="351" spans="1:10">
      <c r="A351" t="s">
        <v>8219</v>
      </c>
      <c r="B351">
        <v>120</v>
      </c>
      <c r="I351" t="s">
        <v>8221</v>
      </c>
      <c r="J351">
        <v>32</v>
      </c>
    </row>
    <row r="352" spans="1:10">
      <c r="A352" t="s">
        <v>8219</v>
      </c>
      <c r="B352">
        <v>265</v>
      </c>
      <c r="I352" t="s">
        <v>8221</v>
      </c>
      <c r="J352">
        <v>4</v>
      </c>
    </row>
    <row r="353" spans="1:10">
      <c r="A353" t="s">
        <v>8219</v>
      </c>
      <c r="B353">
        <v>71</v>
      </c>
      <c r="I353" t="s">
        <v>8221</v>
      </c>
      <c r="J353">
        <v>9</v>
      </c>
    </row>
    <row r="354" spans="1:10">
      <c r="A354" t="s">
        <v>8219</v>
      </c>
      <c r="B354">
        <v>13</v>
      </c>
      <c r="I354" t="s">
        <v>8221</v>
      </c>
      <c r="J354">
        <v>17</v>
      </c>
    </row>
    <row r="355" spans="1:10">
      <c r="A355" t="s">
        <v>8219</v>
      </c>
      <c r="B355">
        <v>169</v>
      </c>
      <c r="I355" t="s">
        <v>8221</v>
      </c>
      <c r="J355">
        <v>5</v>
      </c>
    </row>
    <row r="356" spans="1:10">
      <c r="A356" t="s">
        <v>8219</v>
      </c>
      <c r="B356">
        <v>57</v>
      </c>
      <c r="I356" t="s">
        <v>8221</v>
      </c>
      <c r="J356">
        <v>53</v>
      </c>
    </row>
    <row r="357" spans="1:10">
      <c r="A357" t="s">
        <v>8219</v>
      </c>
      <c r="B357">
        <v>229</v>
      </c>
      <c r="I357" t="s">
        <v>8221</v>
      </c>
      <c r="J357">
        <v>7</v>
      </c>
    </row>
    <row r="358" spans="1:10">
      <c r="A358" t="s">
        <v>8219</v>
      </c>
      <c r="B358">
        <v>108</v>
      </c>
      <c r="I358" t="s">
        <v>8221</v>
      </c>
      <c r="J358">
        <v>72</v>
      </c>
    </row>
    <row r="359" spans="1:10">
      <c r="A359" t="s">
        <v>8219</v>
      </c>
      <c r="B359">
        <v>108</v>
      </c>
      <c r="I359" t="s">
        <v>8221</v>
      </c>
      <c r="J359">
        <v>0</v>
      </c>
    </row>
    <row r="360" spans="1:10">
      <c r="A360" t="s">
        <v>8219</v>
      </c>
      <c r="B360">
        <v>41</v>
      </c>
      <c r="I360" t="s">
        <v>8221</v>
      </c>
      <c r="J360">
        <v>2</v>
      </c>
    </row>
    <row r="361" spans="1:10">
      <c r="A361" t="s">
        <v>8219</v>
      </c>
      <c r="B361">
        <v>139</v>
      </c>
      <c r="I361" t="s">
        <v>8221</v>
      </c>
      <c r="J361">
        <v>8</v>
      </c>
    </row>
    <row r="362" spans="1:10">
      <c r="A362" t="s">
        <v>8219</v>
      </c>
      <c r="B362">
        <v>19</v>
      </c>
      <c r="I362" t="s">
        <v>8221</v>
      </c>
      <c r="J362">
        <v>2</v>
      </c>
    </row>
    <row r="363" spans="1:10">
      <c r="A363" t="s">
        <v>8219</v>
      </c>
      <c r="B363">
        <v>94</v>
      </c>
      <c r="I363" t="s">
        <v>8221</v>
      </c>
      <c r="J363">
        <v>0</v>
      </c>
    </row>
    <row r="364" spans="1:10">
      <c r="A364" t="s">
        <v>8219</v>
      </c>
      <c r="B364">
        <v>23</v>
      </c>
      <c r="I364" t="s">
        <v>8221</v>
      </c>
      <c r="J364">
        <v>3</v>
      </c>
    </row>
    <row r="365" spans="1:10">
      <c r="A365" t="s">
        <v>8219</v>
      </c>
      <c r="B365">
        <v>15</v>
      </c>
      <c r="I365" t="s">
        <v>8221</v>
      </c>
      <c r="J365">
        <v>4</v>
      </c>
    </row>
    <row r="366" spans="1:10">
      <c r="A366" t="s">
        <v>8219</v>
      </c>
      <c r="B366">
        <v>62</v>
      </c>
      <c r="I366" t="s">
        <v>8221</v>
      </c>
      <c r="J366">
        <v>3</v>
      </c>
    </row>
    <row r="367" spans="1:10">
      <c r="A367" t="s">
        <v>8219</v>
      </c>
      <c r="B367">
        <v>74</v>
      </c>
      <c r="I367" t="s">
        <v>8221</v>
      </c>
      <c r="J367">
        <v>6</v>
      </c>
    </row>
    <row r="368" spans="1:10">
      <c r="A368" t="s">
        <v>8219</v>
      </c>
      <c r="B368">
        <v>97</v>
      </c>
      <c r="I368" t="s">
        <v>8221</v>
      </c>
      <c r="J368">
        <v>0</v>
      </c>
    </row>
    <row r="369" spans="1:10">
      <c r="A369" t="s">
        <v>8219</v>
      </c>
      <c r="B369">
        <v>55</v>
      </c>
      <c r="I369" t="s">
        <v>8221</v>
      </c>
      <c r="J369">
        <v>0</v>
      </c>
    </row>
    <row r="370" spans="1:10">
      <c r="A370" t="s">
        <v>8219</v>
      </c>
      <c r="B370">
        <v>44</v>
      </c>
      <c r="I370" t="s">
        <v>8221</v>
      </c>
      <c r="J370">
        <v>0</v>
      </c>
    </row>
    <row r="371" spans="1:10">
      <c r="A371" t="s">
        <v>8219</v>
      </c>
      <c r="B371">
        <v>110</v>
      </c>
      <c r="I371" t="s">
        <v>8221</v>
      </c>
      <c r="J371">
        <v>8</v>
      </c>
    </row>
    <row r="372" spans="1:10">
      <c r="A372" t="s">
        <v>8219</v>
      </c>
      <c r="B372">
        <v>59</v>
      </c>
      <c r="I372" t="s">
        <v>8221</v>
      </c>
      <c r="J372">
        <v>5</v>
      </c>
    </row>
    <row r="373" spans="1:10">
      <c r="A373" t="s">
        <v>8219</v>
      </c>
      <c r="B373">
        <v>62</v>
      </c>
      <c r="I373" t="s">
        <v>8221</v>
      </c>
      <c r="J373">
        <v>0</v>
      </c>
    </row>
    <row r="374" spans="1:10">
      <c r="A374" t="s">
        <v>8219</v>
      </c>
      <c r="B374">
        <v>105</v>
      </c>
      <c r="I374" t="s">
        <v>8221</v>
      </c>
      <c r="J374">
        <v>2</v>
      </c>
    </row>
    <row r="375" spans="1:10">
      <c r="A375" t="s">
        <v>8219</v>
      </c>
      <c r="B375">
        <v>26</v>
      </c>
      <c r="I375" t="s">
        <v>8221</v>
      </c>
      <c r="J375">
        <v>24</v>
      </c>
    </row>
    <row r="376" spans="1:10">
      <c r="A376" t="s">
        <v>8219</v>
      </c>
      <c r="B376">
        <v>49</v>
      </c>
      <c r="I376" t="s">
        <v>8221</v>
      </c>
      <c r="J376">
        <v>0</v>
      </c>
    </row>
    <row r="377" spans="1:10">
      <c r="A377" t="s">
        <v>8219</v>
      </c>
      <c r="B377">
        <v>68</v>
      </c>
      <c r="I377" t="s">
        <v>8221</v>
      </c>
      <c r="J377">
        <v>9</v>
      </c>
    </row>
    <row r="378" spans="1:10">
      <c r="A378" t="s">
        <v>8219</v>
      </c>
      <c r="B378">
        <v>22</v>
      </c>
      <c r="I378" t="s">
        <v>8221</v>
      </c>
      <c r="J378">
        <v>0</v>
      </c>
    </row>
    <row r="379" spans="1:10">
      <c r="A379" t="s">
        <v>8219</v>
      </c>
      <c r="B379">
        <v>18</v>
      </c>
      <c r="I379" t="s">
        <v>8221</v>
      </c>
      <c r="J379">
        <v>1</v>
      </c>
    </row>
    <row r="380" spans="1:10">
      <c r="A380" t="s">
        <v>8219</v>
      </c>
      <c r="B380">
        <v>19</v>
      </c>
      <c r="I380" t="s">
        <v>8221</v>
      </c>
      <c r="J380">
        <v>10</v>
      </c>
    </row>
    <row r="381" spans="1:10">
      <c r="A381" t="s">
        <v>8219</v>
      </c>
      <c r="B381">
        <v>99</v>
      </c>
      <c r="I381" t="s">
        <v>8221</v>
      </c>
      <c r="J381">
        <v>1</v>
      </c>
    </row>
    <row r="382" spans="1:10">
      <c r="A382" t="s">
        <v>8219</v>
      </c>
      <c r="B382">
        <v>27</v>
      </c>
      <c r="I382" t="s">
        <v>8221</v>
      </c>
      <c r="J382">
        <v>0</v>
      </c>
    </row>
    <row r="383" spans="1:10">
      <c r="A383" t="s">
        <v>8219</v>
      </c>
      <c r="B383">
        <v>25</v>
      </c>
      <c r="I383" t="s">
        <v>8221</v>
      </c>
      <c r="J383">
        <v>20</v>
      </c>
    </row>
    <row r="384" spans="1:10">
      <c r="A384" t="s">
        <v>8219</v>
      </c>
      <c r="B384">
        <v>14</v>
      </c>
      <c r="I384" t="s">
        <v>8221</v>
      </c>
      <c r="J384">
        <v>30</v>
      </c>
    </row>
    <row r="385" spans="1:10">
      <c r="A385" t="s">
        <v>8219</v>
      </c>
      <c r="B385">
        <v>35</v>
      </c>
      <c r="I385" t="s">
        <v>8221</v>
      </c>
      <c r="J385">
        <v>6</v>
      </c>
    </row>
    <row r="386" spans="1:10">
      <c r="A386" t="s">
        <v>8219</v>
      </c>
      <c r="B386">
        <v>10</v>
      </c>
      <c r="I386" t="s">
        <v>8221</v>
      </c>
      <c r="J386">
        <v>15</v>
      </c>
    </row>
    <row r="387" spans="1:10">
      <c r="A387" t="s">
        <v>8219</v>
      </c>
      <c r="B387">
        <v>29</v>
      </c>
      <c r="I387" t="s">
        <v>8221</v>
      </c>
      <c r="J387">
        <v>5</v>
      </c>
    </row>
    <row r="388" spans="1:10">
      <c r="A388" t="s">
        <v>8219</v>
      </c>
      <c r="B388">
        <v>44</v>
      </c>
      <c r="I388" t="s">
        <v>8221</v>
      </c>
      <c r="J388">
        <v>0</v>
      </c>
    </row>
    <row r="389" spans="1:10">
      <c r="A389" t="s">
        <v>8219</v>
      </c>
      <c r="B389">
        <v>17</v>
      </c>
      <c r="I389" t="s">
        <v>8221</v>
      </c>
      <c r="J389">
        <v>0</v>
      </c>
    </row>
    <row r="390" spans="1:10">
      <c r="A390" t="s">
        <v>8219</v>
      </c>
      <c r="B390">
        <v>34</v>
      </c>
      <c r="I390" t="s">
        <v>8221</v>
      </c>
      <c r="J390">
        <v>28</v>
      </c>
    </row>
    <row r="391" spans="1:10">
      <c r="A391" t="s">
        <v>8219</v>
      </c>
      <c r="B391">
        <v>14</v>
      </c>
      <c r="I391" t="s">
        <v>8221</v>
      </c>
      <c r="J391">
        <v>0</v>
      </c>
    </row>
    <row r="392" spans="1:10">
      <c r="A392" t="s">
        <v>8219</v>
      </c>
      <c r="B392">
        <v>156</v>
      </c>
      <c r="I392" t="s">
        <v>8221</v>
      </c>
      <c r="J392">
        <v>5</v>
      </c>
    </row>
    <row r="393" spans="1:10">
      <c r="A393" t="s">
        <v>8219</v>
      </c>
      <c r="B393">
        <v>128</v>
      </c>
      <c r="I393" t="s">
        <v>8221</v>
      </c>
      <c r="J393">
        <v>7</v>
      </c>
    </row>
    <row r="394" spans="1:10">
      <c r="A394" t="s">
        <v>8219</v>
      </c>
      <c r="B394">
        <v>60</v>
      </c>
      <c r="I394" t="s">
        <v>8221</v>
      </c>
      <c r="J394">
        <v>30</v>
      </c>
    </row>
    <row r="395" spans="1:10">
      <c r="A395" t="s">
        <v>8219</v>
      </c>
      <c r="B395">
        <v>32</v>
      </c>
      <c r="I395" t="s">
        <v>8221</v>
      </c>
      <c r="J395">
        <v>2</v>
      </c>
    </row>
    <row r="396" spans="1:10">
      <c r="A396" t="s">
        <v>8219</v>
      </c>
      <c r="B396">
        <v>53</v>
      </c>
      <c r="I396" t="s">
        <v>8221</v>
      </c>
      <c r="J396">
        <v>30</v>
      </c>
    </row>
    <row r="397" spans="1:10">
      <c r="A397" t="s">
        <v>8219</v>
      </c>
      <c r="B397">
        <v>184</v>
      </c>
      <c r="I397" t="s">
        <v>8221</v>
      </c>
      <c r="J397">
        <v>2</v>
      </c>
    </row>
    <row r="398" spans="1:10">
      <c r="A398" t="s">
        <v>8219</v>
      </c>
      <c r="B398">
        <v>90</v>
      </c>
      <c r="I398" t="s">
        <v>8221</v>
      </c>
      <c r="J398">
        <v>0</v>
      </c>
    </row>
    <row r="399" spans="1:10">
      <c r="A399" t="s">
        <v>8219</v>
      </c>
      <c r="B399">
        <v>71</v>
      </c>
      <c r="I399" t="s">
        <v>8221</v>
      </c>
      <c r="J399">
        <v>2</v>
      </c>
    </row>
    <row r="400" spans="1:10">
      <c r="A400" t="s">
        <v>8219</v>
      </c>
      <c r="B400">
        <v>87</v>
      </c>
      <c r="I400" t="s">
        <v>8221</v>
      </c>
      <c r="J400">
        <v>1</v>
      </c>
    </row>
    <row r="401" spans="1:10">
      <c r="A401" t="s">
        <v>8219</v>
      </c>
      <c r="B401">
        <v>28</v>
      </c>
      <c r="I401" t="s">
        <v>8221</v>
      </c>
      <c r="J401">
        <v>2</v>
      </c>
    </row>
    <row r="402" spans="1:10">
      <c r="A402" t="s">
        <v>8219</v>
      </c>
      <c r="B402">
        <v>56</v>
      </c>
      <c r="I402" t="s">
        <v>8221</v>
      </c>
      <c r="J402">
        <v>14</v>
      </c>
    </row>
    <row r="403" spans="1:10">
      <c r="A403" t="s">
        <v>8219</v>
      </c>
      <c r="B403">
        <v>51</v>
      </c>
      <c r="I403" t="s">
        <v>8221</v>
      </c>
      <c r="J403">
        <v>31</v>
      </c>
    </row>
    <row r="404" spans="1:10">
      <c r="A404" t="s">
        <v>8219</v>
      </c>
      <c r="B404">
        <v>75</v>
      </c>
      <c r="I404" t="s">
        <v>8221</v>
      </c>
      <c r="J404">
        <v>16</v>
      </c>
    </row>
    <row r="405" spans="1:10">
      <c r="A405" t="s">
        <v>8219</v>
      </c>
      <c r="B405">
        <v>38</v>
      </c>
      <c r="I405" t="s">
        <v>8221</v>
      </c>
      <c r="J405">
        <v>12</v>
      </c>
    </row>
    <row r="406" spans="1:10">
      <c r="A406" t="s">
        <v>8219</v>
      </c>
      <c r="B406">
        <v>18</v>
      </c>
      <c r="I406" t="s">
        <v>8221</v>
      </c>
      <c r="J406">
        <v>96</v>
      </c>
    </row>
    <row r="407" spans="1:10">
      <c r="A407" t="s">
        <v>8219</v>
      </c>
      <c r="B407">
        <v>54</v>
      </c>
      <c r="I407" t="s">
        <v>8221</v>
      </c>
      <c r="J407">
        <v>16</v>
      </c>
    </row>
    <row r="408" spans="1:10">
      <c r="A408" t="s">
        <v>8219</v>
      </c>
      <c r="B408">
        <v>71</v>
      </c>
      <c r="I408" t="s">
        <v>8221</v>
      </c>
      <c r="J408">
        <v>5</v>
      </c>
    </row>
    <row r="409" spans="1:10">
      <c r="A409" t="s">
        <v>8219</v>
      </c>
      <c r="B409">
        <v>57</v>
      </c>
      <c r="I409" t="s">
        <v>8221</v>
      </c>
      <c r="J409">
        <v>0</v>
      </c>
    </row>
    <row r="410" spans="1:10">
      <c r="A410" t="s">
        <v>8219</v>
      </c>
      <c r="B410">
        <v>43</v>
      </c>
      <c r="I410" t="s">
        <v>8221</v>
      </c>
      <c r="J410">
        <v>8</v>
      </c>
    </row>
    <row r="411" spans="1:10">
      <c r="A411" t="s">
        <v>8219</v>
      </c>
      <c r="B411">
        <v>52</v>
      </c>
      <c r="I411" t="s">
        <v>8221</v>
      </c>
      <c r="J411">
        <v>7</v>
      </c>
    </row>
    <row r="412" spans="1:10">
      <c r="A412" t="s">
        <v>8219</v>
      </c>
      <c r="B412">
        <v>27</v>
      </c>
      <c r="I412" t="s">
        <v>8221</v>
      </c>
      <c r="J412">
        <v>24</v>
      </c>
    </row>
    <row r="413" spans="1:10">
      <c r="A413" t="s">
        <v>8219</v>
      </c>
      <c r="B413">
        <v>12</v>
      </c>
      <c r="I413" t="s">
        <v>8221</v>
      </c>
      <c r="J413">
        <v>121</v>
      </c>
    </row>
    <row r="414" spans="1:10">
      <c r="A414" t="s">
        <v>8219</v>
      </c>
      <c r="B414">
        <v>33</v>
      </c>
      <c r="I414" t="s">
        <v>8221</v>
      </c>
      <c r="J414">
        <v>196</v>
      </c>
    </row>
    <row r="415" spans="1:10">
      <c r="A415" t="s">
        <v>8219</v>
      </c>
      <c r="B415">
        <v>96</v>
      </c>
      <c r="I415" t="s">
        <v>8221</v>
      </c>
      <c r="J415">
        <v>5</v>
      </c>
    </row>
    <row r="416" spans="1:10">
      <c r="A416" t="s">
        <v>8219</v>
      </c>
      <c r="B416">
        <v>28</v>
      </c>
      <c r="I416" t="s">
        <v>8221</v>
      </c>
      <c r="J416">
        <v>73</v>
      </c>
    </row>
    <row r="417" spans="1:10">
      <c r="A417" t="s">
        <v>8219</v>
      </c>
      <c r="B417">
        <v>43</v>
      </c>
      <c r="I417" t="s">
        <v>8221</v>
      </c>
      <c r="J417">
        <v>93</v>
      </c>
    </row>
    <row r="418" spans="1:10">
      <c r="A418" t="s">
        <v>8219</v>
      </c>
      <c r="B418">
        <v>205</v>
      </c>
      <c r="I418" t="s">
        <v>8221</v>
      </c>
      <c r="J418">
        <v>17</v>
      </c>
    </row>
    <row r="419" spans="1:10">
      <c r="A419" t="s">
        <v>8219</v>
      </c>
      <c r="B419">
        <v>23</v>
      </c>
      <c r="I419" t="s">
        <v>8221</v>
      </c>
      <c r="J419">
        <v>7</v>
      </c>
    </row>
    <row r="420" spans="1:10">
      <c r="A420" t="s">
        <v>8219</v>
      </c>
      <c r="B420">
        <v>19</v>
      </c>
      <c r="I420" t="s">
        <v>8221</v>
      </c>
      <c r="J420">
        <v>17</v>
      </c>
    </row>
    <row r="421" spans="1:10">
      <c r="A421" t="s">
        <v>8219</v>
      </c>
      <c r="B421">
        <v>14</v>
      </c>
      <c r="I421" t="s">
        <v>8221</v>
      </c>
      <c r="J421">
        <v>171</v>
      </c>
    </row>
    <row r="422" spans="1:10">
      <c r="A422" t="s">
        <v>8219</v>
      </c>
      <c r="B422">
        <v>38</v>
      </c>
      <c r="I422" t="s">
        <v>8221</v>
      </c>
      <c r="J422">
        <v>188</v>
      </c>
    </row>
    <row r="423" spans="1:10">
      <c r="A423" t="s">
        <v>8219</v>
      </c>
      <c r="B423">
        <v>78</v>
      </c>
      <c r="I423" t="s">
        <v>8221</v>
      </c>
      <c r="J423">
        <v>110</v>
      </c>
    </row>
    <row r="424" spans="1:10">
      <c r="A424" t="s">
        <v>8219</v>
      </c>
      <c r="B424">
        <v>69</v>
      </c>
      <c r="I424" t="s">
        <v>8221</v>
      </c>
      <c r="J424">
        <v>37</v>
      </c>
    </row>
    <row r="425" spans="1:10">
      <c r="A425" t="s">
        <v>8219</v>
      </c>
      <c r="B425">
        <v>33</v>
      </c>
      <c r="I425" t="s">
        <v>8221</v>
      </c>
      <c r="J425">
        <v>9</v>
      </c>
    </row>
    <row r="426" spans="1:10">
      <c r="A426" t="s">
        <v>8219</v>
      </c>
      <c r="B426">
        <v>54</v>
      </c>
      <c r="I426" t="s">
        <v>8221</v>
      </c>
      <c r="J426">
        <v>29</v>
      </c>
    </row>
    <row r="427" spans="1:10">
      <c r="A427" t="s">
        <v>8219</v>
      </c>
      <c r="B427">
        <v>99</v>
      </c>
      <c r="I427" t="s">
        <v>8221</v>
      </c>
      <c r="J427">
        <v>6</v>
      </c>
    </row>
    <row r="428" spans="1:10">
      <c r="A428" t="s">
        <v>8219</v>
      </c>
      <c r="B428">
        <v>49</v>
      </c>
      <c r="I428" t="s">
        <v>8221</v>
      </c>
      <c r="J428">
        <v>30</v>
      </c>
    </row>
    <row r="429" spans="1:10">
      <c r="A429" t="s">
        <v>8219</v>
      </c>
      <c r="B429">
        <v>11</v>
      </c>
      <c r="I429" t="s">
        <v>8221</v>
      </c>
      <c r="J429">
        <v>81</v>
      </c>
    </row>
    <row r="430" spans="1:10">
      <c r="A430" t="s">
        <v>8219</v>
      </c>
      <c r="B430">
        <v>38</v>
      </c>
      <c r="I430" t="s">
        <v>8221</v>
      </c>
      <c r="J430">
        <v>4</v>
      </c>
    </row>
    <row r="431" spans="1:10">
      <c r="A431" t="s">
        <v>8219</v>
      </c>
      <c r="B431">
        <v>16</v>
      </c>
      <c r="I431" t="s">
        <v>8221</v>
      </c>
      <c r="J431">
        <v>11</v>
      </c>
    </row>
    <row r="432" spans="1:10">
      <c r="A432" t="s">
        <v>8219</v>
      </c>
      <c r="B432">
        <v>32</v>
      </c>
      <c r="I432" t="s">
        <v>8221</v>
      </c>
      <c r="J432">
        <v>14</v>
      </c>
    </row>
    <row r="433" spans="1:10">
      <c r="A433" t="s">
        <v>8219</v>
      </c>
      <c r="B433">
        <v>20</v>
      </c>
      <c r="I433" t="s">
        <v>8221</v>
      </c>
      <c r="J433">
        <v>5</v>
      </c>
    </row>
    <row r="434" spans="1:10">
      <c r="A434" t="s">
        <v>8219</v>
      </c>
      <c r="B434">
        <v>154</v>
      </c>
      <c r="I434" t="s">
        <v>8221</v>
      </c>
      <c r="J434">
        <v>45</v>
      </c>
    </row>
    <row r="435" spans="1:10">
      <c r="A435" t="s">
        <v>8219</v>
      </c>
      <c r="B435">
        <v>41</v>
      </c>
      <c r="I435" t="s">
        <v>8221</v>
      </c>
      <c r="J435">
        <v>8</v>
      </c>
    </row>
    <row r="436" spans="1:10">
      <c r="A436" t="s">
        <v>8219</v>
      </c>
      <c r="B436">
        <v>75</v>
      </c>
      <c r="I436" t="s">
        <v>8221</v>
      </c>
      <c r="J436">
        <v>3</v>
      </c>
    </row>
    <row r="437" spans="1:10">
      <c r="A437" t="s">
        <v>8219</v>
      </c>
      <c r="B437">
        <v>40</v>
      </c>
      <c r="I437" t="s">
        <v>8221</v>
      </c>
      <c r="J437">
        <v>24</v>
      </c>
    </row>
    <row r="438" spans="1:10">
      <c r="A438" t="s">
        <v>8219</v>
      </c>
      <c r="B438">
        <v>46</v>
      </c>
      <c r="I438" t="s">
        <v>8221</v>
      </c>
      <c r="J438">
        <v>18</v>
      </c>
    </row>
    <row r="439" spans="1:10">
      <c r="A439" t="s">
        <v>8219</v>
      </c>
      <c r="B439">
        <v>62</v>
      </c>
      <c r="I439" t="s">
        <v>8221</v>
      </c>
      <c r="J439">
        <v>12</v>
      </c>
    </row>
    <row r="440" spans="1:10">
      <c r="A440" t="s">
        <v>8219</v>
      </c>
      <c r="B440">
        <v>61</v>
      </c>
      <c r="I440" t="s">
        <v>8221</v>
      </c>
      <c r="J440">
        <v>123</v>
      </c>
    </row>
    <row r="441" spans="1:10">
      <c r="A441" t="s">
        <v>8219</v>
      </c>
      <c r="B441">
        <v>96</v>
      </c>
      <c r="I441" t="s">
        <v>8221</v>
      </c>
      <c r="J441">
        <v>96</v>
      </c>
    </row>
    <row r="442" spans="1:10">
      <c r="A442" t="s">
        <v>8219</v>
      </c>
      <c r="B442">
        <v>190</v>
      </c>
      <c r="I442" t="s">
        <v>8221</v>
      </c>
      <c r="J442">
        <v>31</v>
      </c>
    </row>
    <row r="443" spans="1:10">
      <c r="A443" t="s">
        <v>8219</v>
      </c>
      <c r="B443">
        <v>94</v>
      </c>
      <c r="I443" t="s">
        <v>8221</v>
      </c>
      <c r="J443">
        <v>4</v>
      </c>
    </row>
    <row r="444" spans="1:10">
      <c r="A444" t="s">
        <v>8219</v>
      </c>
      <c r="B444">
        <v>39</v>
      </c>
      <c r="I444" t="s">
        <v>8221</v>
      </c>
      <c r="J444">
        <v>3</v>
      </c>
    </row>
    <row r="445" spans="1:10">
      <c r="A445" t="s">
        <v>8219</v>
      </c>
      <c r="B445">
        <v>127</v>
      </c>
      <c r="I445" t="s">
        <v>8221</v>
      </c>
      <c r="J445">
        <v>179</v>
      </c>
    </row>
    <row r="446" spans="1:10">
      <c r="A446" t="s">
        <v>8219</v>
      </c>
      <c r="B446">
        <v>159</v>
      </c>
      <c r="I446" t="s">
        <v>8221</v>
      </c>
      <c r="J446">
        <v>3</v>
      </c>
    </row>
    <row r="447" spans="1:10">
      <c r="A447" t="s">
        <v>8219</v>
      </c>
      <c r="B447">
        <v>177</v>
      </c>
      <c r="I447" t="s">
        <v>8221</v>
      </c>
      <c r="J447">
        <v>23</v>
      </c>
    </row>
    <row r="448" spans="1:10">
      <c r="A448" t="s">
        <v>8219</v>
      </c>
      <c r="B448">
        <v>47</v>
      </c>
      <c r="I448" t="s">
        <v>8221</v>
      </c>
      <c r="J448">
        <v>23</v>
      </c>
    </row>
    <row r="449" spans="1:10">
      <c r="A449" t="s">
        <v>8219</v>
      </c>
      <c r="B449">
        <v>1</v>
      </c>
      <c r="I449" t="s">
        <v>8221</v>
      </c>
      <c r="J449">
        <v>41</v>
      </c>
    </row>
    <row r="450" spans="1:10">
      <c r="A450" t="s">
        <v>8219</v>
      </c>
      <c r="B450">
        <v>16</v>
      </c>
      <c r="I450" t="s">
        <v>8221</v>
      </c>
      <c r="J450">
        <v>0</v>
      </c>
    </row>
    <row r="451" spans="1:10">
      <c r="A451" t="s">
        <v>8219</v>
      </c>
      <c r="B451">
        <v>115</v>
      </c>
      <c r="I451" t="s">
        <v>8221</v>
      </c>
      <c r="J451">
        <v>32</v>
      </c>
    </row>
    <row r="452" spans="1:10">
      <c r="A452" t="s">
        <v>8219</v>
      </c>
      <c r="B452">
        <v>133</v>
      </c>
      <c r="I452" t="s">
        <v>8221</v>
      </c>
      <c r="J452">
        <v>2</v>
      </c>
    </row>
    <row r="453" spans="1:10">
      <c r="A453" t="s">
        <v>8219</v>
      </c>
      <c r="B453">
        <v>70</v>
      </c>
      <c r="I453" t="s">
        <v>8221</v>
      </c>
      <c r="J453">
        <v>7</v>
      </c>
    </row>
    <row r="454" spans="1:10">
      <c r="A454" t="s">
        <v>8219</v>
      </c>
      <c r="B454">
        <v>62</v>
      </c>
      <c r="I454" t="s">
        <v>8221</v>
      </c>
      <c r="J454">
        <v>4</v>
      </c>
    </row>
    <row r="455" spans="1:10">
      <c r="A455" t="s">
        <v>8219</v>
      </c>
      <c r="B455">
        <v>10</v>
      </c>
      <c r="I455" t="s">
        <v>8221</v>
      </c>
      <c r="J455">
        <v>196</v>
      </c>
    </row>
    <row r="456" spans="1:10">
      <c r="A456" t="s">
        <v>8219</v>
      </c>
      <c r="B456">
        <v>499</v>
      </c>
      <c r="I456" t="s">
        <v>8221</v>
      </c>
      <c r="J456">
        <v>11</v>
      </c>
    </row>
    <row r="457" spans="1:10">
      <c r="A457" t="s">
        <v>8219</v>
      </c>
      <c r="B457">
        <v>47</v>
      </c>
      <c r="I457" t="s">
        <v>8221</v>
      </c>
      <c r="J457">
        <v>9</v>
      </c>
    </row>
    <row r="458" spans="1:10">
      <c r="A458" t="s">
        <v>8219</v>
      </c>
      <c r="B458">
        <v>28</v>
      </c>
      <c r="I458" t="s">
        <v>8221</v>
      </c>
      <c r="J458">
        <v>5</v>
      </c>
    </row>
    <row r="459" spans="1:10">
      <c r="A459" t="s">
        <v>8219</v>
      </c>
      <c r="B459">
        <v>24</v>
      </c>
      <c r="I459" t="s">
        <v>8221</v>
      </c>
      <c r="J459">
        <v>8</v>
      </c>
    </row>
    <row r="460" spans="1:10">
      <c r="A460" t="s">
        <v>8219</v>
      </c>
      <c r="B460">
        <v>76</v>
      </c>
      <c r="I460" t="s">
        <v>8221</v>
      </c>
      <c r="J460">
        <v>229</v>
      </c>
    </row>
    <row r="461" spans="1:10">
      <c r="A461" t="s">
        <v>8219</v>
      </c>
      <c r="B461">
        <v>98</v>
      </c>
      <c r="I461" t="s">
        <v>8221</v>
      </c>
      <c r="J461">
        <v>40</v>
      </c>
    </row>
    <row r="462" spans="1:10">
      <c r="A462" t="s">
        <v>8219</v>
      </c>
      <c r="B462">
        <v>30</v>
      </c>
      <c r="I462" t="s">
        <v>8221</v>
      </c>
      <c r="J462">
        <v>123</v>
      </c>
    </row>
    <row r="463" spans="1:10">
      <c r="A463" t="s">
        <v>8219</v>
      </c>
      <c r="B463">
        <v>478</v>
      </c>
      <c r="I463" t="s">
        <v>8221</v>
      </c>
      <c r="J463">
        <v>5</v>
      </c>
    </row>
    <row r="464" spans="1:10">
      <c r="A464" t="s">
        <v>8219</v>
      </c>
      <c r="B464">
        <v>74</v>
      </c>
      <c r="I464" t="s">
        <v>8221</v>
      </c>
      <c r="J464">
        <v>148</v>
      </c>
    </row>
    <row r="465" spans="1:10">
      <c r="A465" t="s">
        <v>8219</v>
      </c>
      <c r="B465">
        <v>131</v>
      </c>
      <c r="I465" t="s">
        <v>8221</v>
      </c>
      <c r="J465">
        <v>10</v>
      </c>
    </row>
    <row r="466" spans="1:10">
      <c r="A466" t="s">
        <v>8219</v>
      </c>
      <c r="B466">
        <v>61</v>
      </c>
      <c r="I466" t="s">
        <v>8221</v>
      </c>
      <c r="J466">
        <v>4</v>
      </c>
    </row>
    <row r="467" spans="1:10">
      <c r="A467" t="s">
        <v>8219</v>
      </c>
      <c r="B467">
        <v>1071</v>
      </c>
      <c r="I467" t="s">
        <v>8221</v>
      </c>
      <c r="J467">
        <v>21</v>
      </c>
    </row>
    <row r="468" spans="1:10">
      <c r="A468" t="s">
        <v>8219</v>
      </c>
      <c r="B468">
        <v>122</v>
      </c>
      <c r="I468" t="s">
        <v>8221</v>
      </c>
      <c r="J468">
        <v>2</v>
      </c>
    </row>
    <row r="469" spans="1:10">
      <c r="A469" t="s">
        <v>8219</v>
      </c>
      <c r="B469">
        <v>111</v>
      </c>
      <c r="I469" t="s">
        <v>8221</v>
      </c>
      <c r="J469">
        <v>0</v>
      </c>
    </row>
    <row r="470" spans="1:10">
      <c r="A470" t="s">
        <v>8219</v>
      </c>
      <c r="B470">
        <v>255</v>
      </c>
      <c r="I470" t="s">
        <v>8221</v>
      </c>
      <c r="J470">
        <v>4</v>
      </c>
    </row>
    <row r="471" spans="1:10">
      <c r="A471" t="s">
        <v>8219</v>
      </c>
      <c r="B471">
        <v>141</v>
      </c>
      <c r="I471" t="s">
        <v>8221</v>
      </c>
      <c r="J471">
        <v>1</v>
      </c>
    </row>
    <row r="472" spans="1:10">
      <c r="A472" t="s">
        <v>8219</v>
      </c>
      <c r="B472">
        <v>159</v>
      </c>
      <c r="I472" t="s">
        <v>8221</v>
      </c>
      <c r="J472">
        <v>30</v>
      </c>
    </row>
    <row r="473" spans="1:10">
      <c r="A473" t="s">
        <v>8219</v>
      </c>
      <c r="B473">
        <v>99</v>
      </c>
      <c r="I473" t="s">
        <v>8221</v>
      </c>
      <c r="J473">
        <v>3</v>
      </c>
    </row>
    <row r="474" spans="1:10">
      <c r="A474" t="s">
        <v>8219</v>
      </c>
      <c r="B474">
        <v>96</v>
      </c>
      <c r="I474" t="s">
        <v>8221</v>
      </c>
      <c r="J474">
        <v>975</v>
      </c>
    </row>
    <row r="475" spans="1:10">
      <c r="A475" t="s">
        <v>8219</v>
      </c>
      <c r="B475">
        <v>27</v>
      </c>
      <c r="I475" t="s">
        <v>8221</v>
      </c>
      <c r="J475">
        <v>167</v>
      </c>
    </row>
    <row r="476" spans="1:10">
      <c r="A476" t="s">
        <v>8219</v>
      </c>
      <c r="B476">
        <v>166</v>
      </c>
      <c r="I476" t="s">
        <v>8221</v>
      </c>
      <c r="J476">
        <v>5</v>
      </c>
    </row>
    <row r="477" spans="1:10">
      <c r="A477" t="s">
        <v>8219</v>
      </c>
      <c r="B477">
        <v>76</v>
      </c>
      <c r="I477" t="s">
        <v>8221</v>
      </c>
      <c r="J477">
        <v>18</v>
      </c>
    </row>
    <row r="478" spans="1:10">
      <c r="A478" t="s">
        <v>8219</v>
      </c>
      <c r="B478">
        <v>211</v>
      </c>
      <c r="I478" t="s">
        <v>8221</v>
      </c>
      <c r="J478">
        <v>98</v>
      </c>
    </row>
    <row r="479" spans="1:10">
      <c r="A479" t="s">
        <v>8219</v>
      </c>
      <c r="B479">
        <v>21</v>
      </c>
      <c r="I479" t="s">
        <v>8221</v>
      </c>
      <c r="J479">
        <v>4</v>
      </c>
    </row>
    <row r="480" spans="1:10">
      <c r="A480" t="s">
        <v>8219</v>
      </c>
      <c r="B480">
        <v>61</v>
      </c>
      <c r="I480" t="s">
        <v>8221</v>
      </c>
      <c r="J480">
        <v>3</v>
      </c>
    </row>
    <row r="481" spans="1:10">
      <c r="A481" t="s">
        <v>8219</v>
      </c>
      <c r="B481">
        <v>30</v>
      </c>
      <c r="I481" t="s">
        <v>8221</v>
      </c>
      <c r="J481">
        <v>1</v>
      </c>
    </row>
    <row r="482" spans="1:10">
      <c r="A482" t="s">
        <v>8219</v>
      </c>
      <c r="B482">
        <v>375</v>
      </c>
      <c r="I482" t="s">
        <v>8221</v>
      </c>
      <c r="J482">
        <v>0</v>
      </c>
    </row>
    <row r="483" spans="1:10">
      <c r="A483" t="s">
        <v>8219</v>
      </c>
      <c r="B483">
        <v>111</v>
      </c>
      <c r="I483" t="s">
        <v>8221</v>
      </c>
      <c r="J483">
        <v>9</v>
      </c>
    </row>
    <row r="484" spans="1:10">
      <c r="A484" t="s">
        <v>8219</v>
      </c>
      <c r="B484">
        <v>123</v>
      </c>
      <c r="I484" t="s">
        <v>8221</v>
      </c>
      <c r="J484">
        <v>2</v>
      </c>
    </row>
    <row r="485" spans="1:10">
      <c r="A485" t="s">
        <v>8219</v>
      </c>
      <c r="B485">
        <v>70</v>
      </c>
      <c r="I485" t="s">
        <v>8221</v>
      </c>
      <c r="J485">
        <v>0</v>
      </c>
    </row>
    <row r="486" spans="1:10">
      <c r="A486" t="s">
        <v>8219</v>
      </c>
      <c r="B486">
        <v>85</v>
      </c>
      <c r="I486" t="s">
        <v>8221</v>
      </c>
      <c r="J486">
        <v>147</v>
      </c>
    </row>
    <row r="487" spans="1:10">
      <c r="A487" t="s">
        <v>8219</v>
      </c>
      <c r="B487">
        <v>86</v>
      </c>
      <c r="I487" t="s">
        <v>8221</v>
      </c>
      <c r="J487">
        <v>49</v>
      </c>
    </row>
    <row r="488" spans="1:10">
      <c r="A488" t="s">
        <v>8219</v>
      </c>
      <c r="B488">
        <v>13</v>
      </c>
      <c r="I488" t="s">
        <v>8221</v>
      </c>
      <c r="J488">
        <v>1</v>
      </c>
    </row>
    <row r="489" spans="1:10">
      <c r="A489" t="s">
        <v>8219</v>
      </c>
      <c r="B489">
        <v>33</v>
      </c>
      <c r="I489" t="s">
        <v>8221</v>
      </c>
      <c r="J489">
        <v>2</v>
      </c>
    </row>
    <row r="490" spans="1:10">
      <c r="A490" t="s">
        <v>8219</v>
      </c>
      <c r="B490">
        <v>15</v>
      </c>
      <c r="I490" t="s">
        <v>8221</v>
      </c>
      <c r="J490">
        <v>7</v>
      </c>
    </row>
    <row r="491" spans="1:10">
      <c r="A491" t="s">
        <v>8219</v>
      </c>
      <c r="B491">
        <v>273</v>
      </c>
      <c r="I491" t="s">
        <v>8221</v>
      </c>
      <c r="J491">
        <v>4</v>
      </c>
    </row>
    <row r="492" spans="1:10">
      <c r="A492" t="s">
        <v>8219</v>
      </c>
      <c r="B492">
        <v>714</v>
      </c>
      <c r="I492" t="s">
        <v>8221</v>
      </c>
      <c r="J492">
        <v>27</v>
      </c>
    </row>
    <row r="493" spans="1:10">
      <c r="A493" t="s">
        <v>8219</v>
      </c>
      <c r="B493">
        <v>170</v>
      </c>
      <c r="I493" t="s">
        <v>8221</v>
      </c>
      <c r="J493">
        <v>94</v>
      </c>
    </row>
    <row r="494" spans="1:10">
      <c r="A494" t="s">
        <v>8219</v>
      </c>
      <c r="B494">
        <v>512</v>
      </c>
      <c r="I494" t="s">
        <v>8221</v>
      </c>
      <c r="J494">
        <v>29</v>
      </c>
    </row>
    <row r="495" spans="1:10">
      <c r="A495" t="s">
        <v>8219</v>
      </c>
      <c r="B495">
        <v>314</v>
      </c>
      <c r="I495" t="s">
        <v>8221</v>
      </c>
      <c r="J495">
        <v>7</v>
      </c>
    </row>
    <row r="496" spans="1:10">
      <c r="A496" t="s">
        <v>8219</v>
      </c>
      <c r="B496">
        <v>167</v>
      </c>
      <c r="I496" t="s">
        <v>8221</v>
      </c>
      <c r="J496">
        <v>22</v>
      </c>
    </row>
    <row r="497" spans="1:10">
      <c r="A497" t="s">
        <v>8219</v>
      </c>
      <c r="B497">
        <v>9</v>
      </c>
      <c r="I497" t="s">
        <v>8221</v>
      </c>
      <c r="J497">
        <v>1</v>
      </c>
    </row>
    <row r="498" spans="1:10">
      <c r="A498" t="s">
        <v>8219</v>
      </c>
      <c r="B498">
        <v>103</v>
      </c>
      <c r="I498" t="s">
        <v>8221</v>
      </c>
      <c r="J498">
        <v>10</v>
      </c>
    </row>
    <row r="499" spans="1:10">
      <c r="A499" t="s">
        <v>8219</v>
      </c>
      <c r="B499">
        <v>111</v>
      </c>
      <c r="I499" t="s">
        <v>8221</v>
      </c>
      <c r="J499">
        <v>6</v>
      </c>
    </row>
    <row r="500" spans="1:10">
      <c r="A500" t="s">
        <v>8219</v>
      </c>
      <c r="B500">
        <v>271</v>
      </c>
      <c r="I500" t="s">
        <v>8221</v>
      </c>
      <c r="J500">
        <v>24</v>
      </c>
    </row>
    <row r="501" spans="1:10">
      <c r="A501" t="s">
        <v>8219</v>
      </c>
      <c r="B501">
        <v>101</v>
      </c>
      <c r="I501" t="s">
        <v>8221</v>
      </c>
      <c r="J501">
        <v>15</v>
      </c>
    </row>
    <row r="502" spans="1:10">
      <c r="A502" t="s">
        <v>8219</v>
      </c>
      <c r="B502">
        <v>57</v>
      </c>
      <c r="I502" t="s">
        <v>8221</v>
      </c>
      <c r="J502">
        <v>37</v>
      </c>
    </row>
    <row r="503" spans="1:10">
      <c r="A503" t="s">
        <v>8219</v>
      </c>
      <c r="B503">
        <v>62</v>
      </c>
      <c r="I503" t="s">
        <v>8221</v>
      </c>
      <c r="J503">
        <v>20</v>
      </c>
    </row>
    <row r="504" spans="1:10">
      <c r="A504" t="s">
        <v>8219</v>
      </c>
      <c r="B504">
        <v>32</v>
      </c>
      <c r="I504" t="s">
        <v>8221</v>
      </c>
      <c r="J504">
        <v>7</v>
      </c>
    </row>
    <row r="505" spans="1:10">
      <c r="A505" t="s">
        <v>8219</v>
      </c>
      <c r="B505">
        <v>141</v>
      </c>
      <c r="I505" t="s">
        <v>8221</v>
      </c>
      <c r="J505">
        <v>0</v>
      </c>
    </row>
    <row r="506" spans="1:10">
      <c r="A506" t="s">
        <v>8219</v>
      </c>
      <c r="B506">
        <v>75</v>
      </c>
      <c r="I506" t="s">
        <v>8221</v>
      </c>
      <c r="J506">
        <v>21</v>
      </c>
    </row>
    <row r="507" spans="1:10">
      <c r="A507" t="s">
        <v>8219</v>
      </c>
      <c r="B507">
        <v>46</v>
      </c>
      <c r="I507" t="s">
        <v>8221</v>
      </c>
      <c r="J507">
        <v>3</v>
      </c>
    </row>
    <row r="508" spans="1:10">
      <c r="A508" t="s">
        <v>8219</v>
      </c>
      <c r="B508">
        <v>103</v>
      </c>
      <c r="I508" t="s">
        <v>8221</v>
      </c>
      <c r="J508">
        <v>11</v>
      </c>
    </row>
    <row r="509" spans="1:10">
      <c r="A509" t="s">
        <v>8219</v>
      </c>
      <c r="B509">
        <v>6</v>
      </c>
      <c r="I509" t="s">
        <v>8221</v>
      </c>
      <c r="J509">
        <v>1</v>
      </c>
    </row>
    <row r="510" spans="1:10">
      <c r="A510" t="s">
        <v>8219</v>
      </c>
      <c r="B510">
        <v>83</v>
      </c>
      <c r="I510" t="s">
        <v>8221</v>
      </c>
      <c r="J510">
        <v>312</v>
      </c>
    </row>
    <row r="511" spans="1:10">
      <c r="A511" t="s">
        <v>8219</v>
      </c>
      <c r="B511">
        <v>108</v>
      </c>
      <c r="I511" t="s">
        <v>8221</v>
      </c>
      <c r="J511">
        <v>1</v>
      </c>
    </row>
    <row r="512" spans="1:10">
      <c r="A512" t="s">
        <v>8219</v>
      </c>
      <c r="B512">
        <v>25</v>
      </c>
      <c r="I512" t="s">
        <v>8221</v>
      </c>
      <c r="J512">
        <v>3</v>
      </c>
    </row>
    <row r="513" spans="1:10">
      <c r="A513" t="s">
        <v>8219</v>
      </c>
      <c r="B513">
        <v>549</v>
      </c>
      <c r="I513" t="s">
        <v>8221</v>
      </c>
      <c r="J513">
        <v>4</v>
      </c>
    </row>
    <row r="514" spans="1:10">
      <c r="A514" t="s">
        <v>8219</v>
      </c>
      <c r="B514">
        <v>222</v>
      </c>
      <c r="I514" t="s">
        <v>8221</v>
      </c>
      <c r="J514">
        <v>10</v>
      </c>
    </row>
    <row r="515" spans="1:10">
      <c r="A515" t="s">
        <v>8219</v>
      </c>
      <c r="B515">
        <v>183</v>
      </c>
      <c r="I515" t="s">
        <v>8221</v>
      </c>
      <c r="J515">
        <v>8</v>
      </c>
    </row>
    <row r="516" spans="1:10">
      <c r="A516" t="s">
        <v>8219</v>
      </c>
      <c r="B516">
        <v>89</v>
      </c>
      <c r="I516" t="s">
        <v>8221</v>
      </c>
      <c r="J516">
        <v>3</v>
      </c>
    </row>
    <row r="517" spans="1:10">
      <c r="A517" t="s">
        <v>8219</v>
      </c>
      <c r="B517">
        <v>253</v>
      </c>
      <c r="I517" t="s">
        <v>8221</v>
      </c>
      <c r="J517">
        <v>1</v>
      </c>
    </row>
    <row r="518" spans="1:10">
      <c r="A518" t="s">
        <v>8219</v>
      </c>
      <c r="B518">
        <v>140</v>
      </c>
      <c r="I518" t="s">
        <v>8221</v>
      </c>
      <c r="J518">
        <v>0</v>
      </c>
    </row>
    <row r="519" spans="1:10">
      <c r="A519" t="s">
        <v>8219</v>
      </c>
      <c r="B519">
        <v>103</v>
      </c>
      <c r="I519" t="s">
        <v>8221</v>
      </c>
      <c r="J519">
        <v>5</v>
      </c>
    </row>
    <row r="520" spans="1:10">
      <c r="A520" t="s">
        <v>8219</v>
      </c>
      <c r="B520">
        <v>138</v>
      </c>
      <c r="I520" t="s">
        <v>8221</v>
      </c>
      <c r="J520">
        <v>0</v>
      </c>
    </row>
    <row r="521" spans="1:10">
      <c r="A521" t="s">
        <v>8219</v>
      </c>
      <c r="B521">
        <v>191</v>
      </c>
      <c r="I521" t="s">
        <v>8221</v>
      </c>
      <c r="J521">
        <v>3</v>
      </c>
    </row>
    <row r="522" spans="1:10">
      <c r="A522" t="s">
        <v>8219</v>
      </c>
      <c r="B522">
        <v>45</v>
      </c>
      <c r="I522" t="s">
        <v>8221</v>
      </c>
      <c r="J522">
        <v>7</v>
      </c>
    </row>
    <row r="523" spans="1:10">
      <c r="A523" t="s">
        <v>8219</v>
      </c>
      <c r="B523">
        <v>17</v>
      </c>
      <c r="I523" t="s">
        <v>8221</v>
      </c>
      <c r="J523">
        <v>0</v>
      </c>
    </row>
    <row r="524" spans="1:10">
      <c r="A524" t="s">
        <v>8219</v>
      </c>
      <c r="B524">
        <v>31</v>
      </c>
      <c r="I524" t="s">
        <v>8221</v>
      </c>
      <c r="J524">
        <v>2</v>
      </c>
    </row>
    <row r="525" spans="1:10">
      <c r="A525" t="s">
        <v>8219</v>
      </c>
      <c r="B525">
        <v>50</v>
      </c>
      <c r="I525" t="s">
        <v>8221</v>
      </c>
      <c r="J525">
        <v>23</v>
      </c>
    </row>
    <row r="526" spans="1:10">
      <c r="A526" t="s">
        <v>8219</v>
      </c>
      <c r="B526">
        <v>59</v>
      </c>
      <c r="I526" t="s">
        <v>8221</v>
      </c>
      <c r="J526">
        <v>1</v>
      </c>
    </row>
    <row r="527" spans="1:10">
      <c r="A527" t="s">
        <v>8219</v>
      </c>
      <c r="B527">
        <v>81</v>
      </c>
      <c r="I527" t="s">
        <v>8221</v>
      </c>
      <c r="J527">
        <v>2</v>
      </c>
    </row>
    <row r="528" spans="1:10">
      <c r="A528" t="s">
        <v>8219</v>
      </c>
      <c r="B528">
        <v>508</v>
      </c>
      <c r="I528" t="s">
        <v>8221</v>
      </c>
      <c r="J528">
        <v>3</v>
      </c>
    </row>
    <row r="529" spans="1:10">
      <c r="A529" t="s">
        <v>8219</v>
      </c>
      <c r="B529">
        <v>74</v>
      </c>
      <c r="I529" t="s">
        <v>8221</v>
      </c>
      <c r="J529">
        <v>0</v>
      </c>
    </row>
    <row r="530" spans="1:10">
      <c r="A530" t="s">
        <v>8219</v>
      </c>
      <c r="B530">
        <v>141</v>
      </c>
      <c r="I530" t="s">
        <v>8221</v>
      </c>
      <c r="J530">
        <v>13</v>
      </c>
    </row>
    <row r="531" spans="1:10">
      <c r="A531" t="s">
        <v>8219</v>
      </c>
      <c r="B531">
        <v>711</v>
      </c>
      <c r="I531" t="s">
        <v>8221</v>
      </c>
      <c r="J531">
        <v>1</v>
      </c>
    </row>
    <row r="532" spans="1:10">
      <c r="A532" t="s">
        <v>8219</v>
      </c>
      <c r="B532">
        <v>141</v>
      </c>
      <c r="I532" t="s">
        <v>8221</v>
      </c>
      <c r="J532">
        <v>1</v>
      </c>
    </row>
    <row r="533" spans="1:10">
      <c r="A533" t="s">
        <v>8219</v>
      </c>
      <c r="B533">
        <v>109</v>
      </c>
      <c r="I533" t="s">
        <v>8221</v>
      </c>
      <c r="J533">
        <v>1</v>
      </c>
    </row>
    <row r="534" spans="1:10">
      <c r="A534" t="s">
        <v>8219</v>
      </c>
      <c r="B534">
        <v>361</v>
      </c>
      <c r="I534" t="s">
        <v>8221</v>
      </c>
      <c r="J534">
        <v>6</v>
      </c>
    </row>
    <row r="535" spans="1:10">
      <c r="A535" t="s">
        <v>8219</v>
      </c>
      <c r="B535">
        <v>176</v>
      </c>
      <c r="I535" t="s">
        <v>8221</v>
      </c>
      <c r="J535">
        <v>39</v>
      </c>
    </row>
    <row r="536" spans="1:10">
      <c r="A536" t="s">
        <v>8219</v>
      </c>
      <c r="B536">
        <v>670</v>
      </c>
      <c r="I536" t="s">
        <v>8221</v>
      </c>
      <c r="J536">
        <v>4</v>
      </c>
    </row>
    <row r="537" spans="1:10">
      <c r="A537" t="s">
        <v>8219</v>
      </c>
      <c r="B537">
        <v>96</v>
      </c>
      <c r="I537" t="s">
        <v>8221</v>
      </c>
      <c r="J537">
        <v>1</v>
      </c>
    </row>
    <row r="538" spans="1:10">
      <c r="A538" t="s">
        <v>8219</v>
      </c>
      <c r="B538">
        <v>74</v>
      </c>
      <c r="I538" t="s">
        <v>8221</v>
      </c>
      <c r="J538">
        <v>0</v>
      </c>
    </row>
    <row r="539" spans="1:10">
      <c r="A539" t="s">
        <v>8219</v>
      </c>
      <c r="B539">
        <v>52</v>
      </c>
      <c r="I539" t="s">
        <v>8221</v>
      </c>
      <c r="J539">
        <v>0</v>
      </c>
    </row>
    <row r="540" spans="1:10">
      <c r="A540" t="s">
        <v>8219</v>
      </c>
      <c r="B540">
        <v>105</v>
      </c>
      <c r="I540" t="s">
        <v>8221</v>
      </c>
      <c r="J540">
        <v>0</v>
      </c>
    </row>
    <row r="541" spans="1:10">
      <c r="A541" t="s">
        <v>8219</v>
      </c>
      <c r="B541">
        <v>41</v>
      </c>
      <c r="I541" t="s">
        <v>8221</v>
      </c>
      <c r="J541">
        <v>8</v>
      </c>
    </row>
    <row r="542" spans="1:10">
      <c r="A542" t="s">
        <v>8219</v>
      </c>
      <c r="B542">
        <v>34</v>
      </c>
      <c r="I542" t="s">
        <v>8221</v>
      </c>
      <c r="J542">
        <v>0</v>
      </c>
    </row>
    <row r="543" spans="1:10">
      <c r="A543" t="s">
        <v>8219</v>
      </c>
      <c r="B543">
        <v>66</v>
      </c>
      <c r="I543" t="s">
        <v>8221</v>
      </c>
      <c r="J543">
        <v>1</v>
      </c>
    </row>
    <row r="544" spans="1:10">
      <c r="A544" t="s">
        <v>8219</v>
      </c>
      <c r="B544">
        <v>50</v>
      </c>
      <c r="I544" t="s">
        <v>8221</v>
      </c>
      <c r="J544">
        <v>12</v>
      </c>
    </row>
    <row r="545" spans="1:10">
      <c r="A545" t="s">
        <v>8219</v>
      </c>
      <c r="B545">
        <v>159</v>
      </c>
      <c r="I545" t="s">
        <v>8221</v>
      </c>
      <c r="J545">
        <v>0</v>
      </c>
    </row>
    <row r="546" spans="1:10">
      <c r="A546" t="s">
        <v>8219</v>
      </c>
      <c r="B546">
        <v>182</v>
      </c>
      <c r="I546" t="s">
        <v>8221</v>
      </c>
      <c r="J546">
        <v>3</v>
      </c>
    </row>
    <row r="547" spans="1:10">
      <c r="A547" t="s">
        <v>8219</v>
      </c>
      <c r="B547">
        <v>206</v>
      </c>
      <c r="I547" t="s">
        <v>8221</v>
      </c>
      <c r="J547">
        <v>2</v>
      </c>
    </row>
    <row r="548" spans="1:10">
      <c r="A548" t="s">
        <v>8219</v>
      </c>
      <c r="B548">
        <v>169</v>
      </c>
      <c r="I548" t="s">
        <v>8221</v>
      </c>
      <c r="J548">
        <v>6</v>
      </c>
    </row>
    <row r="549" spans="1:10">
      <c r="A549" t="s">
        <v>8219</v>
      </c>
      <c r="B549">
        <v>31</v>
      </c>
      <c r="I549" t="s">
        <v>8221</v>
      </c>
      <c r="J549">
        <v>0</v>
      </c>
    </row>
    <row r="550" spans="1:10">
      <c r="A550" t="s">
        <v>8219</v>
      </c>
      <c r="B550">
        <v>28</v>
      </c>
      <c r="I550" t="s">
        <v>8221</v>
      </c>
      <c r="J550">
        <v>15</v>
      </c>
    </row>
    <row r="551" spans="1:10">
      <c r="A551" t="s">
        <v>8219</v>
      </c>
      <c r="B551">
        <v>54</v>
      </c>
      <c r="I551" t="s">
        <v>8221</v>
      </c>
      <c r="J551">
        <v>1</v>
      </c>
    </row>
    <row r="552" spans="1:10">
      <c r="A552" t="s">
        <v>8219</v>
      </c>
      <c r="B552">
        <v>467</v>
      </c>
      <c r="I552" t="s">
        <v>8221</v>
      </c>
      <c r="J552">
        <v>3</v>
      </c>
    </row>
    <row r="553" spans="1:10">
      <c r="A553" t="s">
        <v>8219</v>
      </c>
      <c r="B553">
        <v>389</v>
      </c>
      <c r="I553" t="s">
        <v>8221</v>
      </c>
      <c r="J553">
        <v>8</v>
      </c>
    </row>
    <row r="554" spans="1:10">
      <c r="A554" t="s">
        <v>8219</v>
      </c>
      <c r="B554">
        <v>68</v>
      </c>
      <c r="I554" t="s">
        <v>8221</v>
      </c>
      <c r="J554">
        <v>0</v>
      </c>
    </row>
    <row r="555" spans="1:10">
      <c r="A555" t="s">
        <v>8219</v>
      </c>
      <c r="B555">
        <v>413</v>
      </c>
      <c r="I555" t="s">
        <v>8221</v>
      </c>
      <c r="J555">
        <v>3</v>
      </c>
    </row>
    <row r="556" spans="1:10">
      <c r="A556" t="s">
        <v>8219</v>
      </c>
      <c r="B556">
        <v>190</v>
      </c>
      <c r="I556" t="s">
        <v>8221</v>
      </c>
      <c r="J556">
        <v>3</v>
      </c>
    </row>
    <row r="557" spans="1:10">
      <c r="A557" t="s">
        <v>8219</v>
      </c>
      <c r="B557">
        <v>189</v>
      </c>
      <c r="I557" t="s">
        <v>8221</v>
      </c>
      <c r="J557">
        <v>0</v>
      </c>
    </row>
    <row r="558" spans="1:10">
      <c r="A558" t="s">
        <v>8219</v>
      </c>
      <c r="B558">
        <v>130</v>
      </c>
      <c r="I558" t="s">
        <v>8221</v>
      </c>
      <c r="J558">
        <v>19</v>
      </c>
    </row>
    <row r="559" spans="1:10">
      <c r="A559" t="s">
        <v>8219</v>
      </c>
      <c r="B559">
        <v>74</v>
      </c>
      <c r="I559" t="s">
        <v>8221</v>
      </c>
      <c r="J559">
        <v>0</v>
      </c>
    </row>
    <row r="560" spans="1:10">
      <c r="A560" t="s">
        <v>8219</v>
      </c>
      <c r="B560">
        <v>274</v>
      </c>
      <c r="I560" t="s">
        <v>8221</v>
      </c>
      <c r="J560">
        <v>2</v>
      </c>
    </row>
    <row r="561" spans="1:10">
      <c r="A561" t="s">
        <v>8219</v>
      </c>
      <c r="B561">
        <v>22</v>
      </c>
      <c r="I561" t="s">
        <v>8221</v>
      </c>
      <c r="J561">
        <v>0</v>
      </c>
    </row>
    <row r="562" spans="1:10">
      <c r="A562" t="s">
        <v>8219</v>
      </c>
      <c r="B562">
        <v>31</v>
      </c>
      <c r="I562" t="s">
        <v>8221</v>
      </c>
      <c r="J562">
        <v>0</v>
      </c>
    </row>
    <row r="563" spans="1:10">
      <c r="A563" t="s">
        <v>8219</v>
      </c>
      <c r="B563">
        <v>63</v>
      </c>
      <c r="I563" t="s">
        <v>8221</v>
      </c>
      <c r="J563">
        <v>25</v>
      </c>
    </row>
    <row r="564" spans="1:10">
      <c r="A564" t="s">
        <v>8219</v>
      </c>
      <c r="B564">
        <v>20</v>
      </c>
      <c r="I564" t="s">
        <v>8221</v>
      </c>
      <c r="J564">
        <v>8</v>
      </c>
    </row>
    <row r="565" spans="1:10">
      <c r="A565" t="s">
        <v>8219</v>
      </c>
      <c r="B565">
        <v>25</v>
      </c>
      <c r="I565" t="s">
        <v>8221</v>
      </c>
      <c r="J565">
        <v>16</v>
      </c>
    </row>
    <row r="566" spans="1:10">
      <c r="A566" t="s">
        <v>8219</v>
      </c>
      <c r="B566">
        <v>61</v>
      </c>
      <c r="I566" t="s">
        <v>8221</v>
      </c>
      <c r="J566">
        <v>3</v>
      </c>
    </row>
    <row r="567" spans="1:10">
      <c r="A567" t="s">
        <v>8219</v>
      </c>
      <c r="B567">
        <v>52</v>
      </c>
      <c r="I567" t="s">
        <v>8221</v>
      </c>
      <c r="J567">
        <v>3</v>
      </c>
    </row>
    <row r="568" spans="1:10">
      <c r="A568" t="s">
        <v>8219</v>
      </c>
      <c r="B568">
        <v>86</v>
      </c>
      <c r="I568" t="s">
        <v>8221</v>
      </c>
      <c r="J568">
        <v>2</v>
      </c>
    </row>
    <row r="569" spans="1:10">
      <c r="A569" t="s">
        <v>8219</v>
      </c>
      <c r="B569">
        <v>42</v>
      </c>
      <c r="I569" t="s">
        <v>8221</v>
      </c>
      <c r="J569">
        <v>1</v>
      </c>
    </row>
    <row r="570" spans="1:10">
      <c r="A570" t="s">
        <v>8219</v>
      </c>
      <c r="B570">
        <v>52</v>
      </c>
      <c r="I570" t="s">
        <v>8221</v>
      </c>
      <c r="J570">
        <v>0</v>
      </c>
    </row>
    <row r="571" spans="1:10">
      <c r="A571" t="s">
        <v>8219</v>
      </c>
      <c r="B571">
        <v>120</v>
      </c>
      <c r="I571" t="s">
        <v>8221</v>
      </c>
      <c r="J571">
        <v>1</v>
      </c>
    </row>
    <row r="572" spans="1:10">
      <c r="A572" t="s">
        <v>8219</v>
      </c>
      <c r="B572">
        <v>22</v>
      </c>
      <c r="I572" t="s">
        <v>8221</v>
      </c>
      <c r="J572">
        <v>19</v>
      </c>
    </row>
    <row r="573" spans="1:10">
      <c r="A573" t="s">
        <v>8219</v>
      </c>
      <c r="B573">
        <v>64</v>
      </c>
      <c r="I573" t="s">
        <v>8221</v>
      </c>
      <c r="J573">
        <v>9</v>
      </c>
    </row>
    <row r="574" spans="1:10">
      <c r="A574" t="s">
        <v>8219</v>
      </c>
      <c r="B574">
        <v>23</v>
      </c>
      <c r="I574" t="s">
        <v>8221</v>
      </c>
      <c r="J574">
        <v>1</v>
      </c>
    </row>
    <row r="575" spans="1:10">
      <c r="A575" t="s">
        <v>8219</v>
      </c>
      <c r="B575">
        <v>238</v>
      </c>
      <c r="I575" t="s">
        <v>8221</v>
      </c>
      <c r="J575">
        <v>0</v>
      </c>
    </row>
    <row r="576" spans="1:10">
      <c r="A576" t="s">
        <v>8219</v>
      </c>
      <c r="B576">
        <v>33</v>
      </c>
      <c r="I576" t="s">
        <v>8221</v>
      </c>
      <c r="J576">
        <v>1</v>
      </c>
    </row>
    <row r="577" spans="1:10">
      <c r="A577" t="s">
        <v>8219</v>
      </c>
      <c r="B577">
        <v>32</v>
      </c>
      <c r="I577" t="s">
        <v>8221</v>
      </c>
      <c r="J577">
        <v>5</v>
      </c>
    </row>
    <row r="578" spans="1:10">
      <c r="A578" t="s">
        <v>8219</v>
      </c>
      <c r="B578">
        <v>24</v>
      </c>
      <c r="I578" t="s">
        <v>8221</v>
      </c>
      <c r="J578">
        <v>85</v>
      </c>
    </row>
    <row r="579" spans="1:10">
      <c r="A579" t="s">
        <v>8219</v>
      </c>
      <c r="B579">
        <v>29</v>
      </c>
      <c r="I579" t="s">
        <v>8221</v>
      </c>
      <c r="J579">
        <v>3</v>
      </c>
    </row>
    <row r="580" spans="1:10">
      <c r="A580" t="s">
        <v>8219</v>
      </c>
      <c r="B580">
        <v>50</v>
      </c>
      <c r="I580" t="s">
        <v>8221</v>
      </c>
      <c r="J580">
        <v>4</v>
      </c>
    </row>
    <row r="581" spans="1:10">
      <c r="A581" t="s">
        <v>8219</v>
      </c>
      <c r="B581">
        <v>108</v>
      </c>
      <c r="I581" t="s">
        <v>8221</v>
      </c>
      <c r="J581">
        <v>3</v>
      </c>
    </row>
    <row r="582" spans="1:10">
      <c r="A582" t="s">
        <v>8219</v>
      </c>
      <c r="B582">
        <v>139</v>
      </c>
      <c r="I582" t="s">
        <v>8221</v>
      </c>
      <c r="J582">
        <v>5</v>
      </c>
    </row>
    <row r="583" spans="1:10">
      <c r="A583" t="s">
        <v>8219</v>
      </c>
      <c r="B583">
        <v>7</v>
      </c>
      <c r="I583" t="s">
        <v>8221</v>
      </c>
      <c r="J583">
        <v>17</v>
      </c>
    </row>
    <row r="584" spans="1:10">
      <c r="A584" t="s">
        <v>8219</v>
      </c>
      <c r="B584">
        <v>149</v>
      </c>
      <c r="I584" t="s">
        <v>8221</v>
      </c>
      <c r="J584">
        <v>3</v>
      </c>
    </row>
    <row r="585" spans="1:10">
      <c r="A585" t="s">
        <v>8219</v>
      </c>
      <c r="B585">
        <v>31</v>
      </c>
      <c r="I585" t="s">
        <v>8221</v>
      </c>
      <c r="J585">
        <v>2</v>
      </c>
    </row>
    <row r="586" spans="1:10">
      <c r="A586" t="s">
        <v>8219</v>
      </c>
      <c r="B586">
        <v>26</v>
      </c>
      <c r="I586" t="s">
        <v>8221</v>
      </c>
      <c r="J586">
        <v>6</v>
      </c>
    </row>
    <row r="587" spans="1:10">
      <c r="A587" t="s">
        <v>8219</v>
      </c>
      <c r="B587">
        <v>172</v>
      </c>
      <c r="I587" t="s">
        <v>8221</v>
      </c>
      <c r="J587">
        <v>0</v>
      </c>
    </row>
    <row r="588" spans="1:10">
      <c r="A588" t="s">
        <v>8219</v>
      </c>
      <c r="B588">
        <v>78</v>
      </c>
      <c r="I588" t="s">
        <v>8221</v>
      </c>
      <c r="J588">
        <v>1</v>
      </c>
    </row>
    <row r="589" spans="1:10">
      <c r="A589" t="s">
        <v>8219</v>
      </c>
      <c r="B589">
        <v>120</v>
      </c>
      <c r="I589" t="s">
        <v>8221</v>
      </c>
      <c r="J589">
        <v>3</v>
      </c>
    </row>
    <row r="590" spans="1:10">
      <c r="A590" t="s">
        <v>8219</v>
      </c>
      <c r="B590">
        <v>227</v>
      </c>
      <c r="I590" t="s">
        <v>8221</v>
      </c>
      <c r="J590">
        <v>13</v>
      </c>
    </row>
    <row r="591" spans="1:10">
      <c r="A591" t="s">
        <v>8219</v>
      </c>
      <c r="B591">
        <v>42</v>
      </c>
      <c r="I591" t="s">
        <v>8221</v>
      </c>
      <c r="J591">
        <v>1</v>
      </c>
    </row>
    <row r="592" spans="1:10">
      <c r="A592" t="s">
        <v>8219</v>
      </c>
      <c r="B592">
        <v>64</v>
      </c>
      <c r="I592" t="s">
        <v>8221</v>
      </c>
      <c r="J592">
        <v>1</v>
      </c>
    </row>
    <row r="593" spans="1:10">
      <c r="A593" t="s">
        <v>8219</v>
      </c>
      <c r="B593">
        <v>121</v>
      </c>
      <c r="I593" t="s">
        <v>8221</v>
      </c>
      <c r="J593">
        <v>9</v>
      </c>
    </row>
    <row r="594" spans="1:10">
      <c r="A594" t="s">
        <v>8219</v>
      </c>
      <c r="B594">
        <v>87</v>
      </c>
      <c r="I594" t="s">
        <v>8221</v>
      </c>
      <c r="J594">
        <v>0</v>
      </c>
    </row>
    <row r="595" spans="1:10">
      <c r="A595" t="s">
        <v>8219</v>
      </c>
      <c r="B595">
        <v>65</v>
      </c>
      <c r="I595" t="s">
        <v>8221</v>
      </c>
      <c r="J595">
        <v>2</v>
      </c>
    </row>
    <row r="596" spans="1:10">
      <c r="A596" t="s">
        <v>8219</v>
      </c>
      <c r="B596">
        <v>49</v>
      </c>
      <c r="I596" t="s">
        <v>8221</v>
      </c>
      <c r="J596">
        <v>1</v>
      </c>
    </row>
    <row r="597" spans="1:10">
      <c r="A597" t="s">
        <v>8219</v>
      </c>
      <c r="B597">
        <v>19</v>
      </c>
      <c r="I597" t="s">
        <v>8221</v>
      </c>
      <c r="J597">
        <v>10</v>
      </c>
    </row>
    <row r="598" spans="1:10">
      <c r="A598" t="s">
        <v>8219</v>
      </c>
      <c r="B598">
        <v>81</v>
      </c>
      <c r="I598" t="s">
        <v>8221</v>
      </c>
      <c r="J598">
        <v>3</v>
      </c>
    </row>
    <row r="599" spans="1:10">
      <c r="A599" t="s">
        <v>8219</v>
      </c>
      <c r="B599">
        <v>264</v>
      </c>
      <c r="I599" t="s">
        <v>8221</v>
      </c>
      <c r="J599">
        <v>2</v>
      </c>
    </row>
    <row r="600" spans="1:10">
      <c r="A600" t="s">
        <v>8219</v>
      </c>
      <c r="B600">
        <v>25</v>
      </c>
      <c r="I600" t="s">
        <v>8221</v>
      </c>
      <c r="J600">
        <v>2</v>
      </c>
    </row>
    <row r="601" spans="1:10">
      <c r="A601" t="s">
        <v>8219</v>
      </c>
      <c r="B601">
        <v>5</v>
      </c>
      <c r="I601" t="s">
        <v>8221</v>
      </c>
      <c r="J601">
        <v>1</v>
      </c>
    </row>
    <row r="602" spans="1:10">
      <c r="A602" t="s">
        <v>8219</v>
      </c>
      <c r="B602">
        <v>144</v>
      </c>
      <c r="I602" t="s">
        <v>8221</v>
      </c>
      <c r="J602">
        <v>14</v>
      </c>
    </row>
    <row r="603" spans="1:10">
      <c r="A603" t="s">
        <v>8219</v>
      </c>
      <c r="B603">
        <v>92</v>
      </c>
      <c r="I603" t="s">
        <v>8221</v>
      </c>
      <c r="J603">
        <v>0</v>
      </c>
    </row>
    <row r="604" spans="1:10">
      <c r="A604" t="s">
        <v>8219</v>
      </c>
      <c r="B604">
        <v>147</v>
      </c>
      <c r="I604" t="s">
        <v>8221</v>
      </c>
      <c r="J604">
        <v>0</v>
      </c>
    </row>
    <row r="605" spans="1:10">
      <c r="A605" t="s">
        <v>8219</v>
      </c>
      <c r="B605">
        <v>90</v>
      </c>
      <c r="I605" t="s">
        <v>8221</v>
      </c>
      <c r="J605">
        <v>4</v>
      </c>
    </row>
    <row r="606" spans="1:10">
      <c r="A606" t="s">
        <v>8219</v>
      </c>
      <c r="B606">
        <v>87</v>
      </c>
      <c r="I606" t="s">
        <v>8221</v>
      </c>
      <c r="J606">
        <v>3</v>
      </c>
    </row>
    <row r="607" spans="1:10">
      <c r="A607" t="s">
        <v>8219</v>
      </c>
      <c r="B607">
        <v>406</v>
      </c>
      <c r="I607" t="s">
        <v>8221</v>
      </c>
      <c r="J607">
        <v>0</v>
      </c>
    </row>
    <row r="608" spans="1:10">
      <c r="A608" t="s">
        <v>8219</v>
      </c>
      <c r="B608">
        <v>20</v>
      </c>
      <c r="I608" t="s">
        <v>8221</v>
      </c>
      <c r="J608">
        <v>5</v>
      </c>
    </row>
    <row r="609" spans="1:10">
      <c r="A609" t="s">
        <v>8219</v>
      </c>
      <c r="B609">
        <v>70</v>
      </c>
      <c r="I609" t="s">
        <v>8221</v>
      </c>
      <c r="J609">
        <v>47</v>
      </c>
    </row>
    <row r="610" spans="1:10">
      <c r="A610" t="s">
        <v>8219</v>
      </c>
      <c r="B610">
        <v>16</v>
      </c>
      <c r="I610" t="s">
        <v>8221</v>
      </c>
      <c r="J610">
        <v>0</v>
      </c>
    </row>
    <row r="611" spans="1:10">
      <c r="A611" t="s">
        <v>8219</v>
      </c>
      <c r="B611">
        <v>52</v>
      </c>
      <c r="I611" t="s">
        <v>8221</v>
      </c>
      <c r="J611">
        <v>10</v>
      </c>
    </row>
    <row r="612" spans="1:10">
      <c r="A612" t="s">
        <v>8219</v>
      </c>
      <c r="B612">
        <v>66</v>
      </c>
      <c r="I612" t="s">
        <v>8221</v>
      </c>
      <c r="J612">
        <v>11</v>
      </c>
    </row>
    <row r="613" spans="1:10">
      <c r="A613" t="s">
        <v>8219</v>
      </c>
      <c r="B613">
        <v>109</v>
      </c>
      <c r="I613" t="s">
        <v>8221</v>
      </c>
      <c r="J613">
        <v>2</v>
      </c>
    </row>
    <row r="614" spans="1:10">
      <c r="A614" t="s">
        <v>8219</v>
      </c>
      <c r="B614">
        <v>168</v>
      </c>
      <c r="I614" t="s">
        <v>8221</v>
      </c>
      <c r="J614">
        <v>2</v>
      </c>
    </row>
    <row r="615" spans="1:10">
      <c r="A615" t="s">
        <v>8219</v>
      </c>
      <c r="B615">
        <v>31</v>
      </c>
      <c r="I615" t="s">
        <v>8221</v>
      </c>
      <c r="J615">
        <v>22</v>
      </c>
    </row>
    <row r="616" spans="1:10">
      <c r="A616" t="s">
        <v>8219</v>
      </c>
      <c r="B616">
        <v>133</v>
      </c>
      <c r="I616" t="s">
        <v>8221</v>
      </c>
      <c r="J616">
        <v>8</v>
      </c>
    </row>
    <row r="617" spans="1:10">
      <c r="A617" t="s">
        <v>8219</v>
      </c>
      <c r="B617">
        <v>151</v>
      </c>
      <c r="I617" t="s">
        <v>8221</v>
      </c>
      <c r="J617">
        <v>6</v>
      </c>
    </row>
    <row r="618" spans="1:10">
      <c r="A618" t="s">
        <v>8219</v>
      </c>
      <c r="B618">
        <v>5</v>
      </c>
      <c r="I618" t="s">
        <v>8221</v>
      </c>
      <c r="J618">
        <v>1</v>
      </c>
    </row>
    <row r="619" spans="1:10">
      <c r="A619" t="s">
        <v>8219</v>
      </c>
      <c r="B619">
        <v>73</v>
      </c>
      <c r="I619" t="s">
        <v>8221</v>
      </c>
      <c r="J619">
        <v>3</v>
      </c>
    </row>
    <row r="620" spans="1:10">
      <c r="A620" t="s">
        <v>8219</v>
      </c>
      <c r="B620">
        <v>148</v>
      </c>
      <c r="I620" t="s">
        <v>8221</v>
      </c>
      <c r="J620">
        <v>0</v>
      </c>
    </row>
    <row r="621" spans="1:10">
      <c r="A621" t="s">
        <v>8219</v>
      </c>
      <c r="B621">
        <v>93</v>
      </c>
      <c r="I621" t="s">
        <v>8221</v>
      </c>
      <c r="J621">
        <v>0</v>
      </c>
    </row>
    <row r="622" spans="1:10">
      <c r="A622" t="s">
        <v>8219</v>
      </c>
      <c r="B622">
        <v>63</v>
      </c>
      <c r="I622" t="s">
        <v>8221</v>
      </c>
      <c r="J622">
        <v>0</v>
      </c>
    </row>
    <row r="623" spans="1:10">
      <c r="A623" t="s">
        <v>8219</v>
      </c>
      <c r="B623">
        <v>134</v>
      </c>
      <c r="I623" t="s">
        <v>8221</v>
      </c>
      <c r="J623">
        <v>0</v>
      </c>
    </row>
    <row r="624" spans="1:10">
      <c r="A624" t="s">
        <v>8219</v>
      </c>
      <c r="B624">
        <v>14</v>
      </c>
      <c r="I624" t="s">
        <v>8221</v>
      </c>
      <c r="J624">
        <v>0</v>
      </c>
    </row>
    <row r="625" spans="1:10">
      <c r="A625" t="s">
        <v>8219</v>
      </c>
      <c r="B625">
        <v>78</v>
      </c>
      <c r="I625" t="s">
        <v>8221</v>
      </c>
      <c r="J625">
        <v>3</v>
      </c>
    </row>
    <row r="626" spans="1:10">
      <c r="A626" t="s">
        <v>8219</v>
      </c>
      <c r="B626">
        <v>112</v>
      </c>
      <c r="I626" t="s">
        <v>8221</v>
      </c>
      <c r="J626">
        <v>0</v>
      </c>
    </row>
    <row r="627" spans="1:10">
      <c r="A627" t="s">
        <v>8219</v>
      </c>
      <c r="B627">
        <v>34</v>
      </c>
      <c r="I627" t="s">
        <v>8221</v>
      </c>
      <c r="J627">
        <v>0</v>
      </c>
    </row>
    <row r="628" spans="1:10">
      <c r="A628" t="s">
        <v>8219</v>
      </c>
      <c r="B628">
        <v>19</v>
      </c>
      <c r="I628" t="s">
        <v>8221</v>
      </c>
      <c r="J628">
        <v>1</v>
      </c>
    </row>
    <row r="629" spans="1:10">
      <c r="A629" t="s">
        <v>8219</v>
      </c>
      <c r="B629">
        <v>13</v>
      </c>
      <c r="I629" t="s">
        <v>8221</v>
      </c>
      <c r="J629">
        <v>6</v>
      </c>
    </row>
    <row r="630" spans="1:10">
      <c r="A630" t="s">
        <v>8219</v>
      </c>
      <c r="B630">
        <v>104</v>
      </c>
      <c r="I630" t="s">
        <v>8221</v>
      </c>
      <c r="J630">
        <v>1</v>
      </c>
    </row>
    <row r="631" spans="1:10">
      <c r="A631" t="s">
        <v>8219</v>
      </c>
      <c r="B631">
        <v>52</v>
      </c>
      <c r="I631" t="s">
        <v>8221</v>
      </c>
      <c r="J631">
        <v>2</v>
      </c>
    </row>
    <row r="632" spans="1:10">
      <c r="A632" t="s">
        <v>8219</v>
      </c>
      <c r="B632">
        <v>17</v>
      </c>
      <c r="I632" t="s">
        <v>8221</v>
      </c>
      <c r="J632">
        <v>0</v>
      </c>
    </row>
    <row r="633" spans="1:10">
      <c r="A633" t="s">
        <v>8219</v>
      </c>
      <c r="B633">
        <v>82</v>
      </c>
      <c r="I633" t="s">
        <v>8221</v>
      </c>
      <c r="J633">
        <v>3</v>
      </c>
    </row>
    <row r="634" spans="1:10">
      <c r="A634" t="s">
        <v>8219</v>
      </c>
      <c r="B634">
        <v>73</v>
      </c>
      <c r="I634" t="s">
        <v>8221</v>
      </c>
      <c r="J634">
        <v>3</v>
      </c>
    </row>
    <row r="635" spans="1:10">
      <c r="A635" t="s">
        <v>8219</v>
      </c>
      <c r="B635">
        <v>158</v>
      </c>
      <c r="I635" t="s">
        <v>8221</v>
      </c>
      <c r="J635">
        <v>0</v>
      </c>
    </row>
    <row r="636" spans="1:10">
      <c r="A636" t="s">
        <v>8219</v>
      </c>
      <c r="B636">
        <v>65</v>
      </c>
      <c r="I636" t="s">
        <v>8221</v>
      </c>
      <c r="J636">
        <v>6</v>
      </c>
    </row>
    <row r="637" spans="1:10">
      <c r="A637" t="s">
        <v>8219</v>
      </c>
      <c r="B637">
        <v>184</v>
      </c>
      <c r="I637" t="s">
        <v>8221</v>
      </c>
      <c r="J637">
        <v>0</v>
      </c>
    </row>
    <row r="638" spans="1:10">
      <c r="A638" t="s">
        <v>8219</v>
      </c>
      <c r="B638">
        <v>34</v>
      </c>
      <c r="I638" t="s">
        <v>8221</v>
      </c>
      <c r="J638">
        <v>19</v>
      </c>
    </row>
    <row r="639" spans="1:10">
      <c r="A639" t="s">
        <v>8219</v>
      </c>
      <c r="B639">
        <v>240</v>
      </c>
      <c r="I639" t="s">
        <v>8221</v>
      </c>
      <c r="J639">
        <v>1</v>
      </c>
    </row>
    <row r="640" spans="1:10">
      <c r="A640" t="s">
        <v>8219</v>
      </c>
      <c r="B640">
        <v>113</v>
      </c>
      <c r="I640" t="s">
        <v>8221</v>
      </c>
      <c r="J640">
        <v>2</v>
      </c>
    </row>
    <row r="641" spans="1:10">
      <c r="A641" t="s">
        <v>8219</v>
      </c>
      <c r="B641">
        <v>66</v>
      </c>
      <c r="I641" t="s">
        <v>8221</v>
      </c>
      <c r="J641">
        <v>0</v>
      </c>
    </row>
    <row r="642" spans="1:10">
      <c r="A642" t="s">
        <v>8219</v>
      </c>
      <c r="B642">
        <v>340</v>
      </c>
      <c r="I642" t="s">
        <v>8221</v>
      </c>
      <c r="J642">
        <v>11</v>
      </c>
    </row>
    <row r="643" spans="1:10">
      <c r="A643" t="s">
        <v>8219</v>
      </c>
      <c r="B643">
        <v>150</v>
      </c>
      <c r="I643" t="s">
        <v>8221</v>
      </c>
      <c r="J643">
        <v>0</v>
      </c>
    </row>
    <row r="644" spans="1:10">
      <c r="A644" t="s">
        <v>8219</v>
      </c>
      <c r="B644">
        <v>25</v>
      </c>
      <c r="I644" t="s">
        <v>8221</v>
      </c>
      <c r="J644">
        <v>0</v>
      </c>
    </row>
    <row r="645" spans="1:10">
      <c r="A645" t="s">
        <v>8219</v>
      </c>
      <c r="B645">
        <v>234</v>
      </c>
      <c r="I645" t="s">
        <v>8221</v>
      </c>
      <c r="J645">
        <v>1</v>
      </c>
    </row>
    <row r="646" spans="1:10">
      <c r="A646" t="s">
        <v>8219</v>
      </c>
      <c r="B646">
        <v>2602</v>
      </c>
      <c r="I646" t="s">
        <v>8221</v>
      </c>
      <c r="J646">
        <v>3</v>
      </c>
    </row>
    <row r="647" spans="1:10">
      <c r="A647" t="s">
        <v>8219</v>
      </c>
      <c r="B647">
        <v>248</v>
      </c>
      <c r="I647" t="s">
        <v>8221</v>
      </c>
      <c r="J647">
        <v>1</v>
      </c>
    </row>
    <row r="648" spans="1:10">
      <c r="A648" t="s">
        <v>8219</v>
      </c>
      <c r="B648">
        <v>600</v>
      </c>
      <c r="I648" t="s">
        <v>8221</v>
      </c>
      <c r="J648">
        <v>15</v>
      </c>
    </row>
    <row r="649" spans="1:10">
      <c r="A649" t="s">
        <v>8219</v>
      </c>
      <c r="B649">
        <v>293</v>
      </c>
      <c r="I649" t="s">
        <v>8221</v>
      </c>
      <c r="J649">
        <v>2</v>
      </c>
    </row>
    <row r="650" spans="1:10">
      <c r="A650" t="s">
        <v>8219</v>
      </c>
      <c r="B650">
        <v>321</v>
      </c>
      <c r="I650" t="s">
        <v>8221</v>
      </c>
      <c r="J650">
        <v>1</v>
      </c>
    </row>
    <row r="651" spans="1:10">
      <c r="A651" t="s">
        <v>8219</v>
      </c>
      <c r="B651">
        <v>81</v>
      </c>
      <c r="I651" t="s">
        <v>8221</v>
      </c>
      <c r="J651">
        <v>1</v>
      </c>
    </row>
    <row r="652" spans="1:10">
      <c r="A652" t="s">
        <v>8219</v>
      </c>
      <c r="B652">
        <v>343</v>
      </c>
      <c r="I652" t="s">
        <v>8221</v>
      </c>
      <c r="J652">
        <v>0</v>
      </c>
    </row>
    <row r="653" spans="1:10">
      <c r="A653" t="s">
        <v>8219</v>
      </c>
      <c r="B653">
        <v>336</v>
      </c>
      <c r="I653" t="s">
        <v>8221</v>
      </c>
      <c r="J653">
        <v>1</v>
      </c>
    </row>
    <row r="654" spans="1:10">
      <c r="A654" t="s">
        <v>8219</v>
      </c>
      <c r="B654">
        <v>47</v>
      </c>
      <c r="I654" t="s">
        <v>8221</v>
      </c>
      <c r="J654">
        <v>11</v>
      </c>
    </row>
    <row r="655" spans="1:10">
      <c r="A655" t="s">
        <v>8219</v>
      </c>
      <c r="B655">
        <v>76</v>
      </c>
      <c r="I655" t="s">
        <v>8221</v>
      </c>
      <c r="J655">
        <v>0</v>
      </c>
    </row>
    <row r="656" spans="1:10">
      <c r="A656" t="s">
        <v>8219</v>
      </c>
      <c r="B656">
        <v>441</v>
      </c>
      <c r="I656" t="s">
        <v>8221</v>
      </c>
      <c r="J656">
        <v>1</v>
      </c>
    </row>
    <row r="657" spans="1:10">
      <c r="A657" t="s">
        <v>8219</v>
      </c>
      <c r="B657">
        <v>916</v>
      </c>
      <c r="I657" t="s">
        <v>8221</v>
      </c>
      <c r="J657">
        <v>6</v>
      </c>
    </row>
    <row r="658" spans="1:10">
      <c r="A658" t="s">
        <v>8219</v>
      </c>
      <c r="B658">
        <v>369</v>
      </c>
      <c r="I658" t="s">
        <v>8221</v>
      </c>
      <c r="J658">
        <v>7</v>
      </c>
    </row>
    <row r="659" spans="1:10">
      <c r="A659" t="s">
        <v>8219</v>
      </c>
      <c r="B659">
        <v>20242</v>
      </c>
      <c r="I659" t="s">
        <v>8221</v>
      </c>
      <c r="J659">
        <v>0</v>
      </c>
    </row>
    <row r="660" spans="1:10">
      <c r="A660" t="s">
        <v>8219</v>
      </c>
      <c r="B660">
        <v>71</v>
      </c>
      <c r="I660" t="s">
        <v>8221</v>
      </c>
      <c r="J660">
        <v>16</v>
      </c>
    </row>
    <row r="661" spans="1:10">
      <c r="A661" t="s">
        <v>8219</v>
      </c>
      <c r="B661">
        <v>635</v>
      </c>
      <c r="I661" t="s">
        <v>8221</v>
      </c>
      <c r="J661">
        <v>0</v>
      </c>
    </row>
    <row r="662" spans="1:10">
      <c r="A662" t="s">
        <v>8219</v>
      </c>
      <c r="B662">
        <v>885</v>
      </c>
      <c r="I662" t="s">
        <v>8221</v>
      </c>
      <c r="J662">
        <v>0</v>
      </c>
    </row>
    <row r="663" spans="1:10">
      <c r="A663" t="s">
        <v>8219</v>
      </c>
      <c r="B663">
        <v>329</v>
      </c>
      <c r="I663" t="s">
        <v>8221</v>
      </c>
      <c r="J663">
        <v>0</v>
      </c>
    </row>
    <row r="664" spans="1:10">
      <c r="A664" t="s">
        <v>8219</v>
      </c>
      <c r="B664">
        <v>71</v>
      </c>
      <c r="I664" t="s">
        <v>8221</v>
      </c>
      <c r="J664">
        <v>12</v>
      </c>
    </row>
    <row r="665" spans="1:10">
      <c r="A665" t="s">
        <v>8219</v>
      </c>
      <c r="B665">
        <v>269</v>
      </c>
      <c r="I665" t="s">
        <v>8221</v>
      </c>
      <c r="J665">
        <v>1</v>
      </c>
    </row>
    <row r="666" spans="1:10">
      <c r="A666" t="s">
        <v>8219</v>
      </c>
      <c r="B666">
        <v>345</v>
      </c>
      <c r="I666" t="s">
        <v>8221</v>
      </c>
      <c r="J666">
        <v>3</v>
      </c>
    </row>
    <row r="667" spans="1:10">
      <c r="A667" t="s">
        <v>8219</v>
      </c>
      <c r="B667">
        <v>43</v>
      </c>
      <c r="I667" t="s">
        <v>8221</v>
      </c>
      <c r="J667">
        <v>1</v>
      </c>
    </row>
    <row r="668" spans="1:10">
      <c r="A668" t="s">
        <v>8219</v>
      </c>
      <c r="B668">
        <v>33</v>
      </c>
      <c r="I668" t="s">
        <v>8221</v>
      </c>
      <c r="J668">
        <v>4</v>
      </c>
    </row>
    <row r="669" spans="1:10">
      <c r="A669" t="s">
        <v>8219</v>
      </c>
      <c r="B669">
        <v>211</v>
      </c>
      <c r="I669" t="s">
        <v>8221</v>
      </c>
      <c r="J669">
        <v>1</v>
      </c>
    </row>
    <row r="670" spans="1:10">
      <c r="A670" t="s">
        <v>8219</v>
      </c>
      <c r="B670">
        <v>196</v>
      </c>
      <c r="I670" t="s">
        <v>8221</v>
      </c>
      <c r="J670">
        <v>3</v>
      </c>
    </row>
    <row r="671" spans="1:10">
      <c r="A671" t="s">
        <v>8219</v>
      </c>
      <c r="B671">
        <v>405</v>
      </c>
      <c r="I671" t="s">
        <v>8221</v>
      </c>
      <c r="J671">
        <v>1</v>
      </c>
    </row>
    <row r="672" spans="1:10">
      <c r="A672" t="s">
        <v>8219</v>
      </c>
      <c r="B672">
        <v>206</v>
      </c>
      <c r="I672" t="s">
        <v>8221</v>
      </c>
      <c r="J672">
        <v>0</v>
      </c>
    </row>
    <row r="673" spans="1:10">
      <c r="A673" t="s">
        <v>8219</v>
      </c>
      <c r="B673">
        <v>335</v>
      </c>
      <c r="I673" t="s">
        <v>8221</v>
      </c>
      <c r="J673">
        <v>12</v>
      </c>
    </row>
    <row r="674" spans="1:10">
      <c r="A674" t="s">
        <v>8219</v>
      </c>
      <c r="B674">
        <v>215</v>
      </c>
      <c r="I674" t="s">
        <v>8221</v>
      </c>
      <c r="J674">
        <v>0</v>
      </c>
    </row>
    <row r="675" spans="1:10">
      <c r="A675" t="s">
        <v>8219</v>
      </c>
      <c r="B675">
        <v>176</v>
      </c>
      <c r="I675" t="s">
        <v>8221</v>
      </c>
      <c r="J675">
        <v>1</v>
      </c>
    </row>
    <row r="676" spans="1:10">
      <c r="A676" t="s">
        <v>8219</v>
      </c>
      <c r="B676">
        <v>555</v>
      </c>
      <c r="I676" t="s">
        <v>8221</v>
      </c>
      <c r="J676">
        <v>0</v>
      </c>
    </row>
    <row r="677" spans="1:10">
      <c r="A677" t="s">
        <v>8219</v>
      </c>
      <c r="B677">
        <v>116</v>
      </c>
      <c r="I677" t="s">
        <v>8221</v>
      </c>
      <c r="J677">
        <v>0</v>
      </c>
    </row>
    <row r="678" spans="1:10">
      <c r="A678" t="s">
        <v>8219</v>
      </c>
      <c r="B678">
        <v>615</v>
      </c>
      <c r="I678" t="s">
        <v>8221</v>
      </c>
      <c r="J678">
        <v>2</v>
      </c>
    </row>
    <row r="679" spans="1:10">
      <c r="A679" t="s">
        <v>8219</v>
      </c>
      <c r="B679">
        <v>236</v>
      </c>
      <c r="I679" t="s">
        <v>8221</v>
      </c>
      <c r="J679">
        <v>92</v>
      </c>
    </row>
    <row r="680" spans="1:10">
      <c r="A680" t="s">
        <v>8219</v>
      </c>
      <c r="B680">
        <v>145</v>
      </c>
      <c r="I680" t="s">
        <v>8221</v>
      </c>
      <c r="J680">
        <v>0</v>
      </c>
    </row>
    <row r="681" spans="1:10">
      <c r="A681" t="s">
        <v>8219</v>
      </c>
      <c r="B681">
        <v>167</v>
      </c>
      <c r="I681" t="s">
        <v>8221</v>
      </c>
      <c r="J681">
        <v>3</v>
      </c>
    </row>
    <row r="682" spans="1:10">
      <c r="A682" t="s">
        <v>8219</v>
      </c>
      <c r="B682">
        <v>235</v>
      </c>
      <c r="I682" t="s">
        <v>8221</v>
      </c>
      <c r="J682">
        <v>10</v>
      </c>
    </row>
    <row r="683" spans="1:10">
      <c r="A683" t="s">
        <v>8219</v>
      </c>
      <c r="B683">
        <v>452</v>
      </c>
      <c r="I683" t="s">
        <v>8221</v>
      </c>
      <c r="J683">
        <v>7</v>
      </c>
    </row>
    <row r="684" spans="1:10">
      <c r="A684" t="s">
        <v>8219</v>
      </c>
      <c r="B684">
        <v>241</v>
      </c>
      <c r="I684" t="s">
        <v>8221</v>
      </c>
      <c r="J684">
        <v>3</v>
      </c>
    </row>
    <row r="685" spans="1:10">
      <c r="A685" t="s">
        <v>8219</v>
      </c>
      <c r="B685">
        <v>28</v>
      </c>
      <c r="I685" t="s">
        <v>8221</v>
      </c>
      <c r="J685">
        <v>0</v>
      </c>
    </row>
    <row r="686" spans="1:10">
      <c r="A686" t="s">
        <v>8219</v>
      </c>
      <c r="B686">
        <v>140</v>
      </c>
      <c r="I686" t="s">
        <v>8221</v>
      </c>
      <c r="J686">
        <v>1</v>
      </c>
    </row>
    <row r="687" spans="1:10">
      <c r="A687" t="s">
        <v>8219</v>
      </c>
      <c r="B687">
        <v>280</v>
      </c>
      <c r="I687" t="s">
        <v>8221</v>
      </c>
      <c r="J687">
        <v>0</v>
      </c>
    </row>
    <row r="688" spans="1:10">
      <c r="A688" t="s">
        <v>8219</v>
      </c>
      <c r="B688">
        <v>70</v>
      </c>
      <c r="I688" t="s">
        <v>8221</v>
      </c>
      <c r="J688">
        <v>9</v>
      </c>
    </row>
    <row r="689" spans="1:10">
      <c r="A689" t="s">
        <v>8219</v>
      </c>
      <c r="B689">
        <v>160</v>
      </c>
      <c r="I689" t="s">
        <v>8221</v>
      </c>
      <c r="J689">
        <v>2</v>
      </c>
    </row>
    <row r="690" spans="1:10">
      <c r="A690" t="s">
        <v>8219</v>
      </c>
      <c r="B690">
        <v>141</v>
      </c>
      <c r="I690" t="s">
        <v>8221</v>
      </c>
      <c r="J690">
        <v>1</v>
      </c>
    </row>
    <row r="691" spans="1:10">
      <c r="A691" t="s">
        <v>8219</v>
      </c>
      <c r="B691">
        <v>874</v>
      </c>
      <c r="I691" t="s">
        <v>8221</v>
      </c>
      <c r="J691">
        <v>2</v>
      </c>
    </row>
    <row r="692" spans="1:10">
      <c r="A692" t="s">
        <v>8219</v>
      </c>
      <c r="B692">
        <v>73</v>
      </c>
      <c r="I692" t="s">
        <v>8221</v>
      </c>
      <c r="J692">
        <v>11</v>
      </c>
    </row>
    <row r="693" spans="1:10">
      <c r="A693" t="s">
        <v>8219</v>
      </c>
      <c r="B693">
        <v>294</v>
      </c>
      <c r="I693" t="s">
        <v>8221</v>
      </c>
      <c r="J693">
        <v>0</v>
      </c>
    </row>
    <row r="694" spans="1:10">
      <c r="A694" t="s">
        <v>8219</v>
      </c>
      <c r="B694">
        <v>740</v>
      </c>
      <c r="I694" t="s">
        <v>8221</v>
      </c>
      <c r="J694">
        <v>0</v>
      </c>
    </row>
    <row r="695" spans="1:10">
      <c r="A695" t="s">
        <v>8219</v>
      </c>
      <c r="B695">
        <v>369</v>
      </c>
      <c r="I695" t="s">
        <v>8221</v>
      </c>
      <c r="J695">
        <v>9</v>
      </c>
    </row>
    <row r="696" spans="1:10">
      <c r="A696" t="s">
        <v>8219</v>
      </c>
      <c r="B696">
        <v>110</v>
      </c>
      <c r="I696" t="s">
        <v>8221</v>
      </c>
      <c r="J696">
        <v>0</v>
      </c>
    </row>
    <row r="697" spans="1:10">
      <c r="A697" t="s">
        <v>8219</v>
      </c>
      <c r="B697">
        <v>455</v>
      </c>
      <c r="I697" t="s">
        <v>8221</v>
      </c>
      <c r="J697">
        <v>4</v>
      </c>
    </row>
    <row r="698" spans="1:10">
      <c r="A698" t="s">
        <v>8219</v>
      </c>
      <c r="B698">
        <v>224</v>
      </c>
      <c r="I698" t="s">
        <v>8221</v>
      </c>
      <c r="J698">
        <v>1</v>
      </c>
    </row>
    <row r="699" spans="1:10">
      <c r="A699" t="s">
        <v>8219</v>
      </c>
      <c r="B699">
        <v>46</v>
      </c>
      <c r="I699" t="s">
        <v>8221</v>
      </c>
      <c r="J699">
        <v>2</v>
      </c>
    </row>
    <row r="700" spans="1:10">
      <c r="A700" t="s">
        <v>8219</v>
      </c>
      <c r="B700">
        <v>284</v>
      </c>
      <c r="I700" t="s">
        <v>8221</v>
      </c>
      <c r="J700">
        <v>0</v>
      </c>
    </row>
    <row r="701" spans="1:10">
      <c r="A701" t="s">
        <v>8219</v>
      </c>
      <c r="B701">
        <v>98</v>
      </c>
      <c r="I701" t="s">
        <v>8221</v>
      </c>
      <c r="J701">
        <v>1</v>
      </c>
    </row>
    <row r="702" spans="1:10">
      <c r="A702" t="s">
        <v>8219</v>
      </c>
      <c r="B702">
        <v>56</v>
      </c>
      <c r="I702" t="s">
        <v>8221</v>
      </c>
      <c r="J702">
        <v>17</v>
      </c>
    </row>
    <row r="703" spans="1:10">
      <c r="A703" t="s">
        <v>8219</v>
      </c>
      <c r="B703">
        <v>32</v>
      </c>
      <c r="I703" t="s">
        <v>8221</v>
      </c>
      <c r="J703">
        <v>2</v>
      </c>
    </row>
    <row r="704" spans="1:10">
      <c r="A704" t="s">
        <v>8219</v>
      </c>
      <c r="B704">
        <v>30</v>
      </c>
      <c r="I704" t="s">
        <v>8221</v>
      </c>
      <c r="J704">
        <v>3</v>
      </c>
    </row>
    <row r="705" spans="1:10">
      <c r="A705" t="s">
        <v>8219</v>
      </c>
      <c r="B705">
        <v>70</v>
      </c>
      <c r="I705" t="s">
        <v>8221</v>
      </c>
      <c r="J705">
        <v>41</v>
      </c>
    </row>
    <row r="706" spans="1:10">
      <c r="A706" t="s">
        <v>8219</v>
      </c>
      <c r="B706">
        <v>44</v>
      </c>
      <c r="I706" t="s">
        <v>8221</v>
      </c>
      <c r="J706">
        <v>2</v>
      </c>
    </row>
    <row r="707" spans="1:10">
      <c r="A707" t="s">
        <v>8219</v>
      </c>
      <c r="B707">
        <v>92</v>
      </c>
      <c r="I707" t="s">
        <v>8221</v>
      </c>
      <c r="J707">
        <v>3</v>
      </c>
    </row>
    <row r="708" spans="1:10">
      <c r="A708" t="s">
        <v>8219</v>
      </c>
      <c r="B708">
        <v>205</v>
      </c>
      <c r="I708" t="s">
        <v>8221</v>
      </c>
      <c r="J708">
        <v>8</v>
      </c>
    </row>
    <row r="709" spans="1:10">
      <c r="A709" t="s">
        <v>8219</v>
      </c>
      <c r="B709">
        <v>23</v>
      </c>
      <c r="I709" t="s">
        <v>8221</v>
      </c>
      <c r="J709">
        <v>0</v>
      </c>
    </row>
    <row r="710" spans="1:10">
      <c r="A710" t="s">
        <v>8219</v>
      </c>
      <c r="B710">
        <v>4</v>
      </c>
      <c r="I710" t="s">
        <v>8221</v>
      </c>
      <c r="J710">
        <v>1</v>
      </c>
    </row>
    <row r="711" spans="1:10">
      <c r="A711" t="s">
        <v>8219</v>
      </c>
      <c r="B711">
        <v>112</v>
      </c>
      <c r="I711" t="s">
        <v>8221</v>
      </c>
      <c r="J711">
        <v>3</v>
      </c>
    </row>
    <row r="712" spans="1:10">
      <c r="A712" t="s">
        <v>8219</v>
      </c>
      <c r="B712">
        <v>27</v>
      </c>
      <c r="I712" t="s">
        <v>8221</v>
      </c>
      <c r="J712">
        <v>4</v>
      </c>
    </row>
    <row r="713" spans="1:10">
      <c r="A713" t="s">
        <v>8219</v>
      </c>
      <c r="B713">
        <v>11</v>
      </c>
      <c r="I713" t="s">
        <v>8221</v>
      </c>
      <c r="J713">
        <v>9</v>
      </c>
    </row>
    <row r="714" spans="1:10">
      <c r="A714" t="s">
        <v>8219</v>
      </c>
      <c r="B714">
        <v>26</v>
      </c>
      <c r="I714" t="s">
        <v>8221</v>
      </c>
      <c r="J714">
        <v>16</v>
      </c>
    </row>
    <row r="715" spans="1:10">
      <c r="A715" t="s">
        <v>8219</v>
      </c>
      <c r="B715">
        <v>77</v>
      </c>
      <c r="I715" t="s">
        <v>8221</v>
      </c>
      <c r="J715">
        <v>1</v>
      </c>
    </row>
    <row r="716" spans="1:10">
      <c r="A716" t="s">
        <v>8219</v>
      </c>
      <c r="B716">
        <v>136</v>
      </c>
      <c r="I716" t="s">
        <v>8221</v>
      </c>
      <c r="J716">
        <v>7</v>
      </c>
    </row>
    <row r="717" spans="1:10">
      <c r="A717" t="s">
        <v>8219</v>
      </c>
      <c r="B717">
        <v>157</v>
      </c>
      <c r="I717" t="s">
        <v>8221</v>
      </c>
      <c r="J717">
        <v>0</v>
      </c>
    </row>
    <row r="718" spans="1:10">
      <c r="A718" t="s">
        <v>8219</v>
      </c>
      <c r="B718">
        <v>158</v>
      </c>
      <c r="I718" t="s">
        <v>8221</v>
      </c>
      <c r="J718">
        <v>0</v>
      </c>
    </row>
    <row r="719" spans="1:10">
      <c r="A719" t="s">
        <v>8219</v>
      </c>
      <c r="B719">
        <v>27</v>
      </c>
      <c r="I719" t="s">
        <v>8221</v>
      </c>
      <c r="J719">
        <v>0</v>
      </c>
    </row>
    <row r="720" spans="1:10">
      <c r="A720" t="s">
        <v>8219</v>
      </c>
      <c r="B720">
        <v>23</v>
      </c>
      <c r="I720" t="s">
        <v>8221</v>
      </c>
      <c r="J720">
        <v>0</v>
      </c>
    </row>
    <row r="721" spans="1:10">
      <c r="A721" t="s">
        <v>8219</v>
      </c>
      <c r="B721">
        <v>17</v>
      </c>
      <c r="I721" t="s">
        <v>8221</v>
      </c>
      <c r="J721">
        <v>0</v>
      </c>
    </row>
    <row r="722" spans="1:10">
      <c r="A722" t="s">
        <v>8219</v>
      </c>
      <c r="B722">
        <v>37</v>
      </c>
      <c r="I722" t="s">
        <v>8221</v>
      </c>
      <c r="J722">
        <v>1</v>
      </c>
    </row>
    <row r="723" spans="1:10">
      <c r="A723" t="s">
        <v>8219</v>
      </c>
      <c r="B723">
        <v>65</v>
      </c>
      <c r="I723" t="s">
        <v>8221</v>
      </c>
      <c r="J723">
        <v>2</v>
      </c>
    </row>
    <row r="724" spans="1:10">
      <c r="A724" t="s">
        <v>8219</v>
      </c>
      <c r="B724">
        <v>18</v>
      </c>
      <c r="I724" t="s">
        <v>8221</v>
      </c>
      <c r="J724">
        <v>1</v>
      </c>
    </row>
    <row r="725" spans="1:10">
      <c r="A725" t="s">
        <v>8219</v>
      </c>
      <c r="B725">
        <v>25</v>
      </c>
      <c r="I725" t="s">
        <v>8221</v>
      </c>
      <c r="J725">
        <v>15</v>
      </c>
    </row>
    <row r="726" spans="1:10">
      <c r="A726" t="s">
        <v>8219</v>
      </c>
      <c r="B726">
        <v>104</v>
      </c>
      <c r="I726" t="s">
        <v>8221</v>
      </c>
      <c r="J726">
        <v>1</v>
      </c>
    </row>
    <row r="727" spans="1:10">
      <c r="A727" t="s">
        <v>8219</v>
      </c>
      <c r="B727">
        <v>108</v>
      </c>
      <c r="I727" t="s">
        <v>8221</v>
      </c>
      <c r="J727">
        <v>1</v>
      </c>
    </row>
    <row r="728" spans="1:10">
      <c r="A728" t="s">
        <v>8219</v>
      </c>
      <c r="B728">
        <v>38</v>
      </c>
      <c r="I728" t="s">
        <v>8221</v>
      </c>
      <c r="J728">
        <v>0</v>
      </c>
    </row>
    <row r="729" spans="1:10">
      <c r="A729" t="s">
        <v>8219</v>
      </c>
      <c r="B729">
        <v>88</v>
      </c>
      <c r="I729" t="s">
        <v>8221</v>
      </c>
      <c r="J729">
        <v>39</v>
      </c>
    </row>
    <row r="730" spans="1:10">
      <c r="A730" t="s">
        <v>8219</v>
      </c>
      <c r="B730">
        <v>82</v>
      </c>
      <c r="I730" t="s">
        <v>8221</v>
      </c>
      <c r="J730">
        <v>103</v>
      </c>
    </row>
    <row r="731" spans="1:10">
      <c r="A731" t="s">
        <v>8219</v>
      </c>
      <c r="B731">
        <v>126</v>
      </c>
      <c r="I731" t="s">
        <v>8221</v>
      </c>
      <c r="J731">
        <v>0</v>
      </c>
    </row>
    <row r="732" spans="1:10">
      <c r="A732" t="s">
        <v>8219</v>
      </c>
      <c r="B732">
        <v>133</v>
      </c>
      <c r="I732" t="s">
        <v>8221</v>
      </c>
      <c r="J732">
        <v>39</v>
      </c>
    </row>
    <row r="733" spans="1:10">
      <c r="A733" t="s">
        <v>8219</v>
      </c>
      <c r="B733">
        <v>47</v>
      </c>
      <c r="I733" t="s">
        <v>8221</v>
      </c>
      <c r="J733">
        <v>15</v>
      </c>
    </row>
    <row r="734" spans="1:10">
      <c r="A734" t="s">
        <v>8219</v>
      </c>
      <c r="B734">
        <v>58</v>
      </c>
      <c r="I734" t="s">
        <v>8221</v>
      </c>
      <c r="J734">
        <v>22</v>
      </c>
    </row>
    <row r="735" spans="1:10">
      <c r="A735" t="s">
        <v>8219</v>
      </c>
      <c r="B735">
        <v>32</v>
      </c>
      <c r="I735" t="s">
        <v>8221</v>
      </c>
      <c r="J735">
        <v>92</v>
      </c>
    </row>
    <row r="736" spans="1:10">
      <c r="A736" t="s">
        <v>8219</v>
      </c>
      <c r="B736">
        <v>37</v>
      </c>
      <c r="I736" t="s">
        <v>8221</v>
      </c>
      <c r="J736">
        <v>25</v>
      </c>
    </row>
    <row r="737" spans="1:10">
      <c r="A737" t="s">
        <v>8219</v>
      </c>
      <c r="B737">
        <v>87</v>
      </c>
      <c r="I737" t="s">
        <v>8221</v>
      </c>
      <c r="J737">
        <v>19</v>
      </c>
    </row>
    <row r="738" spans="1:10">
      <c r="A738" t="s">
        <v>8219</v>
      </c>
      <c r="B738">
        <v>15</v>
      </c>
      <c r="I738" t="s">
        <v>8221</v>
      </c>
      <c r="J738">
        <v>19</v>
      </c>
    </row>
    <row r="739" spans="1:10">
      <c r="A739" t="s">
        <v>8219</v>
      </c>
      <c r="B739">
        <v>27</v>
      </c>
      <c r="I739" t="s">
        <v>8221</v>
      </c>
      <c r="J739">
        <v>13</v>
      </c>
    </row>
    <row r="740" spans="1:10">
      <c r="A740" t="s">
        <v>8219</v>
      </c>
      <c r="B740">
        <v>19</v>
      </c>
      <c r="I740" t="s">
        <v>8221</v>
      </c>
      <c r="J740">
        <v>124</v>
      </c>
    </row>
    <row r="741" spans="1:10">
      <c r="A741" t="s">
        <v>8219</v>
      </c>
      <c r="B741">
        <v>17</v>
      </c>
      <c r="I741" t="s">
        <v>8221</v>
      </c>
      <c r="J741">
        <v>4</v>
      </c>
    </row>
    <row r="742" spans="1:10">
      <c r="A742" t="s">
        <v>8219</v>
      </c>
      <c r="B742">
        <v>26</v>
      </c>
      <c r="I742" t="s">
        <v>8221</v>
      </c>
      <c r="J742">
        <v>10</v>
      </c>
    </row>
    <row r="743" spans="1:10">
      <c r="A743" t="s">
        <v>8219</v>
      </c>
      <c r="B743">
        <v>28</v>
      </c>
      <c r="I743" t="s">
        <v>8221</v>
      </c>
      <c r="J743">
        <v>15</v>
      </c>
    </row>
    <row r="744" spans="1:10">
      <c r="A744" t="s">
        <v>8219</v>
      </c>
      <c r="B744">
        <v>37</v>
      </c>
      <c r="I744" t="s">
        <v>8221</v>
      </c>
      <c r="J744">
        <v>38</v>
      </c>
    </row>
    <row r="745" spans="1:10">
      <c r="A745" t="s">
        <v>8219</v>
      </c>
      <c r="B745">
        <v>128</v>
      </c>
      <c r="I745" t="s">
        <v>8221</v>
      </c>
      <c r="J745">
        <v>152</v>
      </c>
    </row>
    <row r="746" spans="1:10">
      <c r="A746" t="s">
        <v>8219</v>
      </c>
      <c r="B746">
        <v>10</v>
      </c>
      <c r="I746" t="s">
        <v>8221</v>
      </c>
      <c r="J746">
        <v>24</v>
      </c>
    </row>
    <row r="747" spans="1:10">
      <c r="A747" t="s">
        <v>8219</v>
      </c>
      <c r="B747">
        <v>83</v>
      </c>
      <c r="I747" t="s">
        <v>8221</v>
      </c>
      <c r="J747">
        <v>76</v>
      </c>
    </row>
    <row r="748" spans="1:10">
      <c r="A748" t="s">
        <v>8219</v>
      </c>
      <c r="B748">
        <v>46</v>
      </c>
      <c r="I748" t="s">
        <v>8221</v>
      </c>
      <c r="J748">
        <v>185</v>
      </c>
    </row>
    <row r="749" spans="1:10">
      <c r="A749" t="s">
        <v>8219</v>
      </c>
      <c r="B749">
        <v>90</v>
      </c>
      <c r="I749" t="s">
        <v>8221</v>
      </c>
      <c r="J749">
        <v>33</v>
      </c>
    </row>
    <row r="750" spans="1:10">
      <c r="A750" t="s">
        <v>8219</v>
      </c>
      <c r="B750">
        <v>81</v>
      </c>
      <c r="I750" t="s">
        <v>8221</v>
      </c>
      <c r="J750">
        <v>108</v>
      </c>
    </row>
    <row r="751" spans="1:10">
      <c r="A751" t="s">
        <v>8219</v>
      </c>
      <c r="B751">
        <v>32</v>
      </c>
      <c r="I751" t="s">
        <v>8221</v>
      </c>
      <c r="J751">
        <v>29</v>
      </c>
    </row>
    <row r="752" spans="1:10">
      <c r="A752" t="s">
        <v>8219</v>
      </c>
      <c r="B752">
        <v>20</v>
      </c>
      <c r="I752" t="s">
        <v>8221</v>
      </c>
      <c r="J752">
        <v>24</v>
      </c>
    </row>
    <row r="753" spans="1:10">
      <c r="A753" t="s">
        <v>8219</v>
      </c>
      <c r="B753">
        <v>70</v>
      </c>
      <c r="I753" t="s">
        <v>8221</v>
      </c>
      <c r="J753">
        <v>4</v>
      </c>
    </row>
    <row r="754" spans="1:10">
      <c r="A754" t="s">
        <v>8219</v>
      </c>
      <c r="B754">
        <v>168</v>
      </c>
      <c r="I754" t="s">
        <v>8221</v>
      </c>
      <c r="J754">
        <v>4</v>
      </c>
    </row>
    <row r="755" spans="1:10">
      <c r="A755" t="s">
        <v>8219</v>
      </c>
      <c r="B755">
        <v>34</v>
      </c>
      <c r="I755" t="s">
        <v>8221</v>
      </c>
      <c r="J755">
        <v>15</v>
      </c>
    </row>
    <row r="756" spans="1:10">
      <c r="A756" t="s">
        <v>8219</v>
      </c>
      <c r="B756">
        <v>48</v>
      </c>
      <c r="I756" t="s">
        <v>8221</v>
      </c>
      <c r="J756">
        <v>4</v>
      </c>
    </row>
    <row r="757" spans="1:10">
      <c r="A757" t="s">
        <v>8219</v>
      </c>
      <c r="B757">
        <v>48</v>
      </c>
      <c r="I757" t="s">
        <v>8221</v>
      </c>
      <c r="J757">
        <v>139</v>
      </c>
    </row>
    <row r="758" spans="1:10">
      <c r="A758" t="s">
        <v>8219</v>
      </c>
      <c r="B758">
        <v>221</v>
      </c>
      <c r="I758" t="s">
        <v>8221</v>
      </c>
      <c r="J758">
        <v>2</v>
      </c>
    </row>
    <row r="759" spans="1:10">
      <c r="A759" t="s">
        <v>8219</v>
      </c>
      <c r="B759">
        <v>107</v>
      </c>
      <c r="I759" t="s">
        <v>8221</v>
      </c>
      <c r="J759">
        <v>18</v>
      </c>
    </row>
    <row r="760" spans="1:10">
      <c r="A760" t="s">
        <v>8219</v>
      </c>
      <c r="B760">
        <v>45</v>
      </c>
      <c r="I760" t="s">
        <v>8221</v>
      </c>
      <c r="J760">
        <v>81</v>
      </c>
    </row>
    <row r="761" spans="1:10">
      <c r="A761" t="s">
        <v>8219</v>
      </c>
      <c r="B761">
        <v>36</v>
      </c>
      <c r="I761" t="s">
        <v>8221</v>
      </c>
      <c r="J761">
        <v>86</v>
      </c>
    </row>
    <row r="762" spans="1:10">
      <c r="A762" t="s">
        <v>8219</v>
      </c>
      <c r="B762">
        <v>101</v>
      </c>
      <c r="I762" t="s">
        <v>8221</v>
      </c>
      <c r="J762">
        <v>140</v>
      </c>
    </row>
    <row r="763" spans="1:10">
      <c r="A763" t="s">
        <v>8219</v>
      </c>
      <c r="B763">
        <v>62</v>
      </c>
      <c r="I763" t="s">
        <v>8221</v>
      </c>
      <c r="J763">
        <v>37</v>
      </c>
    </row>
    <row r="764" spans="1:10">
      <c r="A764" t="s">
        <v>8219</v>
      </c>
      <c r="B764">
        <v>32</v>
      </c>
      <c r="I764" t="s">
        <v>8221</v>
      </c>
      <c r="J764">
        <v>6</v>
      </c>
    </row>
    <row r="765" spans="1:10">
      <c r="A765" t="s">
        <v>8219</v>
      </c>
      <c r="B765">
        <v>89</v>
      </c>
      <c r="I765" t="s">
        <v>8221</v>
      </c>
      <c r="J765">
        <v>113</v>
      </c>
    </row>
    <row r="766" spans="1:10">
      <c r="A766" t="s">
        <v>8219</v>
      </c>
      <c r="B766">
        <v>93</v>
      </c>
      <c r="I766" t="s">
        <v>8221</v>
      </c>
      <c r="J766">
        <v>37</v>
      </c>
    </row>
    <row r="767" spans="1:10">
      <c r="A767" t="s">
        <v>8219</v>
      </c>
      <c r="B767">
        <v>98</v>
      </c>
      <c r="I767" t="s">
        <v>8221</v>
      </c>
      <c r="J767">
        <v>18</v>
      </c>
    </row>
    <row r="768" spans="1:10">
      <c r="A768" t="s">
        <v>8219</v>
      </c>
      <c r="B768">
        <v>82</v>
      </c>
      <c r="I768" t="s">
        <v>8221</v>
      </c>
      <c r="J768">
        <v>75</v>
      </c>
    </row>
    <row r="769" spans="1:10">
      <c r="A769" t="s">
        <v>8219</v>
      </c>
      <c r="B769">
        <v>116</v>
      </c>
      <c r="I769" t="s">
        <v>8221</v>
      </c>
      <c r="J769">
        <v>52</v>
      </c>
    </row>
    <row r="770" spans="1:10">
      <c r="A770" t="s">
        <v>8219</v>
      </c>
      <c r="B770">
        <v>52</v>
      </c>
      <c r="I770" t="s">
        <v>8221</v>
      </c>
      <c r="J770">
        <v>122</v>
      </c>
    </row>
    <row r="771" spans="1:10">
      <c r="A771" t="s">
        <v>8219</v>
      </c>
      <c r="B771">
        <v>23</v>
      </c>
      <c r="I771" t="s">
        <v>8221</v>
      </c>
      <c r="J771">
        <v>8</v>
      </c>
    </row>
    <row r="772" spans="1:10">
      <c r="A772" t="s">
        <v>8219</v>
      </c>
      <c r="B772">
        <v>77</v>
      </c>
      <c r="I772" t="s">
        <v>8221</v>
      </c>
      <c r="J772">
        <v>8</v>
      </c>
    </row>
    <row r="773" spans="1:10">
      <c r="A773" t="s">
        <v>8219</v>
      </c>
      <c r="B773">
        <v>49</v>
      </c>
      <c r="I773" t="s">
        <v>8221</v>
      </c>
      <c r="J773">
        <v>96</v>
      </c>
    </row>
    <row r="774" spans="1:10">
      <c r="A774" t="s">
        <v>8219</v>
      </c>
      <c r="B774">
        <v>59</v>
      </c>
      <c r="I774" t="s">
        <v>8221</v>
      </c>
      <c r="J774">
        <v>9</v>
      </c>
    </row>
    <row r="775" spans="1:10">
      <c r="A775" t="s">
        <v>8219</v>
      </c>
      <c r="B775">
        <v>113</v>
      </c>
      <c r="I775" t="s">
        <v>8221</v>
      </c>
      <c r="J775">
        <v>2</v>
      </c>
    </row>
    <row r="776" spans="1:10">
      <c r="A776" t="s">
        <v>8219</v>
      </c>
      <c r="B776">
        <v>34</v>
      </c>
      <c r="I776" t="s">
        <v>8221</v>
      </c>
      <c r="J776">
        <v>26</v>
      </c>
    </row>
    <row r="777" spans="1:10">
      <c r="A777" t="s">
        <v>8219</v>
      </c>
      <c r="B777">
        <v>42</v>
      </c>
      <c r="I777" t="s">
        <v>8221</v>
      </c>
      <c r="J777">
        <v>23</v>
      </c>
    </row>
    <row r="778" spans="1:10">
      <c r="A778" t="s">
        <v>8219</v>
      </c>
      <c r="B778">
        <v>42</v>
      </c>
      <c r="I778" t="s">
        <v>8221</v>
      </c>
      <c r="J778">
        <v>0</v>
      </c>
    </row>
    <row r="779" spans="1:10">
      <c r="A779" t="s">
        <v>8219</v>
      </c>
      <c r="B779">
        <v>49</v>
      </c>
      <c r="I779" t="s">
        <v>8221</v>
      </c>
      <c r="J779">
        <v>140</v>
      </c>
    </row>
    <row r="780" spans="1:10">
      <c r="A780" t="s">
        <v>8219</v>
      </c>
      <c r="B780">
        <v>56</v>
      </c>
      <c r="I780" t="s">
        <v>8221</v>
      </c>
      <c r="J780">
        <v>0</v>
      </c>
    </row>
    <row r="781" spans="1:10">
      <c r="A781" t="s">
        <v>8219</v>
      </c>
      <c r="B781">
        <v>25</v>
      </c>
      <c r="I781" t="s">
        <v>8221</v>
      </c>
      <c r="J781">
        <v>6</v>
      </c>
    </row>
    <row r="782" spans="1:10">
      <c r="A782" t="s">
        <v>8219</v>
      </c>
      <c r="B782">
        <v>52</v>
      </c>
      <c r="I782" t="s">
        <v>8221</v>
      </c>
      <c r="J782">
        <v>100</v>
      </c>
    </row>
    <row r="783" spans="1:10">
      <c r="A783" t="s">
        <v>8219</v>
      </c>
      <c r="B783">
        <v>34</v>
      </c>
      <c r="I783" t="s">
        <v>8221</v>
      </c>
      <c r="J783">
        <v>0</v>
      </c>
    </row>
    <row r="784" spans="1:10">
      <c r="A784" t="s">
        <v>8219</v>
      </c>
      <c r="B784">
        <v>67</v>
      </c>
      <c r="I784" t="s">
        <v>8221</v>
      </c>
      <c r="J784">
        <v>4</v>
      </c>
    </row>
    <row r="785" spans="1:10">
      <c r="A785" t="s">
        <v>8219</v>
      </c>
      <c r="B785">
        <v>70</v>
      </c>
      <c r="I785" t="s">
        <v>8221</v>
      </c>
      <c r="J785">
        <v>8</v>
      </c>
    </row>
    <row r="786" spans="1:10">
      <c r="A786" t="s">
        <v>8219</v>
      </c>
      <c r="B786">
        <v>89</v>
      </c>
      <c r="I786" t="s">
        <v>8221</v>
      </c>
      <c r="J786">
        <v>0</v>
      </c>
    </row>
    <row r="787" spans="1:10">
      <c r="A787" t="s">
        <v>8219</v>
      </c>
      <c r="B787">
        <v>107</v>
      </c>
      <c r="I787" t="s">
        <v>8221</v>
      </c>
      <c r="J787">
        <v>16</v>
      </c>
    </row>
    <row r="788" spans="1:10">
      <c r="A788" t="s">
        <v>8219</v>
      </c>
      <c r="B788">
        <v>159</v>
      </c>
      <c r="I788" t="s">
        <v>8221</v>
      </c>
      <c r="J788">
        <v>2</v>
      </c>
    </row>
    <row r="789" spans="1:10">
      <c r="A789" t="s">
        <v>8219</v>
      </c>
      <c r="B789">
        <v>181</v>
      </c>
      <c r="I789" t="s">
        <v>8221</v>
      </c>
      <c r="J789">
        <v>48</v>
      </c>
    </row>
    <row r="790" spans="1:10">
      <c r="A790" t="s">
        <v>8219</v>
      </c>
      <c r="B790">
        <v>131</v>
      </c>
      <c r="I790" t="s">
        <v>8221</v>
      </c>
      <c r="J790">
        <v>2</v>
      </c>
    </row>
    <row r="791" spans="1:10">
      <c r="A791" t="s">
        <v>8219</v>
      </c>
      <c r="B791">
        <v>125</v>
      </c>
      <c r="I791" t="s">
        <v>8221</v>
      </c>
      <c r="J791">
        <v>2</v>
      </c>
    </row>
    <row r="792" spans="1:10">
      <c r="A792" t="s">
        <v>8219</v>
      </c>
      <c r="B792">
        <v>61</v>
      </c>
      <c r="I792" t="s">
        <v>8221</v>
      </c>
      <c r="J792">
        <v>1</v>
      </c>
    </row>
    <row r="793" spans="1:10">
      <c r="A793" t="s">
        <v>8219</v>
      </c>
      <c r="B793">
        <v>90</v>
      </c>
      <c r="I793" t="s">
        <v>8221</v>
      </c>
      <c r="J793">
        <v>17</v>
      </c>
    </row>
    <row r="794" spans="1:10">
      <c r="A794" t="s">
        <v>8219</v>
      </c>
      <c r="B794">
        <v>35</v>
      </c>
      <c r="I794" t="s">
        <v>8221</v>
      </c>
      <c r="J794">
        <v>0</v>
      </c>
    </row>
    <row r="795" spans="1:10">
      <c r="A795" t="s">
        <v>8219</v>
      </c>
      <c r="B795">
        <v>90</v>
      </c>
      <c r="I795" t="s">
        <v>8221</v>
      </c>
      <c r="J795">
        <v>11</v>
      </c>
    </row>
    <row r="796" spans="1:10">
      <c r="A796" t="s">
        <v>8219</v>
      </c>
      <c r="B796">
        <v>4</v>
      </c>
      <c r="I796" t="s">
        <v>8221</v>
      </c>
      <c r="J796">
        <v>95</v>
      </c>
    </row>
    <row r="797" spans="1:10">
      <c r="A797" t="s">
        <v>8219</v>
      </c>
      <c r="B797">
        <v>120</v>
      </c>
      <c r="I797" t="s">
        <v>8221</v>
      </c>
      <c r="J797">
        <v>13</v>
      </c>
    </row>
    <row r="798" spans="1:10">
      <c r="A798" t="s">
        <v>8219</v>
      </c>
      <c r="B798">
        <v>14</v>
      </c>
      <c r="I798" t="s">
        <v>8221</v>
      </c>
      <c r="J798">
        <v>2</v>
      </c>
    </row>
    <row r="799" spans="1:10">
      <c r="A799" t="s">
        <v>8219</v>
      </c>
      <c r="B799">
        <v>27</v>
      </c>
      <c r="I799" t="s">
        <v>8221</v>
      </c>
      <c r="J799">
        <v>2</v>
      </c>
    </row>
    <row r="800" spans="1:10">
      <c r="A800" t="s">
        <v>8219</v>
      </c>
      <c r="B800">
        <v>49</v>
      </c>
      <c r="I800" t="s">
        <v>8221</v>
      </c>
      <c r="J800">
        <v>3</v>
      </c>
    </row>
    <row r="801" spans="1:10">
      <c r="A801" t="s">
        <v>8219</v>
      </c>
      <c r="B801">
        <v>102</v>
      </c>
      <c r="I801" t="s">
        <v>8221</v>
      </c>
      <c r="J801">
        <v>0</v>
      </c>
    </row>
    <row r="802" spans="1:10">
      <c r="A802" t="s">
        <v>8219</v>
      </c>
      <c r="B802">
        <v>3</v>
      </c>
      <c r="I802" t="s">
        <v>8221</v>
      </c>
      <c r="J802">
        <v>0</v>
      </c>
    </row>
    <row r="803" spans="1:10">
      <c r="A803" t="s">
        <v>8219</v>
      </c>
      <c r="B803">
        <v>25</v>
      </c>
      <c r="I803" t="s">
        <v>8221</v>
      </c>
      <c r="J803">
        <v>0</v>
      </c>
    </row>
    <row r="804" spans="1:10">
      <c r="A804" t="s">
        <v>8219</v>
      </c>
      <c r="B804">
        <v>118</v>
      </c>
      <c r="I804" t="s">
        <v>8221</v>
      </c>
      <c r="J804">
        <v>2</v>
      </c>
    </row>
    <row r="805" spans="1:10">
      <c r="A805" t="s">
        <v>8219</v>
      </c>
      <c r="B805">
        <v>57</v>
      </c>
      <c r="I805" t="s">
        <v>8221</v>
      </c>
      <c r="J805">
        <v>24</v>
      </c>
    </row>
    <row r="806" spans="1:10">
      <c r="A806" t="s">
        <v>8219</v>
      </c>
      <c r="B806">
        <v>11</v>
      </c>
      <c r="I806" t="s">
        <v>8221</v>
      </c>
      <c r="J806">
        <v>25</v>
      </c>
    </row>
    <row r="807" spans="1:10">
      <c r="A807" t="s">
        <v>8219</v>
      </c>
      <c r="B807">
        <v>33</v>
      </c>
      <c r="I807" t="s">
        <v>8221</v>
      </c>
      <c r="J807">
        <v>3</v>
      </c>
    </row>
    <row r="808" spans="1:10">
      <c r="A808" t="s">
        <v>8219</v>
      </c>
      <c r="B808">
        <v>40</v>
      </c>
      <c r="I808" t="s">
        <v>8221</v>
      </c>
      <c r="J808">
        <v>41</v>
      </c>
    </row>
    <row r="809" spans="1:10">
      <c r="A809" t="s">
        <v>8219</v>
      </c>
      <c r="B809">
        <v>50</v>
      </c>
      <c r="I809" t="s">
        <v>8221</v>
      </c>
      <c r="J809">
        <v>2</v>
      </c>
    </row>
    <row r="810" spans="1:10">
      <c r="A810" t="s">
        <v>8219</v>
      </c>
      <c r="B810">
        <v>38</v>
      </c>
      <c r="I810" t="s">
        <v>8221</v>
      </c>
      <c r="J810">
        <v>4</v>
      </c>
    </row>
    <row r="811" spans="1:10">
      <c r="A811" t="s">
        <v>8219</v>
      </c>
      <c r="B811">
        <v>96</v>
      </c>
      <c r="I811" t="s">
        <v>8221</v>
      </c>
      <c r="J811">
        <v>99</v>
      </c>
    </row>
    <row r="812" spans="1:10">
      <c r="A812" t="s">
        <v>8219</v>
      </c>
      <c r="B812">
        <v>48</v>
      </c>
      <c r="I812" t="s">
        <v>8221</v>
      </c>
      <c r="J812">
        <v>4</v>
      </c>
    </row>
    <row r="813" spans="1:10">
      <c r="A813" t="s">
        <v>8219</v>
      </c>
      <c r="B813">
        <v>33</v>
      </c>
      <c r="I813" t="s">
        <v>8221</v>
      </c>
      <c r="J813">
        <v>4</v>
      </c>
    </row>
    <row r="814" spans="1:10">
      <c r="A814" t="s">
        <v>8219</v>
      </c>
      <c r="B814">
        <v>226</v>
      </c>
      <c r="I814" t="s">
        <v>8221</v>
      </c>
      <c r="J814">
        <v>38</v>
      </c>
    </row>
    <row r="815" spans="1:10">
      <c r="A815" t="s">
        <v>8219</v>
      </c>
      <c r="B815">
        <v>14</v>
      </c>
      <c r="I815" t="s">
        <v>8221</v>
      </c>
      <c r="J815">
        <v>285</v>
      </c>
    </row>
    <row r="816" spans="1:10">
      <c r="A816" t="s">
        <v>8219</v>
      </c>
      <c r="B816">
        <v>20</v>
      </c>
      <c r="I816" t="s">
        <v>8221</v>
      </c>
      <c r="J816">
        <v>1</v>
      </c>
    </row>
    <row r="817" spans="1:10">
      <c r="A817" t="s">
        <v>8219</v>
      </c>
      <c r="B817">
        <v>25</v>
      </c>
      <c r="I817" t="s">
        <v>8221</v>
      </c>
      <c r="J817">
        <v>42</v>
      </c>
    </row>
    <row r="818" spans="1:10">
      <c r="A818" t="s">
        <v>8219</v>
      </c>
      <c r="B818">
        <v>90</v>
      </c>
      <c r="I818" t="s">
        <v>8221</v>
      </c>
      <c r="J818">
        <v>26</v>
      </c>
    </row>
    <row r="819" spans="1:10">
      <c r="A819" t="s">
        <v>8219</v>
      </c>
      <c r="B819">
        <v>11</v>
      </c>
      <c r="I819" t="s">
        <v>8221</v>
      </c>
      <c r="J819">
        <v>2</v>
      </c>
    </row>
    <row r="820" spans="1:10">
      <c r="A820" t="s">
        <v>8219</v>
      </c>
      <c r="B820">
        <v>55</v>
      </c>
      <c r="I820" t="s">
        <v>8221</v>
      </c>
      <c r="J820">
        <v>4</v>
      </c>
    </row>
    <row r="821" spans="1:10">
      <c r="A821" t="s">
        <v>8219</v>
      </c>
      <c r="B821">
        <v>30</v>
      </c>
      <c r="I821" t="s">
        <v>8221</v>
      </c>
      <c r="J821">
        <v>6</v>
      </c>
    </row>
    <row r="822" spans="1:10">
      <c r="A822" t="s">
        <v>8219</v>
      </c>
      <c r="B822">
        <v>28</v>
      </c>
      <c r="I822" t="s">
        <v>8221</v>
      </c>
      <c r="J822">
        <v>70</v>
      </c>
    </row>
    <row r="823" spans="1:10">
      <c r="A823" t="s">
        <v>8219</v>
      </c>
      <c r="B823">
        <v>45</v>
      </c>
      <c r="I823" t="s">
        <v>8221</v>
      </c>
      <c r="J823">
        <v>9</v>
      </c>
    </row>
    <row r="824" spans="1:10">
      <c r="A824" t="s">
        <v>8219</v>
      </c>
      <c r="B824">
        <v>13</v>
      </c>
      <c r="I824" t="s">
        <v>8221</v>
      </c>
      <c r="J824">
        <v>8</v>
      </c>
    </row>
    <row r="825" spans="1:10">
      <c r="A825" t="s">
        <v>8219</v>
      </c>
      <c r="B825">
        <v>40</v>
      </c>
      <c r="I825" t="s">
        <v>8221</v>
      </c>
      <c r="J825">
        <v>105</v>
      </c>
    </row>
    <row r="826" spans="1:10">
      <c r="A826" t="s">
        <v>8219</v>
      </c>
      <c r="B826">
        <v>21</v>
      </c>
      <c r="I826" t="s">
        <v>8221</v>
      </c>
      <c r="J826">
        <v>12</v>
      </c>
    </row>
    <row r="827" spans="1:10">
      <c r="A827" t="s">
        <v>8219</v>
      </c>
      <c r="B827">
        <v>134</v>
      </c>
      <c r="I827" t="s">
        <v>8221</v>
      </c>
      <c r="J827">
        <v>0</v>
      </c>
    </row>
    <row r="828" spans="1:10">
      <c r="A828" t="s">
        <v>8219</v>
      </c>
      <c r="B828">
        <v>20</v>
      </c>
      <c r="I828" t="s">
        <v>8221</v>
      </c>
      <c r="J828">
        <v>16</v>
      </c>
    </row>
    <row r="829" spans="1:10">
      <c r="A829" t="s">
        <v>8219</v>
      </c>
      <c r="B829">
        <v>19</v>
      </c>
      <c r="I829" t="s">
        <v>8221</v>
      </c>
      <c r="J829">
        <v>7</v>
      </c>
    </row>
    <row r="830" spans="1:10">
      <c r="A830" t="s">
        <v>8219</v>
      </c>
      <c r="B830">
        <v>209</v>
      </c>
      <c r="I830" t="s">
        <v>8221</v>
      </c>
      <c r="J830">
        <v>4</v>
      </c>
    </row>
    <row r="831" spans="1:10">
      <c r="A831" t="s">
        <v>8219</v>
      </c>
      <c r="B831">
        <v>38</v>
      </c>
      <c r="I831" t="s">
        <v>8221</v>
      </c>
      <c r="J831">
        <v>1</v>
      </c>
    </row>
    <row r="832" spans="1:10">
      <c r="A832" t="s">
        <v>8219</v>
      </c>
      <c r="B832">
        <v>24</v>
      </c>
      <c r="I832" t="s">
        <v>8221</v>
      </c>
      <c r="J832">
        <v>28</v>
      </c>
    </row>
    <row r="833" spans="1:10">
      <c r="A833" t="s">
        <v>8219</v>
      </c>
      <c r="B833">
        <v>8</v>
      </c>
      <c r="I833" t="s">
        <v>8221</v>
      </c>
      <c r="J833">
        <v>1</v>
      </c>
    </row>
    <row r="834" spans="1:10">
      <c r="A834" t="s">
        <v>8219</v>
      </c>
      <c r="B834">
        <v>179</v>
      </c>
      <c r="I834" t="s">
        <v>8221</v>
      </c>
      <c r="J834">
        <v>1</v>
      </c>
    </row>
    <row r="835" spans="1:10">
      <c r="A835" t="s">
        <v>8219</v>
      </c>
      <c r="B835">
        <v>26</v>
      </c>
      <c r="I835" t="s">
        <v>8221</v>
      </c>
      <c r="J835">
        <v>5</v>
      </c>
    </row>
    <row r="836" spans="1:10">
      <c r="A836" t="s">
        <v>8219</v>
      </c>
      <c r="B836">
        <v>131</v>
      </c>
      <c r="I836" t="s">
        <v>8221</v>
      </c>
      <c r="J836">
        <v>3</v>
      </c>
    </row>
    <row r="837" spans="1:10">
      <c r="A837" t="s">
        <v>8219</v>
      </c>
      <c r="B837">
        <v>14</v>
      </c>
      <c r="I837" t="s">
        <v>8221</v>
      </c>
      <c r="J837">
        <v>2</v>
      </c>
    </row>
    <row r="838" spans="1:10">
      <c r="A838" t="s">
        <v>8219</v>
      </c>
      <c r="B838">
        <v>174</v>
      </c>
      <c r="I838" t="s">
        <v>8221</v>
      </c>
      <c r="J838">
        <v>0</v>
      </c>
    </row>
    <row r="839" spans="1:10">
      <c r="A839" t="s">
        <v>8219</v>
      </c>
      <c r="B839">
        <v>191</v>
      </c>
      <c r="I839" t="s">
        <v>8221</v>
      </c>
      <c r="J839">
        <v>0</v>
      </c>
    </row>
    <row r="840" spans="1:10">
      <c r="A840" t="s">
        <v>8219</v>
      </c>
      <c r="B840">
        <v>38</v>
      </c>
      <c r="I840" t="s">
        <v>8221</v>
      </c>
      <c r="J840">
        <v>3</v>
      </c>
    </row>
    <row r="841" spans="1:10">
      <c r="A841" t="s">
        <v>8219</v>
      </c>
      <c r="B841">
        <v>22</v>
      </c>
      <c r="I841" t="s">
        <v>8221</v>
      </c>
      <c r="J841">
        <v>0</v>
      </c>
    </row>
    <row r="842" spans="1:10">
      <c r="A842" t="s">
        <v>8219</v>
      </c>
      <c r="B842">
        <v>149</v>
      </c>
      <c r="I842" t="s">
        <v>8221</v>
      </c>
      <c r="J842">
        <v>0</v>
      </c>
    </row>
    <row r="843" spans="1:10">
      <c r="A843" t="s">
        <v>8219</v>
      </c>
      <c r="B843">
        <v>56</v>
      </c>
      <c r="I843" t="s">
        <v>8221</v>
      </c>
      <c r="J843">
        <v>3</v>
      </c>
    </row>
    <row r="844" spans="1:10">
      <c r="A844" t="s">
        <v>8219</v>
      </c>
      <c r="B844">
        <v>19</v>
      </c>
      <c r="I844" t="s">
        <v>8221</v>
      </c>
      <c r="J844">
        <v>7</v>
      </c>
    </row>
    <row r="845" spans="1:10">
      <c r="A845" t="s">
        <v>8219</v>
      </c>
      <c r="B845">
        <v>70</v>
      </c>
      <c r="I845" t="s">
        <v>8221</v>
      </c>
      <c r="J845">
        <v>25</v>
      </c>
    </row>
    <row r="846" spans="1:10">
      <c r="A846" t="s">
        <v>8219</v>
      </c>
      <c r="B846">
        <v>81</v>
      </c>
      <c r="I846" t="s">
        <v>8221</v>
      </c>
      <c r="J846">
        <v>10</v>
      </c>
    </row>
    <row r="847" spans="1:10">
      <c r="A847" t="s">
        <v>8219</v>
      </c>
      <c r="B847">
        <v>32</v>
      </c>
      <c r="I847" t="s">
        <v>8221</v>
      </c>
      <c r="J847">
        <v>3</v>
      </c>
    </row>
    <row r="848" spans="1:10">
      <c r="A848" t="s">
        <v>8219</v>
      </c>
      <c r="B848">
        <v>26</v>
      </c>
      <c r="I848" t="s">
        <v>8221</v>
      </c>
      <c r="J848">
        <v>5</v>
      </c>
    </row>
    <row r="849" spans="1:10">
      <c r="A849" t="s">
        <v>8219</v>
      </c>
      <c r="B849">
        <v>105</v>
      </c>
      <c r="I849" t="s">
        <v>8221</v>
      </c>
      <c r="J849">
        <v>5</v>
      </c>
    </row>
    <row r="850" spans="1:10">
      <c r="A850" t="s">
        <v>8219</v>
      </c>
      <c r="B850">
        <v>29</v>
      </c>
      <c r="I850" t="s">
        <v>8221</v>
      </c>
      <c r="J850">
        <v>27</v>
      </c>
    </row>
    <row r="851" spans="1:10">
      <c r="A851" t="s">
        <v>8219</v>
      </c>
      <c r="B851">
        <v>8</v>
      </c>
      <c r="I851" t="s">
        <v>8221</v>
      </c>
      <c r="J851">
        <v>2</v>
      </c>
    </row>
    <row r="852" spans="1:10">
      <c r="A852" t="s">
        <v>8219</v>
      </c>
      <c r="B852">
        <v>89</v>
      </c>
      <c r="I852" t="s">
        <v>8221</v>
      </c>
      <c r="J852">
        <v>236</v>
      </c>
    </row>
    <row r="853" spans="1:10">
      <c r="A853" t="s">
        <v>8219</v>
      </c>
      <c r="B853">
        <v>44</v>
      </c>
      <c r="I853" t="s">
        <v>8221</v>
      </c>
      <c r="J853">
        <v>1</v>
      </c>
    </row>
    <row r="854" spans="1:10">
      <c r="A854" t="s">
        <v>8219</v>
      </c>
      <c r="B854">
        <v>246</v>
      </c>
      <c r="I854" t="s">
        <v>8221</v>
      </c>
      <c r="J854">
        <v>12</v>
      </c>
    </row>
    <row r="855" spans="1:10">
      <c r="A855" t="s">
        <v>8219</v>
      </c>
      <c r="B855">
        <v>120</v>
      </c>
      <c r="I855" t="s">
        <v>8221</v>
      </c>
      <c r="J855">
        <v>4</v>
      </c>
    </row>
    <row r="856" spans="1:10">
      <c r="A856" t="s">
        <v>8219</v>
      </c>
      <c r="B856">
        <v>26</v>
      </c>
      <c r="I856" t="s">
        <v>8221</v>
      </c>
      <c r="J856">
        <v>3</v>
      </c>
    </row>
    <row r="857" spans="1:10">
      <c r="A857" t="s">
        <v>8219</v>
      </c>
      <c r="B857">
        <v>45</v>
      </c>
      <c r="I857" t="s">
        <v>8221</v>
      </c>
      <c r="J857">
        <v>99</v>
      </c>
    </row>
    <row r="858" spans="1:10">
      <c r="A858" t="s">
        <v>8219</v>
      </c>
      <c r="B858">
        <v>20</v>
      </c>
      <c r="I858" t="s">
        <v>8221</v>
      </c>
      <c r="J858">
        <v>3</v>
      </c>
    </row>
    <row r="859" spans="1:10">
      <c r="A859" t="s">
        <v>8219</v>
      </c>
      <c r="B859">
        <v>47</v>
      </c>
      <c r="I859" t="s">
        <v>8221</v>
      </c>
      <c r="J859">
        <v>3</v>
      </c>
    </row>
    <row r="860" spans="1:10">
      <c r="A860" t="s">
        <v>8219</v>
      </c>
      <c r="B860">
        <v>13</v>
      </c>
      <c r="I860" t="s">
        <v>8221</v>
      </c>
      <c r="J860">
        <v>22</v>
      </c>
    </row>
    <row r="861" spans="1:10">
      <c r="A861" t="s">
        <v>8219</v>
      </c>
      <c r="B861">
        <v>183</v>
      </c>
      <c r="I861" t="s">
        <v>8221</v>
      </c>
      <c r="J861">
        <v>4</v>
      </c>
    </row>
    <row r="862" spans="1:10">
      <c r="A862" t="s">
        <v>8219</v>
      </c>
      <c r="B862">
        <v>21</v>
      </c>
      <c r="I862" t="s">
        <v>8221</v>
      </c>
      <c r="J862">
        <v>534</v>
      </c>
    </row>
    <row r="863" spans="1:10">
      <c r="A863" t="s">
        <v>8219</v>
      </c>
      <c r="B863">
        <v>42</v>
      </c>
      <c r="I863" t="s">
        <v>8221</v>
      </c>
      <c r="J863">
        <v>12</v>
      </c>
    </row>
    <row r="864" spans="1:10">
      <c r="A864" t="s">
        <v>8219</v>
      </c>
      <c r="B864">
        <v>54</v>
      </c>
      <c r="I864" t="s">
        <v>8221</v>
      </c>
      <c r="J864">
        <v>56</v>
      </c>
    </row>
    <row r="865" spans="1:10">
      <c r="A865" t="s">
        <v>8219</v>
      </c>
      <c r="B865">
        <v>38</v>
      </c>
      <c r="I865" t="s">
        <v>8221</v>
      </c>
      <c r="J865">
        <v>11</v>
      </c>
    </row>
    <row r="866" spans="1:10">
      <c r="A866" t="s">
        <v>8219</v>
      </c>
      <c r="B866">
        <v>64</v>
      </c>
      <c r="I866" t="s">
        <v>8221</v>
      </c>
      <c r="J866">
        <v>0</v>
      </c>
    </row>
    <row r="867" spans="1:10">
      <c r="A867" t="s">
        <v>8219</v>
      </c>
      <c r="B867">
        <v>13</v>
      </c>
      <c r="I867" t="s">
        <v>8221</v>
      </c>
      <c r="J867">
        <v>12</v>
      </c>
    </row>
    <row r="868" spans="1:10">
      <c r="A868" t="s">
        <v>8219</v>
      </c>
      <c r="B868">
        <v>33</v>
      </c>
      <c r="I868" t="s">
        <v>8221</v>
      </c>
      <c r="J868">
        <v>5</v>
      </c>
    </row>
    <row r="869" spans="1:10">
      <c r="A869" t="s">
        <v>8219</v>
      </c>
      <c r="B869">
        <v>52</v>
      </c>
      <c r="I869" t="s">
        <v>8221</v>
      </c>
      <c r="J869">
        <v>24</v>
      </c>
    </row>
    <row r="870" spans="1:10">
      <c r="A870" t="s">
        <v>8219</v>
      </c>
      <c r="B870">
        <v>107</v>
      </c>
      <c r="I870" t="s">
        <v>8221</v>
      </c>
      <c r="J870">
        <v>89</v>
      </c>
    </row>
    <row r="871" spans="1:10">
      <c r="A871" t="s">
        <v>8219</v>
      </c>
      <c r="B871">
        <v>11</v>
      </c>
      <c r="I871" t="s">
        <v>8221</v>
      </c>
      <c r="J871">
        <v>1</v>
      </c>
    </row>
    <row r="872" spans="1:10">
      <c r="A872" t="s">
        <v>8219</v>
      </c>
      <c r="B872">
        <v>34</v>
      </c>
      <c r="I872" t="s">
        <v>8221</v>
      </c>
      <c r="J872">
        <v>55</v>
      </c>
    </row>
    <row r="873" spans="1:10">
      <c r="A873" t="s">
        <v>8219</v>
      </c>
      <c r="B873">
        <v>75</v>
      </c>
      <c r="I873" t="s">
        <v>8221</v>
      </c>
      <c r="J873">
        <v>2</v>
      </c>
    </row>
    <row r="874" spans="1:10">
      <c r="A874" t="s">
        <v>8219</v>
      </c>
      <c r="B874">
        <v>26</v>
      </c>
      <c r="I874" t="s">
        <v>8221</v>
      </c>
      <c r="J874">
        <v>0</v>
      </c>
    </row>
    <row r="875" spans="1:10">
      <c r="A875" t="s">
        <v>8219</v>
      </c>
      <c r="B875">
        <v>50</v>
      </c>
      <c r="I875" t="s">
        <v>8221</v>
      </c>
      <c r="J875">
        <v>4</v>
      </c>
    </row>
    <row r="876" spans="1:10">
      <c r="A876" t="s">
        <v>8219</v>
      </c>
      <c r="B876">
        <v>80</v>
      </c>
      <c r="I876" t="s">
        <v>8221</v>
      </c>
      <c r="J876">
        <v>6</v>
      </c>
    </row>
    <row r="877" spans="1:10">
      <c r="A877" t="s">
        <v>8219</v>
      </c>
      <c r="B877">
        <v>110</v>
      </c>
      <c r="I877" t="s">
        <v>8221</v>
      </c>
      <c r="J877">
        <v>4</v>
      </c>
    </row>
    <row r="878" spans="1:10">
      <c r="A878" t="s">
        <v>8219</v>
      </c>
      <c r="B878">
        <v>77</v>
      </c>
      <c r="I878" t="s">
        <v>8221</v>
      </c>
      <c r="J878">
        <v>4</v>
      </c>
    </row>
    <row r="879" spans="1:10">
      <c r="A879" t="s">
        <v>8219</v>
      </c>
      <c r="B879">
        <v>50</v>
      </c>
      <c r="I879" t="s">
        <v>8221</v>
      </c>
      <c r="J879">
        <v>2</v>
      </c>
    </row>
    <row r="880" spans="1:10">
      <c r="A880" t="s">
        <v>8219</v>
      </c>
      <c r="B880">
        <v>145</v>
      </c>
      <c r="I880" t="s">
        <v>8221</v>
      </c>
      <c r="J880">
        <v>5</v>
      </c>
    </row>
    <row r="881" spans="1:10">
      <c r="A881" t="s">
        <v>8219</v>
      </c>
      <c r="B881">
        <v>29</v>
      </c>
      <c r="I881" t="s">
        <v>8221</v>
      </c>
      <c r="J881">
        <v>83</v>
      </c>
    </row>
    <row r="882" spans="1:10">
      <c r="A882" t="s">
        <v>8219</v>
      </c>
      <c r="B882">
        <v>114</v>
      </c>
      <c r="I882" t="s">
        <v>8221</v>
      </c>
      <c r="J882">
        <v>57</v>
      </c>
    </row>
    <row r="883" spans="1:10">
      <c r="A883" t="s">
        <v>8219</v>
      </c>
      <c r="B883">
        <v>96</v>
      </c>
      <c r="I883" t="s">
        <v>8221</v>
      </c>
      <c r="J883">
        <v>311</v>
      </c>
    </row>
    <row r="884" spans="1:10">
      <c r="A884" t="s">
        <v>8219</v>
      </c>
      <c r="B884">
        <v>31</v>
      </c>
      <c r="I884" t="s">
        <v>8221</v>
      </c>
      <c r="J884">
        <v>2</v>
      </c>
    </row>
    <row r="885" spans="1:10">
      <c r="A885" t="s">
        <v>8219</v>
      </c>
      <c r="B885">
        <v>4883</v>
      </c>
      <c r="I885" t="s">
        <v>8221</v>
      </c>
      <c r="J885">
        <v>16</v>
      </c>
    </row>
    <row r="886" spans="1:10">
      <c r="A886" t="s">
        <v>8219</v>
      </c>
      <c r="B886">
        <v>95</v>
      </c>
      <c r="I886" t="s">
        <v>8221</v>
      </c>
      <c r="J886">
        <v>9</v>
      </c>
    </row>
    <row r="887" spans="1:10">
      <c r="A887" t="s">
        <v>8219</v>
      </c>
      <c r="B887">
        <v>2478</v>
      </c>
      <c r="I887" t="s">
        <v>8221</v>
      </c>
      <c r="J887">
        <v>1</v>
      </c>
    </row>
    <row r="888" spans="1:10">
      <c r="A888" t="s">
        <v>8219</v>
      </c>
      <c r="B888">
        <v>1789</v>
      </c>
      <c r="I888" t="s">
        <v>8221</v>
      </c>
      <c r="J888">
        <v>12</v>
      </c>
    </row>
    <row r="889" spans="1:10">
      <c r="A889" t="s">
        <v>8219</v>
      </c>
      <c r="B889">
        <v>680</v>
      </c>
      <c r="I889" t="s">
        <v>8221</v>
      </c>
      <c r="J889">
        <v>0</v>
      </c>
    </row>
    <row r="890" spans="1:10">
      <c r="A890" t="s">
        <v>8219</v>
      </c>
      <c r="B890">
        <v>70</v>
      </c>
      <c r="I890" t="s">
        <v>8221</v>
      </c>
      <c r="J890">
        <v>20</v>
      </c>
    </row>
    <row r="891" spans="1:10">
      <c r="A891" t="s">
        <v>8219</v>
      </c>
      <c r="B891">
        <v>23</v>
      </c>
      <c r="I891" t="s">
        <v>8221</v>
      </c>
      <c r="J891">
        <v>16</v>
      </c>
    </row>
    <row r="892" spans="1:10">
      <c r="A892" t="s">
        <v>8219</v>
      </c>
      <c r="B892">
        <v>4245</v>
      </c>
      <c r="I892" t="s">
        <v>8221</v>
      </c>
      <c r="J892">
        <v>33</v>
      </c>
    </row>
    <row r="893" spans="1:10">
      <c r="A893" t="s">
        <v>8219</v>
      </c>
      <c r="B893">
        <v>943</v>
      </c>
      <c r="I893" t="s">
        <v>8221</v>
      </c>
      <c r="J893">
        <v>2</v>
      </c>
    </row>
    <row r="894" spans="1:10">
      <c r="A894" t="s">
        <v>8219</v>
      </c>
      <c r="B894">
        <v>1876</v>
      </c>
      <c r="I894" t="s">
        <v>8221</v>
      </c>
      <c r="J894">
        <v>6</v>
      </c>
    </row>
    <row r="895" spans="1:10">
      <c r="A895" t="s">
        <v>8219</v>
      </c>
      <c r="B895">
        <v>834</v>
      </c>
      <c r="I895" t="s">
        <v>8221</v>
      </c>
      <c r="J895">
        <v>0</v>
      </c>
    </row>
    <row r="896" spans="1:10">
      <c r="A896" t="s">
        <v>8219</v>
      </c>
      <c r="B896">
        <v>682</v>
      </c>
      <c r="I896" t="s">
        <v>8221</v>
      </c>
      <c r="J896">
        <v>3</v>
      </c>
    </row>
    <row r="897" spans="1:10">
      <c r="A897" t="s">
        <v>8219</v>
      </c>
      <c r="B897">
        <v>147</v>
      </c>
      <c r="I897" t="s">
        <v>8221</v>
      </c>
      <c r="J897">
        <v>0</v>
      </c>
    </row>
    <row r="898" spans="1:10">
      <c r="A898" t="s">
        <v>8219</v>
      </c>
      <c r="B898">
        <v>415</v>
      </c>
      <c r="I898" t="s">
        <v>8221</v>
      </c>
      <c r="J898">
        <v>3</v>
      </c>
    </row>
    <row r="899" spans="1:10">
      <c r="A899" t="s">
        <v>8219</v>
      </c>
      <c r="B899">
        <v>290</v>
      </c>
      <c r="I899" t="s">
        <v>8221</v>
      </c>
      <c r="J899">
        <v>13</v>
      </c>
    </row>
    <row r="900" spans="1:10">
      <c r="A900" t="s">
        <v>8219</v>
      </c>
      <c r="B900">
        <v>365</v>
      </c>
      <c r="I900" t="s">
        <v>8221</v>
      </c>
      <c r="J900">
        <v>6</v>
      </c>
    </row>
    <row r="901" spans="1:10">
      <c r="A901" t="s">
        <v>8219</v>
      </c>
      <c r="B901">
        <v>660</v>
      </c>
      <c r="I901" t="s">
        <v>8221</v>
      </c>
      <c r="J901">
        <v>1</v>
      </c>
    </row>
    <row r="902" spans="1:10">
      <c r="A902" t="s">
        <v>8219</v>
      </c>
      <c r="B902">
        <v>1356</v>
      </c>
      <c r="I902" t="s">
        <v>8221</v>
      </c>
      <c r="J902">
        <v>0</v>
      </c>
    </row>
    <row r="903" spans="1:10">
      <c r="A903" t="s">
        <v>8219</v>
      </c>
      <c r="B903">
        <v>424</v>
      </c>
      <c r="I903" t="s">
        <v>8221</v>
      </c>
      <c r="J903">
        <v>5</v>
      </c>
    </row>
    <row r="904" spans="1:10">
      <c r="A904" t="s">
        <v>8219</v>
      </c>
      <c r="B904">
        <v>33</v>
      </c>
      <c r="I904" t="s">
        <v>8221</v>
      </c>
      <c r="J904">
        <v>0</v>
      </c>
    </row>
    <row r="905" spans="1:10">
      <c r="A905" t="s">
        <v>8219</v>
      </c>
      <c r="B905">
        <v>1633</v>
      </c>
      <c r="I905" t="s">
        <v>8221</v>
      </c>
      <c r="J905">
        <v>36</v>
      </c>
    </row>
    <row r="906" spans="1:10">
      <c r="A906" t="s">
        <v>8219</v>
      </c>
      <c r="B906">
        <v>306</v>
      </c>
      <c r="I906" t="s">
        <v>8221</v>
      </c>
      <c r="J906">
        <v>1</v>
      </c>
    </row>
    <row r="907" spans="1:10">
      <c r="A907" t="s">
        <v>8219</v>
      </c>
      <c r="B907">
        <v>205</v>
      </c>
      <c r="I907" t="s">
        <v>8221</v>
      </c>
      <c r="J907">
        <v>1</v>
      </c>
    </row>
    <row r="908" spans="1:10">
      <c r="A908" t="s">
        <v>8219</v>
      </c>
      <c r="B908">
        <v>1281</v>
      </c>
      <c r="I908" t="s">
        <v>8221</v>
      </c>
      <c r="J908">
        <v>1</v>
      </c>
    </row>
    <row r="909" spans="1:10">
      <c r="A909" t="s">
        <v>8219</v>
      </c>
      <c r="B909">
        <v>103</v>
      </c>
      <c r="I909" t="s">
        <v>8221</v>
      </c>
      <c r="J909">
        <v>9</v>
      </c>
    </row>
    <row r="910" spans="1:10">
      <c r="A910" t="s">
        <v>8219</v>
      </c>
      <c r="B910">
        <v>1513</v>
      </c>
      <c r="I910" t="s">
        <v>8221</v>
      </c>
      <c r="J910">
        <v>1</v>
      </c>
    </row>
    <row r="911" spans="1:10">
      <c r="A911" t="s">
        <v>8219</v>
      </c>
      <c r="B911">
        <v>405</v>
      </c>
      <c r="I911" t="s">
        <v>8221</v>
      </c>
      <c r="J911">
        <v>0</v>
      </c>
    </row>
    <row r="912" spans="1:10">
      <c r="A912" t="s">
        <v>8219</v>
      </c>
      <c r="B912">
        <v>510</v>
      </c>
      <c r="I912" t="s">
        <v>8221</v>
      </c>
      <c r="J912">
        <v>1</v>
      </c>
    </row>
    <row r="913" spans="1:10">
      <c r="A913" t="s">
        <v>8219</v>
      </c>
      <c r="B913">
        <v>1887</v>
      </c>
      <c r="I913" t="s">
        <v>8221</v>
      </c>
      <c r="J913">
        <v>1</v>
      </c>
    </row>
    <row r="914" spans="1:10">
      <c r="A914" t="s">
        <v>8219</v>
      </c>
      <c r="B914">
        <v>701</v>
      </c>
      <c r="I914" t="s">
        <v>8221</v>
      </c>
      <c r="J914">
        <v>4</v>
      </c>
    </row>
    <row r="915" spans="1:10">
      <c r="A915" t="s">
        <v>8219</v>
      </c>
      <c r="B915">
        <v>3863</v>
      </c>
      <c r="I915" t="s">
        <v>8221</v>
      </c>
      <c r="J915">
        <v>2</v>
      </c>
    </row>
    <row r="916" spans="1:10">
      <c r="A916" t="s">
        <v>8219</v>
      </c>
      <c r="B916">
        <v>238</v>
      </c>
      <c r="I916" t="s">
        <v>8221</v>
      </c>
      <c r="J916">
        <v>2</v>
      </c>
    </row>
    <row r="917" spans="1:10">
      <c r="A917" t="s">
        <v>8219</v>
      </c>
      <c r="B917">
        <v>2051</v>
      </c>
      <c r="I917" t="s">
        <v>8221</v>
      </c>
      <c r="J917">
        <v>2</v>
      </c>
    </row>
    <row r="918" spans="1:10">
      <c r="A918" t="s">
        <v>8219</v>
      </c>
      <c r="B918">
        <v>402</v>
      </c>
      <c r="I918" t="s">
        <v>8221</v>
      </c>
      <c r="J918">
        <v>0</v>
      </c>
    </row>
    <row r="919" spans="1:10">
      <c r="A919" t="s">
        <v>8219</v>
      </c>
      <c r="B919">
        <v>253</v>
      </c>
      <c r="I919" t="s">
        <v>8221</v>
      </c>
      <c r="J919">
        <v>2</v>
      </c>
    </row>
    <row r="920" spans="1:10">
      <c r="A920" t="s">
        <v>8219</v>
      </c>
      <c r="B920">
        <v>473</v>
      </c>
      <c r="I920" t="s">
        <v>8221</v>
      </c>
      <c r="J920">
        <v>4</v>
      </c>
    </row>
    <row r="921" spans="1:10">
      <c r="A921" t="s">
        <v>8219</v>
      </c>
      <c r="B921">
        <v>821</v>
      </c>
      <c r="I921" t="s">
        <v>8221</v>
      </c>
      <c r="J921">
        <v>2</v>
      </c>
    </row>
    <row r="922" spans="1:10">
      <c r="A922" t="s">
        <v>8219</v>
      </c>
      <c r="B922">
        <v>388</v>
      </c>
      <c r="I922" t="s">
        <v>8221</v>
      </c>
      <c r="J922">
        <v>0</v>
      </c>
    </row>
    <row r="923" spans="1:10">
      <c r="A923" t="s">
        <v>8219</v>
      </c>
      <c r="B923">
        <v>813</v>
      </c>
      <c r="I923" t="s">
        <v>8221</v>
      </c>
      <c r="J923">
        <v>1</v>
      </c>
    </row>
    <row r="924" spans="1:10">
      <c r="A924" t="s">
        <v>8219</v>
      </c>
      <c r="B924">
        <v>1945</v>
      </c>
      <c r="I924" t="s">
        <v>8221</v>
      </c>
      <c r="J924">
        <v>0</v>
      </c>
    </row>
    <row r="925" spans="1:10">
      <c r="A925" t="s">
        <v>8219</v>
      </c>
      <c r="B925">
        <v>1637</v>
      </c>
      <c r="I925" t="s">
        <v>8221</v>
      </c>
      <c r="J925">
        <v>2</v>
      </c>
    </row>
    <row r="926" spans="1:10">
      <c r="A926" t="s">
        <v>8219</v>
      </c>
      <c r="B926">
        <v>1375</v>
      </c>
      <c r="I926" t="s">
        <v>8221</v>
      </c>
      <c r="J926">
        <v>7</v>
      </c>
    </row>
    <row r="927" spans="1:10">
      <c r="A927" t="s">
        <v>8219</v>
      </c>
      <c r="B927">
        <v>17</v>
      </c>
      <c r="I927" t="s">
        <v>8221</v>
      </c>
      <c r="J927">
        <v>5</v>
      </c>
    </row>
    <row r="928" spans="1:10">
      <c r="A928" t="s">
        <v>8219</v>
      </c>
      <c r="B928">
        <v>354</v>
      </c>
      <c r="I928" t="s">
        <v>8221</v>
      </c>
      <c r="J928">
        <v>0</v>
      </c>
    </row>
    <row r="929" spans="1:10">
      <c r="A929" t="s">
        <v>8219</v>
      </c>
      <c r="B929">
        <v>191</v>
      </c>
      <c r="I929" t="s">
        <v>8221</v>
      </c>
      <c r="J929">
        <v>0</v>
      </c>
    </row>
    <row r="930" spans="1:10">
      <c r="A930" t="s">
        <v>8219</v>
      </c>
      <c r="B930">
        <v>303</v>
      </c>
      <c r="I930" t="s">
        <v>8221</v>
      </c>
      <c r="J930">
        <v>0</v>
      </c>
    </row>
    <row r="931" spans="1:10">
      <c r="A931" t="s">
        <v>8219</v>
      </c>
      <c r="B931">
        <v>137</v>
      </c>
      <c r="I931" t="s">
        <v>8221</v>
      </c>
      <c r="J931">
        <v>2</v>
      </c>
    </row>
    <row r="932" spans="1:10">
      <c r="A932" t="s">
        <v>8219</v>
      </c>
      <c r="B932">
        <v>41</v>
      </c>
      <c r="I932" t="s">
        <v>8221</v>
      </c>
      <c r="J932">
        <v>0</v>
      </c>
    </row>
    <row r="933" spans="1:10">
      <c r="A933" t="s">
        <v>8219</v>
      </c>
      <c r="B933">
        <v>398</v>
      </c>
      <c r="I933" t="s">
        <v>8221</v>
      </c>
      <c r="J933">
        <v>0</v>
      </c>
    </row>
    <row r="934" spans="1:10">
      <c r="A934" t="s">
        <v>8219</v>
      </c>
      <c r="B934">
        <v>1737</v>
      </c>
      <c r="I934" t="s">
        <v>8221</v>
      </c>
      <c r="J934">
        <v>28</v>
      </c>
    </row>
    <row r="935" spans="1:10">
      <c r="A935" t="s">
        <v>8219</v>
      </c>
      <c r="B935">
        <v>971</v>
      </c>
      <c r="I935" t="s">
        <v>8221</v>
      </c>
      <c r="J935">
        <v>2</v>
      </c>
    </row>
    <row r="936" spans="1:10">
      <c r="A936" t="s">
        <v>8219</v>
      </c>
      <c r="B936">
        <v>183</v>
      </c>
      <c r="I936" t="s">
        <v>8221</v>
      </c>
      <c r="J936">
        <v>0</v>
      </c>
    </row>
    <row r="937" spans="1:10">
      <c r="A937" t="s">
        <v>8219</v>
      </c>
      <c r="B937">
        <v>4562</v>
      </c>
      <c r="I937" t="s">
        <v>8221</v>
      </c>
      <c r="J937">
        <v>0</v>
      </c>
    </row>
    <row r="938" spans="1:10">
      <c r="A938" t="s">
        <v>8219</v>
      </c>
      <c r="B938">
        <v>26457</v>
      </c>
      <c r="I938" t="s">
        <v>8221</v>
      </c>
      <c r="J938">
        <v>0</v>
      </c>
    </row>
    <row r="939" spans="1:10">
      <c r="A939" t="s">
        <v>8219</v>
      </c>
      <c r="B939">
        <v>162</v>
      </c>
      <c r="I939" t="s">
        <v>8221</v>
      </c>
      <c r="J939">
        <v>4</v>
      </c>
    </row>
    <row r="940" spans="1:10">
      <c r="A940" t="s">
        <v>8219</v>
      </c>
      <c r="B940">
        <v>479</v>
      </c>
      <c r="I940" t="s">
        <v>8221</v>
      </c>
      <c r="J940">
        <v>12</v>
      </c>
    </row>
    <row r="941" spans="1:10">
      <c r="A941" t="s">
        <v>8219</v>
      </c>
      <c r="B941">
        <v>426</v>
      </c>
      <c r="I941" t="s">
        <v>8221</v>
      </c>
      <c r="J941">
        <v>0</v>
      </c>
    </row>
    <row r="942" spans="1:10">
      <c r="A942" t="s">
        <v>8219</v>
      </c>
      <c r="B942">
        <v>450</v>
      </c>
      <c r="I942" t="s">
        <v>8221</v>
      </c>
      <c r="J942">
        <v>33</v>
      </c>
    </row>
    <row r="943" spans="1:10">
      <c r="A943" t="s">
        <v>8219</v>
      </c>
      <c r="B943">
        <v>1780</v>
      </c>
      <c r="I943" t="s">
        <v>8221</v>
      </c>
      <c r="J943">
        <v>0</v>
      </c>
    </row>
    <row r="944" spans="1:10">
      <c r="A944" t="s">
        <v>8219</v>
      </c>
      <c r="B944">
        <v>122</v>
      </c>
      <c r="I944" t="s">
        <v>8221</v>
      </c>
      <c r="J944">
        <v>4</v>
      </c>
    </row>
    <row r="945" spans="1:10">
      <c r="A945" t="s">
        <v>8219</v>
      </c>
      <c r="B945">
        <v>95</v>
      </c>
      <c r="I945" t="s">
        <v>8221</v>
      </c>
      <c r="J945">
        <v>0</v>
      </c>
    </row>
    <row r="946" spans="1:10">
      <c r="A946" t="s">
        <v>8219</v>
      </c>
      <c r="B946">
        <v>325</v>
      </c>
      <c r="I946" t="s">
        <v>8221</v>
      </c>
      <c r="J946">
        <v>11</v>
      </c>
    </row>
    <row r="947" spans="1:10">
      <c r="A947" t="s">
        <v>8219</v>
      </c>
      <c r="B947">
        <v>353</v>
      </c>
      <c r="I947" t="s">
        <v>8221</v>
      </c>
      <c r="J947">
        <v>1</v>
      </c>
    </row>
    <row r="948" spans="1:10">
      <c r="A948" t="s">
        <v>8219</v>
      </c>
      <c r="B948">
        <v>105</v>
      </c>
      <c r="I948" t="s">
        <v>8221</v>
      </c>
      <c r="J948">
        <v>5</v>
      </c>
    </row>
    <row r="949" spans="1:10">
      <c r="A949" t="s">
        <v>8219</v>
      </c>
      <c r="B949">
        <v>729</v>
      </c>
      <c r="I949" t="s">
        <v>8221</v>
      </c>
      <c r="J949">
        <v>0</v>
      </c>
    </row>
    <row r="950" spans="1:10">
      <c r="A950" t="s">
        <v>8219</v>
      </c>
      <c r="B950">
        <v>454</v>
      </c>
      <c r="I950" t="s">
        <v>8221</v>
      </c>
      <c r="J950">
        <v>1</v>
      </c>
    </row>
    <row r="951" spans="1:10">
      <c r="A951" t="s">
        <v>8219</v>
      </c>
      <c r="B951">
        <v>539</v>
      </c>
      <c r="I951" t="s">
        <v>8221</v>
      </c>
      <c r="J951">
        <v>1</v>
      </c>
    </row>
    <row r="952" spans="1:10">
      <c r="A952" t="s">
        <v>8219</v>
      </c>
      <c r="B952">
        <v>79</v>
      </c>
      <c r="I952" t="s">
        <v>8221</v>
      </c>
      <c r="J952">
        <v>6</v>
      </c>
    </row>
    <row r="953" spans="1:10">
      <c r="A953" t="s">
        <v>8219</v>
      </c>
      <c r="B953">
        <v>94</v>
      </c>
      <c r="I953" t="s">
        <v>8221</v>
      </c>
      <c r="J953">
        <v>8</v>
      </c>
    </row>
    <row r="954" spans="1:10">
      <c r="A954" t="s">
        <v>8219</v>
      </c>
      <c r="B954">
        <v>625</v>
      </c>
      <c r="I954" t="s">
        <v>8221</v>
      </c>
      <c r="J954">
        <v>1</v>
      </c>
    </row>
    <row r="955" spans="1:10">
      <c r="A955" t="s">
        <v>8219</v>
      </c>
      <c r="B955">
        <v>508</v>
      </c>
      <c r="I955" t="s">
        <v>8221</v>
      </c>
      <c r="J955">
        <v>0</v>
      </c>
    </row>
    <row r="956" spans="1:10">
      <c r="A956" t="s">
        <v>8219</v>
      </c>
      <c r="B956">
        <v>531</v>
      </c>
      <c r="I956" t="s">
        <v>8221</v>
      </c>
      <c r="J956">
        <v>2</v>
      </c>
    </row>
    <row r="957" spans="1:10">
      <c r="A957" t="s">
        <v>8219</v>
      </c>
      <c r="B957">
        <v>158</v>
      </c>
      <c r="I957" t="s">
        <v>8221</v>
      </c>
      <c r="J957">
        <v>1</v>
      </c>
    </row>
    <row r="958" spans="1:10">
      <c r="A958" t="s">
        <v>8219</v>
      </c>
      <c r="B958">
        <v>508</v>
      </c>
      <c r="I958" t="s">
        <v>8221</v>
      </c>
      <c r="J958">
        <v>0</v>
      </c>
    </row>
    <row r="959" spans="1:10">
      <c r="A959" t="s">
        <v>8219</v>
      </c>
      <c r="B959">
        <v>644</v>
      </c>
      <c r="I959" t="s">
        <v>8221</v>
      </c>
      <c r="J959">
        <v>1</v>
      </c>
    </row>
    <row r="960" spans="1:10">
      <c r="A960" t="s">
        <v>8219</v>
      </c>
      <c r="B960">
        <v>848</v>
      </c>
      <c r="I960" t="s">
        <v>8221</v>
      </c>
      <c r="J960">
        <v>19</v>
      </c>
    </row>
    <row r="961" spans="1:10">
      <c r="A961" t="s">
        <v>8219</v>
      </c>
      <c r="B961">
        <v>429</v>
      </c>
      <c r="I961" t="s">
        <v>8221</v>
      </c>
      <c r="J961">
        <v>27</v>
      </c>
    </row>
    <row r="962" spans="1:10">
      <c r="A962" t="s">
        <v>8219</v>
      </c>
      <c r="B962">
        <v>204</v>
      </c>
      <c r="I962" t="s">
        <v>8221</v>
      </c>
      <c r="J962">
        <v>7</v>
      </c>
    </row>
    <row r="963" spans="1:10">
      <c r="A963" t="s">
        <v>8219</v>
      </c>
      <c r="B963">
        <v>379</v>
      </c>
      <c r="I963" t="s">
        <v>8221</v>
      </c>
      <c r="J963">
        <v>14</v>
      </c>
    </row>
    <row r="964" spans="1:10">
      <c r="A964" t="s">
        <v>8219</v>
      </c>
      <c r="B964">
        <v>271</v>
      </c>
      <c r="I964" t="s">
        <v>8221</v>
      </c>
      <c r="J964">
        <v>5</v>
      </c>
    </row>
    <row r="965" spans="1:10">
      <c r="A965" t="s">
        <v>8219</v>
      </c>
      <c r="B965">
        <v>120</v>
      </c>
      <c r="I965" t="s">
        <v>8221</v>
      </c>
      <c r="J965">
        <v>30</v>
      </c>
    </row>
    <row r="966" spans="1:10">
      <c r="A966" t="s">
        <v>8219</v>
      </c>
      <c r="B966">
        <v>140</v>
      </c>
      <c r="I966" t="s">
        <v>8221</v>
      </c>
      <c r="J966">
        <v>1</v>
      </c>
    </row>
    <row r="967" spans="1:10">
      <c r="A967" t="s">
        <v>8219</v>
      </c>
      <c r="B967">
        <v>193</v>
      </c>
      <c r="I967" t="s">
        <v>8221</v>
      </c>
      <c r="J967">
        <v>0</v>
      </c>
    </row>
    <row r="968" spans="1:10">
      <c r="A968" t="s">
        <v>8219</v>
      </c>
      <c r="B968">
        <v>180</v>
      </c>
      <c r="I968" t="s">
        <v>8221</v>
      </c>
      <c r="J968">
        <v>60</v>
      </c>
    </row>
    <row r="969" spans="1:10">
      <c r="A969" t="s">
        <v>8219</v>
      </c>
      <c r="B969">
        <v>263</v>
      </c>
      <c r="I969" t="s">
        <v>8221</v>
      </c>
      <c r="J969">
        <v>84</v>
      </c>
    </row>
    <row r="970" spans="1:10">
      <c r="A970" t="s">
        <v>8219</v>
      </c>
      <c r="B970">
        <v>217</v>
      </c>
      <c r="I970" t="s">
        <v>8221</v>
      </c>
      <c r="J970">
        <v>47</v>
      </c>
    </row>
    <row r="971" spans="1:10">
      <c r="A971" t="s">
        <v>8219</v>
      </c>
      <c r="B971">
        <v>443</v>
      </c>
      <c r="I971" t="s">
        <v>8221</v>
      </c>
      <c r="J971">
        <v>66</v>
      </c>
    </row>
    <row r="972" spans="1:10">
      <c r="A972" t="s">
        <v>8219</v>
      </c>
      <c r="B972">
        <v>1373</v>
      </c>
      <c r="I972" t="s">
        <v>8221</v>
      </c>
      <c r="J972">
        <v>171</v>
      </c>
    </row>
    <row r="973" spans="1:10">
      <c r="A973" t="s">
        <v>8219</v>
      </c>
      <c r="B973">
        <v>742</v>
      </c>
      <c r="I973" t="s">
        <v>8221</v>
      </c>
      <c r="J973">
        <v>29</v>
      </c>
    </row>
    <row r="974" spans="1:10">
      <c r="A974" t="s">
        <v>8219</v>
      </c>
      <c r="B974">
        <v>170</v>
      </c>
      <c r="I974" t="s">
        <v>8221</v>
      </c>
      <c r="J974">
        <v>9</v>
      </c>
    </row>
    <row r="975" spans="1:10">
      <c r="A975" t="s">
        <v>8219</v>
      </c>
      <c r="B975">
        <v>242</v>
      </c>
      <c r="I975" t="s">
        <v>8221</v>
      </c>
      <c r="J975">
        <v>27</v>
      </c>
    </row>
    <row r="976" spans="1:10">
      <c r="A976" t="s">
        <v>8219</v>
      </c>
      <c r="B976">
        <v>541</v>
      </c>
      <c r="I976" t="s">
        <v>8221</v>
      </c>
      <c r="J976">
        <v>2</v>
      </c>
    </row>
    <row r="977" spans="1:10">
      <c r="A977" t="s">
        <v>8219</v>
      </c>
      <c r="B977">
        <v>121</v>
      </c>
      <c r="I977" t="s">
        <v>8221</v>
      </c>
      <c r="J977">
        <v>3</v>
      </c>
    </row>
    <row r="978" spans="1:10">
      <c r="A978" t="s">
        <v>8219</v>
      </c>
      <c r="B978">
        <v>621</v>
      </c>
      <c r="I978" t="s">
        <v>8221</v>
      </c>
      <c r="J978">
        <v>4</v>
      </c>
    </row>
    <row r="979" spans="1:10">
      <c r="A979" t="s">
        <v>8219</v>
      </c>
      <c r="B979">
        <v>101</v>
      </c>
      <c r="I979" t="s">
        <v>8221</v>
      </c>
      <c r="J979">
        <v>2</v>
      </c>
    </row>
    <row r="980" spans="1:10">
      <c r="A980" t="s">
        <v>8219</v>
      </c>
      <c r="B980">
        <v>554</v>
      </c>
      <c r="I980" t="s">
        <v>8221</v>
      </c>
      <c r="J980">
        <v>20</v>
      </c>
    </row>
    <row r="981" spans="1:10">
      <c r="A981" t="s">
        <v>8219</v>
      </c>
      <c r="B981">
        <v>666</v>
      </c>
      <c r="I981" t="s">
        <v>8221</v>
      </c>
      <c r="J981">
        <v>3</v>
      </c>
    </row>
    <row r="982" spans="1:10">
      <c r="A982" t="s">
        <v>8219</v>
      </c>
      <c r="B982">
        <v>410</v>
      </c>
      <c r="I982" t="s">
        <v>8221</v>
      </c>
      <c r="J982">
        <v>4</v>
      </c>
    </row>
    <row r="983" spans="1:10">
      <c r="A983" t="s">
        <v>8219</v>
      </c>
      <c r="B983">
        <v>375</v>
      </c>
      <c r="I983" t="s">
        <v>8221</v>
      </c>
      <c r="J983">
        <v>1</v>
      </c>
    </row>
    <row r="984" spans="1:10">
      <c r="A984" t="s">
        <v>8219</v>
      </c>
      <c r="B984">
        <v>1364</v>
      </c>
      <c r="I984" t="s">
        <v>8221</v>
      </c>
      <c r="J984">
        <v>0</v>
      </c>
    </row>
    <row r="985" spans="1:10">
      <c r="A985" t="s">
        <v>8219</v>
      </c>
      <c r="B985">
        <v>35</v>
      </c>
      <c r="I985" t="s">
        <v>8221</v>
      </c>
      <c r="J985">
        <v>0</v>
      </c>
    </row>
    <row r="986" spans="1:10">
      <c r="A986" t="s">
        <v>8219</v>
      </c>
      <c r="B986">
        <v>203</v>
      </c>
      <c r="I986" t="s">
        <v>8221</v>
      </c>
      <c r="J986">
        <v>14</v>
      </c>
    </row>
    <row r="987" spans="1:10">
      <c r="A987" t="s">
        <v>8219</v>
      </c>
      <c r="B987">
        <v>49</v>
      </c>
      <c r="I987" t="s">
        <v>8221</v>
      </c>
      <c r="J987">
        <v>1</v>
      </c>
    </row>
    <row r="988" spans="1:10">
      <c r="A988" t="s">
        <v>8219</v>
      </c>
      <c r="B988">
        <v>5812</v>
      </c>
      <c r="I988" t="s">
        <v>8221</v>
      </c>
      <c r="J988">
        <v>118</v>
      </c>
    </row>
    <row r="989" spans="1:10">
      <c r="A989" t="s">
        <v>8219</v>
      </c>
      <c r="B989">
        <v>1556</v>
      </c>
      <c r="I989" t="s">
        <v>8221</v>
      </c>
      <c r="J989">
        <v>2</v>
      </c>
    </row>
    <row r="990" spans="1:10">
      <c r="A990" t="s">
        <v>8219</v>
      </c>
      <c r="B990">
        <v>65</v>
      </c>
      <c r="I990" t="s">
        <v>8221</v>
      </c>
      <c r="J990">
        <v>1</v>
      </c>
    </row>
    <row r="991" spans="1:10">
      <c r="A991" t="s">
        <v>8219</v>
      </c>
      <c r="B991">
        <v>10</v>
      </c>
      <c r="I991" t="s">
        <v>8221</v>
      </c>
      <c r="J991">
        <v>3</v>
      </c>
    </row>
    <row r="992" spans="1:10">
      <c r="A992" t="s">
        <v>8219</v>
      </c>
      <c r="B992">
        <v>76</v>
      </c>
      <c r="I992" t="s">
        <v>8221</v>
      </c>
      <c r="J992">
        <v>1</v>
      </c>
    </row>
    <row r="993" spans="1:10">
      <c r="A993" t="s">
        <v>8219</v>
      </c>
      <c r="B993">
        <v>263</v>
      </c>
      <c r="I993" t="s">
        <v>8221</v>
      </c>
      <c r="J993">
        <v>3</v>
      </c>
    </row>
    <row r="994" spans="1:10">
      <c r="A994" t="s">
        <v>8219</v>
      </c>
      <c r="B994">
        <v>1530</v>
      </c>
      <c r="I994" t="s">
        <v>8221</v>
      </c>
      <c r="J994">
        <v>38</v>
      </c>
    </row>
    <row r="995" spans="1:10">
      <c r="A995" t="s">
        <v>8219</v>
      </c>
      <c r="B995">
        <v>278</v>
      </c>
      <c r="I995" t="s">
        <v>8221</v>
      </c>
      <c r="J995">
        <v>52</v>
      </c>
    </row>
    <row r="996" spans="1:10">
      <c r="A996" t="s">
        <v>8219</v>
      </c>
      <c r="B996">
        <v>350</v>
      </c>
      <c r="I996" t="s">
        <v>8221</v>
      </c>
      <c r="J996">
        <v>2</v>
      </c>
    </row>
    <row r="997" spans="1:10">
      <c r="A997" t="s">
        <v>8219</v>
      </c>
      <c r="B997">
        <v>470</v>
      </c>
      <c r="I997" t="s">
        <v>8221</v>
      </c>
      <c r="J997">
        <v>0</v>
      </c>
    </row>
    <row r="998" spans="1:10">
      <c r="A998" t="s">
        <v>8219</v>
      </c>
      <c r="B998">
        <v>3</v>
      </c>
      <c r="I998" t="s">
        <v>8221</v>
      </c>
      <c r="J998">
        <v>4</v>
      </c>
    </row>
    <row r="999" spans="1:10">
      <c r="A999" t="s">
        <v>8219</v>
      </c>
      <c r="B999">
        <v>8200</v>
      </c>
      <c r="I999" t="s">
        <v>8221</v>
      </c>
      <c r="J999">
        <v>4</v>
      </c>
    </row>
    <row r="1000" spans="1:10">
      <c r="A1000" t="s">
        <v>8219</v>
      </c>
      <c r="B1000">
        <v>8359</v>
      </c>
      <c r="I1000" t="s">
        <v>8221</v>
      </c>
      <c r="J1000">
        <v>18</v>
      </c>
    </row>
    <row r="1001" spans="1:10">
      <c r="A1001" t="s">
        <v>8219</v>
      </c>
      <c r="B1001">
        <v>188</v>
      </c>
      <c r="I1001" t="s">
        <v>8221</v>
      </c>
      <c r="J1001">
        <v>0</v>
      </c>
    </row>
    <row r="1002" spans="1:10">
      <c r="A1002" t="s">
        <v>8219</v>
      </c>
      <c r="B1002">
        <v>48</v>
      </c>
      <c r="I1002" t="s">
        <v>8221</v>
      </c>
      <c r="J1002">
        <v>22</v>
      </c>
    </row>
    <row r="1003" spans="1:10">
      <c r="A1003" t="s">
        <v>8219</v>
      </c>
      <c r="B1003">
        <v>607</v>
      </c>
      <c r="I1003" t="s">
        <v>8221</v>
      </c>
      <c r="J1003">
        <v>49</v>
      </c>
    </row>
    <row r="1004" spans="1:10">
      <c r="A1004" t="s">
        <v>8219</v>
      </c>
      <c r="B1004">
        <v>50</v>
      </c>
      <c r="I1004" t="s">
        <v>8221</v>
      </c>
      <c r="J1004">
        <v>19</v>
      </c>
    </row>
    <row r="1005" spans="1:10">
      <c r="A1005" t="s">
        <v>8219</v>
      </c>
      <c r="B1005">
        <v>55</v>
      </c>
      <c r="I1005" t="s">
        <v>8221</v>
      </c>
      <c r="J1005">
        <v>4</v>
      </c>
    </row>
    <row r="1006" spans="1:10">
      <c r="A1006" t="s">
        <v>8219</v>
      </c>
      <c r="B1006">
        <v>38</v>
      </c>
      <c r="I1006" t="s">
        <v>8221</v>
      </c>
      <c r="J1006">
        <v>4</v>
      </c>
    </row>
    <row r="1007" spans="1:10">
      <c r="A1007" t="s">
        <v>8219</v>
      </c>
      <c r="B1007">
        <v>25</v>
      </c>
      <c r="I1007" t="s">
        <v>8221</v>
      </c>
      <c r="J1007">
        <v>2</v>
      </c>
    </row>
    <row r="1008" spans="1:10">
      <c r="A1008" t="s">
        <v>8219</v>
      </c>
      <c r="B1008">
        <v>46</v>
      </c>
      <c r="I1008" t="s">
        <v>8221</v>
      </c>
      <c r="J1008">
        <v>0</v>
      </c>
    </row>
    <row r="1009" spans="1:10">
      <c r="A1009" t="s">
        <v>8219</v>
      </c>
      <c r="B1009">
        <v>83</v>
      </c>
      <c r="I1009" t="s">
        <v>8221</v>
      </c>
      <c r="J1009">
        <v>0</v>
      </c>
    </row>
    <row r="1010" spans="1:10">
      <c r="A1010" t="s">
        <v>8219</v>
      </c>
      <c r="B1010">
        <v>35</v>
      </c>
      <c r="I1010" t="s">
        <v>8221</v>
      </c>
      <c r="J1010">
        <v>14</v>
      </c>
    </row>
    <row r="1011" spans="1:10">
      <c r="A1011" t="s">
        <v>8219</v>
      </c>
      <c r="B1011">
        <v>25</v>
      </c>
      <c r="I1011" t="s">
        <v>8221</v>
      </c>
      <c r="J1011">
        <v>8</v>
      </c>
    </row>
    <row r="1012" spans="1:10">
      <c r="A1012" t="s">
        <v>8219</v>
      </c>
      <c r="B1012">
        <v>75</v>
      </c>
      <c r="I1012" t="s">
        <v>8221</v>
      </c>
      <c r="J1012">
        <v>0</v>
      </c>
    </row>
    <row r="1013" spans="1:10">
      <c r="A1013" t="s">
        <v>8219</v>
      </c>
      <c r="B1013">
        <v>62</v>
      </c>
      <c r="I1013" t="s">
        <v>8221</v>
      </c>
      <c r="J1013">
        <v>15</v>
      </c>
    </row>
    <row r="1014" spans="1:10">
      <c r="A1014" t="s">
        <v>8219</v>
      </c>
      <c r="B1014">
        <v>160</v>
      </c>
      <c r="I1014" t="s">
        <v>8221</v>
      </c>
      <c r="J1014">
        <v>33</v>
      </c>
    </row>
    <row r="1015" spans="1:10">
      <c r="A1015" t="s">
        <v>8219</v>
      </c>
      <c r="B1015">
        <v>246</v>
      </c>
      <c r="I1015" t="s">
        <v>8221</v>
      </c>
      <c r="J1015">
        <v>2</v>
      </c>
    </row>
    <row r="1016" spans="1:10">
      <c r="A1016" t="s">
        <v>8219</v>
      </c>
      <c r="B1016">
        <v>55</v>
      </c>
      <c r="I1016" t="s">
        <v>8221</v>
      </c>
      <c r="J1016">
        <v>6</v>
      </c>
    </row>
    <row r="1017" spans="1:10">
      <c r="A1017" t="s">
        <v>8219</v>
      </c>
      <c r="B1017">
        <v>23</v>
      </c>
      <c r="I1017" t="s">
        <v>8221</v>
      </c>
      <c r="J1017">
        <v>2</v>
      </c>
    </row>
    <row r="1018" spans="1:10">
      <c r="A1018" t="s">
        <v>8219</v>
      </c>
      <c r="B1018">
        <v>72</v>
      </c>
      <c r="I1018" t="s">
        <v>8221</v>
      </c>
      <c r="J1018">
        <v>0</v>
      </c>
    </row>
    <row r="1019" spans="1:10">
      <c r="A1019" t="s">
        <v>8219</v>
      </c>
      <c r="B1019">
        <v>22</v>
      </c>
      <c r="I1019" t="s">
        <v>8221</v>
      </c>
      <c r="J1019">
        <v>4</v>
      </c>
    </row>
    <row r="1020" spans="1:10">
      <c r="A1020" t="s">
        <v>8219</v>
      </c>
      <c r="B1020">
        <v>14</v>
      </c>
      <c r="I1020" t="s">
        <v>8221</v>
      </c>
      <c r="J1020">
        <v>1</v>
      </c>
    </row>
    <row r="1021" spans="1:10">
      <c r="A1021" t="s">
        <v>8219</v>
      </c>
      <c r="B1021">
        <v>38</v>
      </c>
      <c r="I1021" t="s">
        <v>8221</v>
      </c>
      <c r="J1021">
        <v>3</v>
      </c>
    </row>
    <row r="1022" spans="1:10">
      <c r="A1022" t="s">
        <v>8219</v>
      </c>
      <c r="B1022">
        <v>32</v>
      </c>
      <c r="I1022" t="s">
        <v>8221</v>
      </c>
      <c r="J1022">
        <v>4</v>
      </c>
    </row>
    <row r="1023" spans="1:10">
      <c r="A1023" t="s">
        <v>8219</v>
      </c>
      <c r="B1023">
        <v>63</v>
      </c>
      <c r="I1023" t="s">
        <v>8221</v>
      </c>
      <c r="J1023">
        <v>0</v>
      </c>
    </row>
    <row r="1024" spans="1:10">
      <c r="A1024" t="s">
        <v>8219</v>
      </c>
      <c r="B1024">
        <v>27</v>
      </c>
      <c r="I1024" t="s">
        <v>8221</v>
      </c>
      <c r="J1024">
        <v>4</v>
      </c>
    </row>
    <row r="1025" spans="1:10">
      <c r="A1025" t="s">
        <v>8219</v>
      </c>
      <c r="B1025">
        <v>44</v>
      </c>
      <c r="I1025" t="s">
        <v>8221</v>
      </c>
      <c r="J1025">
        <v>3</v>
      </c>
    </row>
    <row r="1026" spans="1:10">
      <c r="A1026" t="s">
        <v>8219</v>
      </c>
      <c r="B1026">
        <v>38</v>
      </c>
      <c r="I1026" t="s">
        <v>8221</v>
      </c>
      <c r="J1026">
        <v>34</v>
      </c>
    </row>
    <row r="1027" spans="1:10">
      <c r="A1027" t="s">
        <v>8219</v>
      </c>
      <c r="B1027">
        <v>115</v>
      </c>
      <c r="I1027" t="s">
        <v>8221</v>
      </c>
      <c r="J1027">
        <v>2</v>
      </c>
    </row>
    <row r="1028" spans="1:10">
      <c r="A1028" t="s">
        <v>8219</v>
      </c>
      <c r="B1028">
        <v>37</v>
      </c>
      <c r="I1028" t="s">
        <v>8221</v>
      </c>
      <c r="J1028">
        <v>33</v>
      </c>
    </row>
    <row r="1029" spans="1:10">
      <c r="A1029" t="s">
        <v>8219</v>
      </c>
      <c r="B1029">
        <v>99</v>
      </c>
      <c r="I1029" t="s">
        <v>8221</v>
      </c>
      <c r="J1029">
        <v>0</v>
      </c>
    </row>
    <row r="1030" spans="1:10">
      <c r="A1030" t="s">
        <v>8219</v>
      </c>
      <c r="B1030">
        <v>44</v>
      </c>
      <c r="I1030" t="s">
        <v>8221</v>
      </c>
      <c r="J1030">
        <v>0</v>
      </c>
    </row>
    <row r="1031" spans="1:10">
      <c r="A1031" t="s">
        <v>8219</v>
      </c>
      <c r="B1031">
        <v>58</v>
      </c>
      <c r="I1031" t="s">
        <v>8221</v>
      </c>
      <c r="J1031">
        <v>1</v>
      </c>
    </row>
    <row r="1032" spans="1:10">
      <c r="A1032" t="s">
        <v>8219</v>
      </c>
      <c r="B1032">
        <v>191</v>
      </c>
      <c r="I1032" t="s">
        <v>8221</v>
      </c>
      <c r="J1032">
        <v>13</v>
      </c>
    </row>
    <row r="1033" spans="1:10">
      <c r="A1033" t="s">
        <v>8219</v>
      </c>
      <c r="B1033">
        <v>40</v>
      </c>
      <c r="I1033" t="s">
        <v>8221</v>
      </c>
      <c r="J1033">
        <v>2</v>
      </c>
    </row>
    <row r="1034" spans="1:10">
      <c r="A1034" t="s">
        <v>8219</v>
      </c>
      <c r="B1034">
        <v>38</v>
      </c>
      <c r="I1034" t="s">
        <v>8221</v>
      </c>
      <c r="J1034">
        <v>36</v>
      </c>
    </row>
    <row r="1035" spans="1:10">
      <c r="A1035" t="s">
        <v>8219</v>
      </c>
      <c r="B1035">
        <v>39</v>
      </c>
      <c r="I1035" t="s">
        <v>8221</v>
      </c>
      <c r="J1035">
        <v>1</v>
      </c>
    </row>
    <row r="1036" spans="1:10">
      <c r="A1036" t="s">
        <v>8219</v>
      </c>
      <c r="B1036">
        <v>11</v>
      </c>
      <c r="I1036" t="s">
        <v>8221</v>
      </c>
      <c r="J1036">
        <v>15</v>
      </c>
    </row>
    <row r="1037" spans="1:10">
      <c r="A1037" t="s">
        <v>8219</v>
      </c>
      <c r="B1037">
        <v>107</v>
      </c>
      <c r="I1037" t="s">
        <v>8221</v>
      </c>
      <c r="J1037">
        <v>1</v>
      </c>
    </row>
    <row r="1038" spans="1:10">
      <c r="A1038" t="s">
        <v>8219</v>
      </c>
      <c r="B1038">
        <v>147</v>
      </c>
      <c r="I1038" t="s">
        <v>8221</v>
      </c>
      <c r="J1038">
        <v>0</v>
      </c>
    </row>
    <row r="1039" spans="1:10">
      <c r="A1039" t="s">
        <v>8219</v>
      </c>
      <c r="B1039">
        <v>36</v>
      </c>
      <c r="I1039" t="s">
        <v>8221</v>
      </c>
      <c r="J1039">
        <v>1</v>
      </c>
    </row>
    <row r="1040" spans="1:10">
      <c r="A1040" t="s">
        <v>8219</v>
      </c>
      <c r="B1040">
        <v>92</v>
      </c>
      <c r="I1040" t="s">
        <v>8221</v>
      </c>
      <c r="J1040">
        <v>0</v>
      </c>
    </row>
    <row r="1041" spans="1:10">
      <c r="A1041" t="s">
        <v>8219</v>
      </c>
      <c r="B1041">
        <v>35</v>
      </c>
      <c r="I1041" t="s">
        <v>8221</v>
      </c>
      <c r="J1041">
        <v>0</v>
      </c>
    </row>
    <row r="1042" spans="1:10">
      <c r="A1042" t="s">
        <v>8219</v>
      </c>
      <c r="B1042">
        <v>17</v>
      </c>
      <c r="I1042" t="s">
        <v>8221</v>
      </c>
      <c r="J1042">
        <v>1</v>
      </c>
    </row>
    <row r="1043" spans="1:10">
      <c r="A1043" t="s">
        <v>8219</v>
      </c>
      <c r="B1043">
        <v>22</v>
      </c>
      <c r="I1043" t="s">
        <v>8221</v>
      </c>
      <c r="J1043">
        <v>39</v>
      </c>
    </row>
    <row r="1044" spans="1:10">
      <c r="A1044" t="s">
        <v>8219</v>
      </c>
      <c r="B1044">
        <v>69</v>
      </c>
      <c r="I1044" t="s">
        <v>8221</v>
      </c>
      <c r="J1044">
        <v>0</v>
      </c>
    </row>
    <row r="1045" spans="1:10">
      <c r="A1045" t="s">
        <v>8219</v>
      </c>
      <c r="B1045">
        <v>13</v>
      </c>
      <c r="I1045" t="s">
        <v>8221</v>
      </c>
      <c r="J1045">
        <v>0</v>
      </c>
    </row>
    <row r="1046" spans="1:10">
      <c r="A1046" t="s">
        <v>8219</v>
      </c>
      <c r="B1046">
        <v>58</v>
      </c>
      <c r="I1046" t="s">
        <v>8221</v>
      </c>
      <c r="J1046">
        <v>3</v>
      </c>
    </row>
    <row r="1047" spans="1:10">
      <c r="A1047" t="s">
        <v>8219</v>
      </c>
      <c r="B1047">
        <v>44</v>
      </c>
      <c r="I1047" t="s">
        <v>8221</v>
      </c>
      <c r="J1047">
        <v>1</v>
      </c>
    </row>
    <row r="1048" spans="1:10">
      <c r="A1048" t="s">
        <v>8219</v>
      </c>
      <c r="B1048">
        <v>83</v>
      </c>
      <c r="I1048" t="s">
        <v>8221</v>
      </c>
      <c r="J1048">
        <v>13</v>
      </c>
    </row>
    <row r="1049" spans="1:10">
      <c r="A1049" t="s">
        <v>8219</v>
      </c>
      <c r="B1049">
        <v>117</v>
      </c>
      <c r="I1049" t="s">
        <v>8221</v>
      </c>
      <c r="J1049">
        <v>0</v>
      </c>
    </row>
    <row r="1050" spans="1:10">
      <c r="A1050" t="s">
        <v>8219</v>
      </c>
      <c r="B1050">
        <v>32</v>
      </c>
      <c r="I1050" t="s">
        <v>8221</v>
      </c>
      <c r="J1050">
        <v>6</v>
      </c>
    </row>
    <row r="1051" spans="1:10">
      <c r="A1051" t="s">
        <v>8219</v>
      </c>
      <c r="B1051">
        <v>8</v>
      </c>
      <c r="I1051" t="s">
        <v>8221</v>
      </c>
      <c r="J1051">
        <v>0</v>
      </c>
    </row>
    <row r="1052" spans="1:10">
      <c r="A1052" t="s">
        <v>8219</v>
      </c>
      <c r="B1052">
        <v>340</v>
      </c>
      <c r="I1052" t="s">
        <v>8221</v>
      </c>
      <c r="J1052">
        <v>14</v>
      </c>
    </row>
    <row r="1053" spans="1:10">
      <c r="A1053" t="s">
        <v>8219</v>
      </c>
      <c r="B1053">
        <v>7</v>
      </c>
      <c r="I1053" t="s">
        <v>8221</v>
      </c>
      <c r="J1053">
        <v>5</v>
      </c>
    </row>
    <row r="1054" spans="1:10">
      <c r="A1054" t="s">
        <v>8219</v>
      </c>
      <c r="B1054">
        <v>19</v>
      </c>
      <c r="I1054" t="s">
        <v>8221</v>
      </c>
      <c r="J1054">
        <v>6</v>
      </c>
    </row>
    <row r="1055" spans="1:10">
      <c r="A1055" t="s">
        <v>8219</v>
      </c>
      <c r="B1055">
        <v>47</v>
      </c>
      <c r="I1055" t="s">
        <v>8221</v>
      </c>
      <c r="J1055">
        <v>15</v>
      </c>
    </row>
    <row r="1056" spans="1:10">
      <c r="A1056" t="s">
        <v>8219</v>
      </c>
      <c r="B1056">
        <v>13</v>
      </c>
      <c r="I1056" t="s">
        <v>8221</v>
      </c>
      <c r="J1056">
        <v>0</v>
      </c>
    </row>
    <row r="1057" spans="1:10">
      <c r="A1057" t="s">
        <v>8219</v>
      </c>
      <c r="B1057">
        <v>90</v>
      </c>
      <c r="I1057" t="s">
        <v>8221</v>
      </c>
      <c r="J1057">
        <v>1</v>
      </c>
    </row>
    <row r="1058" spans="1:10">
      <c r="A1058" t="s">
        <v>8219</v>
      </c>
      <c r="B1058">
        <v>63</v>
      </c>
      <c r="I1058" t="s">
        <v>8221</v>
      </c>
      <c r="J1058">
        <v>9</v>
      </c>
    </row>
    <row r="1059" spans="1:10">
      <c r="A1059" t="s">
        <v>8219</v>
      </c>
      <c r="B1059">
        <v>26</v>
      </c>
      <c r="I1059" t="s">
        <v>8221</v>
      </c>
      <c r="J1059">
        <v>3</v>
      </c>
    </row>
    <row r="1060" spans="1:10">
      <c r="A1060" t="s">
        <v>8219</v>
      </c>
      <c r="B1060">
        <v>71</v>
      </c>
      <c r="I1060" t="s">
        <v>8221</v>
      </c>
      <c r="J1060">
        <v>3</v>
      </c>
    </row>
    <row r="1061" spans="1:10">
      <c r="A1061" t="s">
        <v>8219</v>
      </c>
      <c r="B1061">
        <v>38</v>
      </c>
      <c r="I1061" t="s">
        <v>8221</v>
      </c>
      <c r="J1061">
        <v>1</v>
      </c>
    </row>
    <row r="1062" spans="1:10">
      <c r="A1062" t="s">
        <v>8219</v>
      </c>
      <c r="B1062">
        <v>859</v>
      </c>
      <c r="I1062" t="s">
        <v>8221</v>
      </c>
      <c r="J1062">
        <v>3</v>
      </c>
    </row>
    <row r="1063" spans="1:10">
      <c r="A1063" t="s">
        <v>8219</v>
      </c>
      <c r="B1063">
        <v>21</v>
      </c>
      <c r="I1063" t="s">
        <v>8221</v>
      </c>
      <c r="J1063">
        <v>0</v>
      </c>
    </row>
    <row r="1064" spans="1:10">
      <c r="A1064" t="s">
        <v>8219</v>
      </c>
      <c r="B1064">
        <v>78</v>
      </c>
      <c r="I1064" t="s">
        <v>8221</v>
      </c>
      <c r="J1064">
        <v>2</v>
      </c>
    </row>
    <row r="1065" spans="1:10">
      <c r="A1065" t="s">
        <v>8219</v>
      </c>
      <c r="B1065">
        <v>53</v>
      </c>
      <c r="I1065" t="s">
        <v>8221</v>
      </c>
      <c r="J1065">
        <v>10</v>
      </c>
    </row>
    <row r="1066" spans="1:10">
      <c r="A1066" t="s">
        <v>8219</v>
      </c>
      <c r="B1066">
        <v>356</v>
      </c>
      <c r="I1066" t="s">
        <v>8221</v>
      </c>
      <c r="J1066">
        <v>60</v>
      </c>
    </row>
    <row r="1067" spans="1:10">
      <c r="A1067" t="s">
        <v>8219</v>
      </c>
      <c r="B1067">
        <v>279</v>
      </c>
      <c r="I1067" t="s">
        <v>8221</v>
      </c>
      <c r="J1067">
        <v>5</v>
      </c>
    </row>
    <row r="1068" spans="1:10">
      <c r="A1068" t="s">
        <v>8219</v>
      </c>
      <c r="B1068">
        <v>266</v>
      </c>
      <c r="I1068" t="s">
        <v>8221</v>
      </c>
      <c r="J1068">
        <v>9</v>
      </c>
    </row>
    <row r="1069" spans="1:10">
      <c r="A1069" t="s">
        <v>8219</v>
      </c>
      <c r="B1069">
        <v>623</v>
      </c>
      <c r="I1069" t="s">
        <v>8221</v>
      </c>
      <c r="J1069">
        <v>13</v>
      </c>
    </row>
    <row r="1070" spans="1:10">
      <c r="A1070" t="s">
        <v>8219</v>
      </c>
      <c r="B1070">
        <v>392</v>
      </c>
      <c r="I1070" t="s">
        <v>8221</v>
      </c>
      <c r="J1070">
        <v>0</v>
      </c>
    </row>
    <row r="1071" spans="1:10">
      <c r="A1071" t="s">
        <v>8219</v>
      </c>
      <c r="B1071">
        <v>3562</v>
      </c>
      <c r="I1071" t="s">
        <v>8221</v>
      </c>
      <c r="J1071">
        <v>8</v>
      </c>
    </row>
    <row r="1072" spans="1:10">
      <c r="A1072" t="s">
        <v>8219</v>
      </c>
      <c r="B1072">
        <v>514</v>
      </c>
      <c r="I1072" t="s">
        <v>8221</v>
      </c>
      <c r="J1072">
        <v>3</v>
      </c>
    </row>
    <row r="1073" spans="1:10">
      <c r="A1073" t="s">
        <v>8219</v>
      </c>
      <c r="B1073">
        <v>88</v>
      </c>
      <c r="I1073" t="s">
        <v>8221</v>
      </c>
      <c r="J1073">
        <v>3</v>
      </c>
    </row>
    <row r="1074" spans="1:10">
      <c r="A1074" t="s">
        <v>8219</v>
      </c>
      <c r="B1074">
        <v>537</v>
      </c>
      <c r="I1074" t="s">
        <v>8221</v>
      </c>
      <c r="J1074">
        <v>0</v>
      </c>
    </row>
    <row r="1075" spans="1:10">
      <c r="A1075" t="s">
        <v>8219</v>
      </c>
      <c r="B1075">
        <v>25</v>
      </c>
      <c r="I1075" t="s">
        <v>8221</v>
      </c>
      <c r="J1075">
        <v>6</v>
      </c>
    </row>
    <row r="1076" spans="1:10">
      <c r="A1076" t="s">
        <v>8219</v>
      </c>
      <c r="B1076">
        <v>3238</v>
      </c>
      <c r="I1076" t="s">
        <v>8221</v>
      </c>
      <c r="J1076">
        <v>4</v>
      </c>
    </row>
    <row r="1077" spans="1:10">
      <c r="A1077" t="s">
        <v>8219</v>
      </c>
      <c r="B1077">
        <v>897</v>
      </c>
      <c r="I1077" t="s">
        <v>8221</v>
      </c>
      <c r="J1077">
        <v>1</v>
      </c>
    </row>
    <row r="1078" spans="1:10">
      <c r="A1078" t="s">
        <v>8219</v>
      </c>
      <c r="B1078">
        <v>878</v>
      </c>
      <c r="I1078" t="s">
        <v>8221</v>
      </c>
      <c r="J1078">
        <v>29</v>
      </c>
    </row>
    <row r="1079" spans="1:10">
      <c r="A1079" t="s">
        <v>8219</v>
      </c>
      <c r="B1079">
        <v>115</v>
      </c>
      <c r="I1079" t="s">
        <v>8221</v>
      </c>
      <c r="J1079">
        <v>0</v>
      </c>
    </row>
    <row r="1080" spans="1:10">
      <c r="A1080" t="s">
        <v>8219</v>
      </c>
      <c r="B1080">
        <v>234</v>
      </c>
      <c r="I1080" t="s">
        <v>8221</v>
      </c>
      <c r="J1080">
        <v>4</v>
      </c>
    </row>
    <row r="1081" spans="1:10">
      <c r="A1081" t="s">
        <v>8219</v>
      </c>
      <c r="B1081">
        <v>4330</v>
      </c>
      <c r="I1081" t="s">
        <v>8221</v>
      </c>
      <c r="J1081">
        <v>5</v>
      </c>
    </row>
    <row r="1082" spans="1:10">
      <c r="A1082" t="s">
        <v>8219</v>
      </c>
      <c r="B1082">
        <v>651</v>
      </c>
      <c r="I1082" t="s">
        <v>8221</v>
      </c>
      <c r="J1082">
        <v>4</v>
      </c>
    </row>
    <row r="1083" spans="1:10">
      <c r="A1083" t="s">
        <v>8219</v>
      </c>
      <c r="B1083">
        <v>251</v>
      </c>
      <c r="I1083" t="s">
        <v>8221</v>
      </c>
      <c r="J1083">
        <v>5</v>
      </c>
    </row>
    <row r="1084" spans="1:10">
      <c r="A1084" t="s">
        <v>8219</v>
      </c>
      <c r="B1084">
        <v>263</v>
      </c>
      <c r="I1084" t="s">
        <v>8221</v>
      </c>
      <c r="J1084">
        <v>1</v>
      </c>
    </row>
    <row r="1085" spans="1:10">
      <c r="A1085" t="s">
        <v>8219</v>
      </c>
      <c r="B1085">
        <v>28</v>
      </c>
      <c r="I1085" t="s">
        <v>8221</v>
      </c>
      <c r="J1085">
        <v>1</v>
      </c>
    </row>
    <row r="1086" spans="1:10">
      <c r="A1086" t="s">
        <v>8219</v>
      </c>
      <c r="B1086">
        <v>721</v>
      </c>
      <c r="I1086" t="s">
        <v>8221</v>
      </c>
      <c r="J1086">
        <v>0</v>
      </c>
    </row>
    <row r="1087" spans="1:10">
      <c r="A1087" t="s">
        <v>8219</v>
      </c>
      <c r="B1087">
        <v>50</v>
      </c>
      <c r="I1087" t="s">
        <v>8221</v>
      </c>
      <c r="J1087">
        <v>14</v>
      </c>
    </row>
    <row r="1088" spans="1:10">
      <c r="A1088" t="s">
        <v>8219</v>
      </c>
      <c r="B1088">
        <v>73</v>
      </c>
      <c r="I1088" t="s">
        <v>8221</v>
      </c>
      <c r="J1088">
        <v>3</v>
      </c>
    </row>
    <row r="1089" spans="1:10">
      <c r="A1089" t="s">
        <v>8219</v>
      </c>
      <c r="B1089">
        <v>27</v>
      </c>
      <c r="I1089" t="s">
        <v>8221</v>
      </c>
      <c r="J1089">
        <v>10</v>
      </c>
    </row>
    <row r="1090" spans="1:10">
      <c r="A1090" t="s">
        <v>8219</v>
      </c>
      <c r="B1090">
        <v>34</v>
      </c>
      <c r="I1090" t="s">
        <v>8221</v>
      </c>
      <c r="J1090">
        <v>17</v>
      </c>
    </row>
    <row r="1091" spans="1:10">
      <c r="A1091" t="s">
        <v>8219</v>
      </c>
      <c r="B1091">
        <v>7</v>
      </c>
      <c r="I1091" t="s">
        <v>8221</v>
      </c>
      <c r="J1091">
        <v>2</v>
      </c>
    </row>
    <row r="1092" spans="1:10">
      <c r="A1092" t="s">
        <v>8219</v>
      </c>
      <c r="B1092">
        <v>24</v>
      </c>
      <c r="I1092" t="s">
        <v>8221</v>
      </c>
      <c r="J1092">
        <v>0</v>
      </c>
    </row>
    <row r="1093" spans="1:10">
      <c r="A1093" t="s">
        <v>8219</v>
      </c>
      <c r="B1093">
        <v>15</v>
      </c>
      <c r="I1093" t="s">
        <v>8221</v>
      </c>
      <c r="J1093">
        <v>4</v>
      </c>
    </row>
    <row r="1094" spans="1:10">
      <c r="A1094" t="s">
        <v>8219</v>
      </c>
      <c r="B1094">
        <v>72</v>
      </c>
      <c r="I1094" t="s">
        <v>8221</v>
      </c>
      <c r="J1094">
        <v>12</v>
      </c>
    </row>
    <row r="1095" spans="1:10">
      <c r="A1095" t="s">
        <v>8219</v>
      </c>
      <c r="B1095">
        <v>120</v>
      </c>
      <c r="I1095" t="s">
        <v>8221</v>
      </c>
      <c r="J1095">
        <v>3</v>
      </c>
    </row>
    <row r="1096" spans="1:10">
      <c r="A1096" t="s">
        <v>8219</v>
      </c>
      <c r="B1096">
        <v>123</v>
      </c>
      <c r="I1096" t="s">
        <v>8221</v>
      </c>
      <c r="J1096">
        <v>12</v>
      </c>
    </row>
    <row r="1097" spans="1:10">
      <c r="A1097" t="s">
        <v>8219</v>
      </c>
      <c r="B1097">
        <v>1</v>
      </c>
      <c r="I1097" t="s">
        <v>8221</v>
      </c>
      <c r="J1097">
        <v>0</v>
      </c>
    </row>
    <row r="1098" spans="1:10">
      <c r="A1098" t="s">
        <v>8219</v>
      </c>
      <c r="B1098">
        <v>24</v>
      </c>
      <c r="I1098" t="s">
        <v>8221</v>
      </c>
      <c r="J1098">
        <v>7</v>
      </c>
    </row>
    <row r="1099" spans="1:10">
      <c r="A1099" t="s">
        <v>8219</v>
      </c>
      <c r="B1099">
        <v>33</v>
      </c>
      <c r="I1099" t="s">
        <v>8221</v>
      </c>
      <c r="J1099">
        <v>2</v>
      </c>
    </row>
    <row r="1100" spans="1:10">
      <c r="A1100" t="s">
        <v>8219</v>
      </c>
      <c r="B1100">
        <v>14</v>
      </c>
      <c r="I1100" t="s">
        <v>8221</v>
      </c>
      <c r="J1100">
        <v>1</v>
      </c>
    </row>
    <row r="1101" spans="1:10">
      <c r="A1101" t="s">
        <v>8219</v>
      </c>
      <c r="B1101">
        <v>9</v>
      </c>
      <c r="I1101" t="s">
        <v>8221</v>
      </c>
      <c r="J1101">
        <v>4</v>
      </c>
    </row>
    <row r="1102" spans="1:10">
      <c r="A1102" t="s">
        <v>8219</v>
      </c>
      <c r="B1102">
        <v>76</v>
      </c>
      <c r="I1102" t="s">
        <v>8221</v>
      </c>
      <c r="J1102">
        <v>4</v>
      </c>
    </row>
    <row r="1103" spans="1:10">
      <c r="A1103" t="s">
        <v>8219</v>
      </c>
      <c r="B1103">
        <v>19</v>
      </c>
      <c r="I1103" t="s">
        <v>8221</v>
      </c>
      <c r="J1103">
        <v>17</v>
      </c>
    </row>
    <row r="1104" spans="1:10">
      <c r="A1104" t="s">
        <v>8219</v>
      </c>
      <c r="B1104">
        <v>69</v>
      </c>
      <c r="I1104" t="s">
        <v>8221</v>
      </c>
      <c r="J1104">
        <v>7</v>
      </c>
    </row>
    <row r="1105" spans="1:10">
      <c r="A1105" t="s">
        <v>8219</v>
      </c>
      <c r="B1105">
        <v>218</v>
      </c>
      <c r="I1105" t="s">
        <v>8221</v>
      </c>
      <c r="J1105">
        <v>2</v>
      </c>
    </row>
    <row r="1106" spans="1:10">
      <c r="A1106" t="s">
        <v>8219</v>
      </c>
      <c r="B1106">
        <v>30</v>
      </c>
      <c r="I1106" t="s">
        <v>8221</v>
      </c>
      <c r="J1106">
        <v>5</v>
      </c>
    </row>
    <row r="1107" spans="1:10">
      <c r="A1107" t="s">
        <v>8219</v>
      </c>
      <c r="B1107">
        <v>100</v>
      </c>
      <c r="I1107" t="s">
        <v>8221</v>
      </c>
      <c r="J1107">
        <v>1</v>
      </c>
    </row>
    <row r="1108" spans="1:10">
      <c r="A1108" t="s">
        <v>8219</v>
      </c>
      <c r="B1108">
        <v>296</v>
      </c>
      <c r="I1108" t="s">
        <v>8221</v>
      </c>
      <c r="J1108">
        <v>1</v>
      </c>
    </row>
    <row r="1109" spans="1:10">
      <c r="A1109" t="s">
        <v>8219</v>
      </c>
      <c r="B1109">
        <v>1204</v>
      </c>
      <c r="I1109" t="s">
        <v>8221</v>
      </c>
      <c r="J1109">
        <v>14</v>
      </c>
    </row>
    <row r="1110" spans="1:10">
      <c r="A1110" t="s">
        <v>8219</v>
      </c>
      <c r="B1110">
        <v>321</v>
      </c>
      <c r="I1110" t="s">
        <v>8221</v>
      </c>
      <c r="J1110">
        <v>26</v>
      </c>
    </row>
    <row r="1111" spans="1:10">
      <c r="A1111" t="s">
        <v>8219</v>
      </c>
      <c r="B1111">
        <v>301</v>
      </c>
      <c r="I1111" t="s">
        <v>8221</v>
      </c>
      <c r="J1111">
        <v>2</v>
      </c>
    </row>
    <row r="1112" spans="1:10">
      <c r="A1112" t="s">
        <v>8219</v>
      </c>
      <c r="B1112">
        <v>144</v>
      </c>
      <c r="I1112" t="s">
        <v>8221</v>
      </c>
      <c r="J1112">
        <v>1</v>
      </c>
    </row>
    <row r="1113" spans="1:10">
      <c r="A1113" t="s">
        <v>8219</v>
      </c>
      <c r="B1113">
        <v>539</v>
      </c>
      <c r="I1113" t="s">
        <v>8221</v>
      </c>
      <c r="J1113">
        <v>3</v>
      </c>
    </row>
    <row r="1114" spans="1:10">
      <c r="A1114" t="s">
        <v>8219</v>
      </c>
      <c r="B1114">
        <v>498</v>
      </c>
      <c r="I1114" t="s">
        <v>8221</v>
      </c>
      <c r="J1114">
        <v>7</v>
      </c>
    </row>
    <row r="1115" spans="1:10">
      <c r="A1115" t="s">
        <v>8219</v>
      </c>
      <c r="B1115">
        <v>1113</v>
      </c>
      <c r="I1115" t="s">
        <v>8221</v>
      </c>
      <c r="J1115">
        <v>9</v>
      </c>
    </row>
    <row r="1116" spans="1:10">
      <c r="A1116" t="s">
        <v>8219</v>
      </c>
      <c r="B1116">
        <v>988</v>
      </c>
      <c r="I1116" t="s">
        <v>8221</v>
      </c>
      <c r="J1116">
        <v>20</v>
      </c>
    </row>
    <row r="1117" spans="1:10">
      <c r="A1117" t="s">
        <v>8219</v>
      </c>
      <c r="B1117">
        <v>391</v>
      </c>
      <c r="I1117" t="s">
        <v>8221</v>
      </c>
      <c r="J1117">
        <v>6</v>
      </c>
    </row>
    <row r="1118" spans="1:10">
      <c r="A1118" t="s">
        <v>8219</v>
      </c>
      <c r="B1118">
        <v>28</v>
      </c>
      <c r="I1118" t="s">
        <v>8221</v>
      </c>
      <c r="J1118">
        <v>13</v>
      </c>
    </row>
    <row r="1119" spans="1:10">
      <c r="A1119" t="s">
        <v>8219</v>
      </c>
      <c r="B1119">
        <v>147</v>
      </c>
      <c r="I1119" t="s">
        <v>8221</v>
      </c>
      <c r="J1119">
        <v>1</v>
      </c>
    </row>
    <row r="1120" spans="1:10">
      <c r="A1120" t="s">
        <v>8219</v>
      </c>
      <c r="B1120">
        <v>680</v>
      </c>
      <c r="I1120" t="s">
        <v>8221</v>
      </c>
      <c r="J1120">
        <v>202</v>
      </c>
    </row>
    <row r="1121" spans="1:10">
      <c r="A1121" t="s">
        <v>8219</v>
      </c>
      <c r="B1121">
        <v>983</v>
      </c>
      <c r="I1121" t="s">
        <v>8221</v>
      </c>
      <c r="J1121">
        <v>0</v>
      </c>
    </row>
    <row r="1122" spans="1:10">
      <c r="A1122" t="s">
        <v>8219</v>
      </c>
      <c r="B1122">
        <v>79</v>
      </c>
      <c r="I1122" t="s">
        <v>8221</v>
      </c>
      <c r="J1122">
        <v>1</v>
      </c>
    </row>
    <row r="1123" spans="1:10">
      <c r="A1123" t="s">
        <v>8219</v>
      </c>
      <c r="B1123">
        <v>426</v>
      </c>
      <c r="I1123" t="s">
        <v>8221</v>
      </c>
      <c r="J1123">
        <v>0</v>
      </c>
    </row>
    <row r="1124" spans="1:10">
      <c r="A1124" t="s">
        <v>8219</v>
      </c>
      <c r="B1124">
        <v>96</v>
      </c>
      <c r="I1124" t="s">
        <v>8221</v>
      </c>
      <c r="J1124">
        <v>2</v>
      </c>
    </row>
    <row r="1125" spans="1:10">
      <c r="A1125" t="s">
        <v>8219</v>
      </c>
      <c r="B1125">
        <v>163</v>
      </c>
      <c r="I1125" t="s">
        <v>8221</v>
      </c>
      <c r="J1125">
        <v>13</v>
      </c>
    </row>
    <row r="1126" spans="1:10">
      <c r="A1126" t="s">
        <v>8219</v>
      </c>
      <c r="B1126">
        <v>2525</v>
      </c>
      <c r="I1126" t="s">
        <v>8221</v>
      </c>
      <c r="J1126">
        <v>9</v>
      </c>
    </row>
    <row r="1127" spans="1:10">
      <c r="A1127" t="s">
        <v>8219</v>
      </c>
      <c r="B1127">
        <v>2035</v>
      </c>
      <c r="I1127" t="s">
        <v>8221</v>
      </c>
      <c r="J1127">
        <v>2</v>
      </c>
    </row>
    <row r="1128" spans="1:10">
      <c r="A1128" t="s">
        <v>8219</v>
      </c>
      <c r="B1128">
        <v>290</v>
      </c>
      <c r="I1128" t="s">
        <v>8221</v>
      </c>
      <c r="J1128">
        <v>0</v>
      </c>
    </row>
    <row r="1129" spans="1:10">
      <c r="A1129" t="s">
        <v>8219</v>
      </c>
      <c r="B1129">
        <v>1980</v>
      </c>
      <c r="I1129" t="s">
        <v>8221</v>
      </c>
      <c r="J1129">
        <v>35</v>
      </c>
    </row>
    <row r="1130" spans="1:10">
      <c r="A1130" t="s">
        <v>8219</v>
      </c>
      <c r="B1130">
        <v>57</v>
      </c>
      <c r="I1130" t="s">
        <v>8221</v>
      </c>
      <c r="J1130">
        <v>2</v>
      </c>
    </row>
    <row r="1131" spans="1:10">
      <c r="A1131" t="s">
        <v>8219</v>
      </c>
      <c r="B1131">
        <v>380</v>
      </c>
      <c r="I1131" t="s">
        <v>8221</v>
      </c>
      <c r="J1131">
        <v>3</v>
      </c>
    </row>
    <row r="1132" spans="1:10">
      <c r="A1132" t="s">
        <v>8219</v>
      </c>
      <c r="B1132">
        <v>128</v>
      </c>
      <c r="I1132" t="s">
        <v>8221</v>
      </c>
      <c r="J1132">
        <v>0</v>
      </c>
    </row>
    <row r="1133" spans="1:10">
      <c r="A1133" t="s">
        <v>8219</v>
      </c>
      <c r="B1133">
        <v>180</v>
      </c>
      <c r="I1133" t="s">
        <v>8221</v>
      </c>
      <c r="J1133">
        <v>1</v>
      </c>
    </row>
    <row r="1134" spans="1:10">
      <c r="A1134" t="s">
        <v>8219</v>
      </c>
      <c r="B1134">
        <v>571</v>
      </c>
      <c r="I1134" t="s">
        <v>8221</v>
      </c>
      <c r="J1134">
        <v>0</v>
      </c>
    </row>
    <row r="1135" spans="1:10">
      <c r="A1135" t="s">
        <v>8219</v>
      </c>
      <c r="B1135">
        <v>480</v>
      </c>
      <c r="I1135" t="s">
        <v>8221</v>
      </c>
      <c r="J1135">
        <v>0</v>
      </c>
    </row>
    <row r="1136" spans="1:10">
      <c r="A1136" t="s">
        <v>8219</v>
      </c>
      <c r="B1136">
        <v>249</v>
      </c>
      <c r="I1136" t="s">
        <v>8221</v>
      </c>
      <c r="J1136">
        <v>3</v>
      </c>
    </row>
    <row r="1137" spans="1:10">
      <c r="A1137" t="s">
        <v>8219</v>
      </c>
      <c r="B1137">
        <v>84</v>
      </c>
      <c r="I1137" t="s">
        <v>8221</v>
      </c>
      <c r="J1137">
        <v>11</v>
      </c>
    </row>
    <row r="1138" spans="1:10">
      <c r="A1138" t="s">
        <v>8219</v>
      </c>
      <c r="B1138">
        <v>197</v>
      </c>
      <c r="I1138" t="s">
        <v>8221</v>
      </c>
      <c r="J1138">
        <v>6</v>
      </c>
    </row>
    <row r="1139" spans="1:10">
      <c r="A1139" t="s">
        <v>8219</v>
      </c>
      <c r="B1139">
        <v>271</v>
      </c>
      <c r="I1139" t="s">
        <v>8221</v>
      </c>
      <c r="J1139">
        <v>0</v>
      </c>
    </row>
    <row r="1140" spans="1:10">
      <c r="A1140" t="s">
        <v>8219</v>
      </c>
      <c r="B1140">
        <v>50</v>
      </c>
      <c r="I1140" t="s">
        <v>8221</v>
      </c>
      <c r="J1140">
        <v>67</v>
      </c>
    </row>
    <row r="1141" spans="1:10">
      <c r="A1141" t="s">
        <v>8219</v>
      </c>
      <c r="B1141">
        <v>169</v>
      </c>
      <c r="I1141" t="s">
        <v>8221</v>
      </c>
      <c r="J1141">
        <v>23</v>
      </c>
    </row>
    <row r="1142" spans="1:10">
      <c r="A1142" t="s">
        <v>8219</v>
      </c>
      <c r="B1142">
        <v>205</v>
      </c>
      <c r="I1142" t="s">
        <v>8221</v>
      </c>
      <c r="J1142">
        <v>72</v>
      </c>
    </row>
    <row r="1143" spans="1:10">
      <c r="A1143" t="s">
        <v>8219</v>
      </c>
      <c r="B1143">
        <v>206</v>
      </c>
      <c r="I1143" t="s">
        <v>8221</v>
      </c>
      <c r="J1143">
        <v>2</v>
      </c>
    </row>
    <row r="1144" spans="1:10">
      <c r="A1144" t="s">
        <v>8219</v>
      </c>
      <c r="B1144">
        <v>84</v>
      </c>
      <c r="I1144" t="s">
        <v>8221</v>
      </c>
      <c r="J1144">
        <v>15</v>
      </c>
    </row>
    <row r="1145" spans="1:10">
      <c r="A1145" t="s">
        <v>8219</v>
      </c>
      <c r="B1145">
        <v>210</v>
      </c>
      <c r="I1145" t="s">
        <v>8221</v>
      </c>
      <c r="J1145">
        <v>1</v>
      </c>
    </row>
    <row r="1146" spans="1:10">
      <c r="A1146" t="s">
        <v>8219</v>
      </c>
      <c r="B1146">
        <v>181</v>
      </c>
      <c r="I1146" t="s">
        <v>8221</v>
      </c>
      <c r="J1146">
        <v>2</v>
      </c>
    </row>
    <row r="1147" spans="1:10">
      <c r="A1147" t="s">
        <v>8219</v>
      </c>
      <c r="B1147">
        <v>60</v>
      </c>
      <c r="I1147" t="s">
        <v>8221</v>
      </c>
      <c r="J1147">
        <v>7</v>
      </c>
    </row>
    <row r="1148" spans="1:10">
      <c r="A1148" t="s">
        <v>8219</v>
      </c>
      <c r="B1148">
        <v>445</v>
      </c>
      <c r="I1148" t="s">
        <v>8221</v>
      </c>
      <c r="J1148">
        <v>16</v>
      </c>
    </row>
    <row r="1149" spans="1:10">
      <c r="A1149" t="s">
        <v>8219</v>
      </c>
      <c r="B1149">
        <v>17</v>
      </c>
      <c r="I1149" t="s">
        <v>8221</v>
      </c>
      <c r="J1149">
        <v>117</v>
      </c>
    </row>
    <row r="1150" spans="1:10">
      <c r="A1150" t="s">
        <v>8219</v>
      </c>
      <c r="B1150">
        <v>194</v>
      </c>
      <c r="I1150" t="s">
        <v>8221</v>
      </c>
      <c r="J1150">
        <v>2</v>
      </c>
    </row>
    <row r="1151" spans="1:10">
      <c r="A1151" t="s">
        <v>8219</v>
      </c>
      <c r="B1151">
        <v>404</v>
      </c>
      <c r="I1151" t="s">
        <v>8221</v>
      </c>
      <c r="J1151">
        <v>7</v>
      </c>
    </row>
    <row r="1152" spans="1:10">
      <c r="A1152" t="s">
        <v>8219</v>
      </c>
      <c r="B1152">
        <v>194</v>
      </c>
      <c r="I1152" t="s">
        <v>8221</v>
      </c>
      <c r="J1152">
        <v>3</v>
      </c>
    </row>
    <row r="1153" spans="1:10">
      <c r="A1153" t="s">
        <v>8219</v>
      </c>
      <c r="B1153">
        <v>902</v>
      </c>
      <c r="I1153" t="s">
        <v>8221</v>
      </c>
      <c r="J1153">
        <v>20</v>
      </c>
    </row>
    <row r="1154" spans="1:10">
      <c r="A1154" t="s">
        <v>8219</v>
      </c>
      <c r="B1154">
        <v>1670</v>
      </c>
      <c r="I1154" t="s">
        <v>8221</v>
      </c>
      <c r="J1154">
        <v>50</v>
      </c>
    </row>
    <row r="1155" spans="1:10">
      <c r="A1155" t="s">
        <v>8219</v>
      </c>
      <c r="B1155">
        <v>1328</v>
      </c>
      <c r="I1155" t="s">
        <v>8221</v>
      </c>
      <c r="J1155">
        <v>2</v>
      </c>
    </row>
    <row r="1156" spans="1:10">
      <c r="A1156" t="s">
        <v>8219</v>
      </c>
      <c r="B1156">
        <v>944</v>
      </c>
      <c r="I1156" t="s">
        <v>8221</v>
      </c>
      <c r="J1156">
        <v>3</v>
      </c>
    </row>
    <row r="1157" spans="1:10">
      <c r="A1157" t="s">
        <v>8219</v>
      </c>
      <c r="B1157">
        <v>147</v>
      </c>
      <c r="I1157" t="s">
        <v>8221</v>
      </c>
      <c r="J1157">
        <v>27</v>
      </c>
    </row>
    <row r="1158" spans="1:10">
      <c r="A1158" t="s">
        <v>8219</v>
      </c>
      <c r="B1158">
        <v>99</v>
      </c>
      <c r="I1158" t="s">
        <v>8221</v>
      </c>
      <c r="J1158">
        <v>7</v>
      </c>
    </row>
    <row r="1159" spans="1:10">
      <c r="A1159" t="s">
        <v>8219</v>
      </c>
      <c r="B1159">
        <v>79</v>
      </c>
      <c r="I1159" t="s">
        <v>8221</v>
      </c>
      <c r="J1159">
        <v>5</v>
      </c>
    </row>
    <row r="1160" spans="1:10">
      <c r="A1160" t="s">
        <v>8219</v>
      </c>
      <c r="B1160">
        <v>75</v>
      </c>
      <c r="I1160" t="s">
        <v>8221</v>
      </c>
      <c r="J1160">
        <v>0</v>
      </c>
    </row>
    <row r="1161" spans="1:10">
      <c r="A1161" t="s">
        <v>8219</v>
      </c>
      <c r="B1161">
        <v>207</v>
      </c>
      <c r="I1161" t="s">
        <v>8221</v>
      </c>
      <c r="J1161">
        <v>3</v>
      </c>
    </row>
    <row r="1162" spans="1:10">
      <c r="A1162" t="s">
        <v>8219</v>
      </c>
      <c r="B1162">
        <v>102</v>
      </c>
      <c r="I1162" t="s">
        <v>8221</v>
      </c>
      <c r="J1162">
        <v>6</v>
      </c>
    </row>
    <row r="1163" spans="1:10">
      <c r="A1163" t="s">
        <v>8219</v>
      </c>
      <c r="B1163">
        <v>32</v>
      </c>
      <c r="I1163" t="s">
        <v>8221</v>
      </c>
      <c r="J1163">
        <v>9</v>
      </c>
    </row>
    <row r="1164" spans="1:10">
      <c r="A1164" t="s">
        <v>8219</v>
      </c>
      <c r="B1164">
        <v>480</v>
      </c>
      <c r="I1164" t="s">
        <v>8221</v>
      </c>
      <c r="J1164">
        <v>3</v>
      </c>
    </row>
    <row r="1165" spans="1:10">
      <c r="A1165" t="s">
        <v>8219</v>
      </c>
      <c r="B1165">
        <v>11</v>
      </c>
      <c r="I1165" t="s">
        <v>8221</v>
      </c>
      <c r="J1165">
        <v>2</v>
      </c>
    </row>
    <row r="1166" spans="1:10">
      <c r="A1166" t="s">
        <v>8219</v>
      </c>
      <c r="B1166">
        <v>12</v>
      </c>
      <c r="I1166" t="s">
        <v>8221</v>
      </c>
      <c r="J1166">
        <v>3</v>
      </c>
    </row>
    <row r="1167" spans="1:10">
      <c r="A1167" t="s">
        <v>8219</v>
      </c>
      <c r="B1167">
        <v>48</v>
      </c>
      <c r="I1167" t="s">
        <v>8221</v>
      </c>
      <c r="J1167">
        <v>45</v>
      </c>
    </row>
    <row r="1168" spans="1:10">
      <c r="A1168" t="s">
        <v>8219</v>
      </c>
      <c r="B1168">
        <v>59</v>
      </c>
      <c r="I1168" t="s">
        <v>8221</v>
      </c>
      <c r="J1168">
        <v>9</v>
      </c>
    </row>
    <row r="1169" spans="1:10">
      <c r="A1169" t="s">
        <v>8219</v>
      </c>
      <c r="B1169">
        <v>79</v>
      </c>
      <c r="I1169" t="s">
        <v>8221</v>
      </c>
      <c r="J1169">
        <v>9</v>
      </c>
    </row>
    <row r="1170" spans="1:10">
      <c r="A1170" t="s">
        <v>8219</v>
      </c>
      <c r="B1170">
        <v>14</v>
      </c>
      <c r="I1170" t="s">
        <v>8221</v>
      </c>
      <c r="J1170">
        <v>21</v>
      </c>
    </row>
    <row r="1171" spans="1:10">
      <c r="A1171" t="s">
        <v>8219</v>
      </c>
      <c r="B1171">
        <v>106</v>
      </c>
      <c r="I1171" t="s">
        <v>8221</v>
      </c>
      <c r="J1171">
        <v>17</v>
      </c>
    </row>
    <row r="1172" spans="1:10">
      <c r="A1172" t="s">
        <v>8219</v>
      </c>
      <c r="B1172">
        <v>25</v>
      </c>
      <c r="I1172" t="s">
        <v>8221</v>
      </c>
      <c r="J1172">
        <v>1</v>
      </c>
    </row>
    <row r="1173" spans="1:10">
      <c r="A1173" t="s">
        <v>8219</v>
      </c>
      <c r="B1173">
        <v>25</v>
      </c>
      <c r="I1173" t="s">
        <v>8221</v>
      </c>
      <c r="J1173">
        <v>1</v>
      </c>
    </row>
    <row r="1174" spans="1:10">
      <c r="A1174" t="s">
        <v>8219</v>
      </c>
      <c r="B1174">
        <v>29</v>
      </c>
      <c r="I1174" t="s">
        <v>8221</v>
      </c>
      <c r="J1174">
        <v>14</v>
      </c>
    </row>
    <row r="1175" spans="1:10">
      <c r="A1175" t="s">
        <v>8219</v>
      </c>
      <c r="B1175">
        <v>43</v>
      </c>
      <c r="I1175" t="s">
        <v>8221</v>
      </c>
      <c r="J1175">
        <v>42</v>
      </c>
    </row>
    <row r="1176" spans="1:10">
      <c r="A1176" t="s">
        <v>8219</v>
      </c>
      <c r="B1176">
        <v>46</v>
      </c>
      <c r="I1176" t="s">
        <v>8221</v>
      </c>
      <c r="J1176">
        <v>27</v>
      </c>
    </row>
    <row r="1177" spans="1:10">
      <c r="A1177" t="s">
        <v>8219</v>
      </c>
      <c r="B1177">
        <v>27</v>
      </c>
      <c r="I1177" t="s">
        <v>8221</v>
      </c>
      <c r="J1177">
        <v>5</v>
      </c>
    </row>
    <row r="1178" spans="1:10">
      <c r="A1178" t="s">
        <v>8219</v>
      </c>
      <c r="B1178">
        <v>112</v>
      </c>
      <c r="I1178" t="s">
        <v>8221</v>
      </c>
      <c r="J1178">
        <v>13</v>
      </c>
    </row>
    <row r="1179" spans="1:10">
      <c r="A1179" t="s">
        <v>8219</v>
      </c>
      <c r="B1179">
        <v>34</v>
      </c>
      <c r="I1179" t="s">
        <v>8221</v>
      </c>
      <c r="J1179">
        <v>12</v>
      </c>
    </row>
    <row r="1180" spans="1:10">
      <c r="A1180" t="s">
        <v>8219</v>
      </c>
      <c r="B1180">
        <v>145</v>
      </c>
      <c r="I1180" t="s">
        <v>8221</v>
      </c>
      <c r="J1180">
        <v>90</v>
      </c>
    </row>
    <row r="1181" spans="1:10">
      <c r="A1181" t="s">
        <v>8219</v>
      </c>
      <c r="B1181">
        <v>19</v>
      </c>
      <c r="I1181" t="s">
        <v>8221</v>
      </c>
      <c r="J1181">
        <v>2</v>
      </c>
    </row>
    <row r="1182" spans="1:10">
      <c r="A1182" t="s">
        <v>8219</v>
      </c>
      <c r="B1182">
        <v>288</v>
      </c>
      <c r="I1182" t="s">
        <v>8221</v>
      </c>
      <c r="J1182">
        <v>5</v>
      </c>
    </row>
    <row r="1183" spans="1:10">
      <c r="A1183" t="s">
        <v>8219</v>
      </c>
      <c r="B1183">
        <v>14</v>
      </c>
      <c r="I1183" t="s">
        <v>8221</v>
      </c>
      <c r="J1183">
        <v>31</v>
      </c>
    </row>
    <row r="1184" spans="1:10">
      <c r="A1184" t="s">
        <v>8219</v>
      </c>
      <c r="B1184">
        <v>7</v>
      </c>
      <c r="I1184" t="s">
        <v>8221</v>
      </c>
      <c r="J1184">
        <v>4</v>
      </c>
    </row>
    <row r="1185" spans="1:10">
      <c r="A1185" t="s">
        <v>8219</v>
      </c>
      <c r="B1185">
        <v>211</v>
      </c>
      <c r="I1185" t="s">
        <v>8221</v>
      </c>
      <c r="J1185">
        <v>29</v>
      </c>
    </row>
    <row r="1186" spans="1:10">
      <c r="A1186" t="s">
        <v>8219</v>
      </c>
      <c r="B1186">
        <v>85</v>
      </c>
      <c r="I1186" t="s">
        <v>8221</v>
      </c>
      <c r="J1186">
        <v>2</v>
      </c>
    </row>
    <row r="1187" spans="1:10">
      <c r="A1187" t="s">
        <v>8219</v>
      </c>
      <c r="B1187">
        <v>103</v>
      </c>
      <c r="I1187" t="s">
        <v>8221</v>
      </c>
      <c r="J1187">
        <v>114</v>
      </c>
    </row>
    <row r="1188" spans="1:10">
      <c r="A1188" t="s">
        <v>8219</v>
      </c>
      <c r="B1188">
        <v>113</v>
      </c>
      <c r="I1188" t="s">
        <v>8221</v>
      </c>
      <c r="J1188">
        <v>1</v>
      </c>
    </row>
    <row r="1189" spans="1:10">
      <c r="A1189" t="s">
        <v>8219</v>
      </c>
      <c r="B1189">
        <v>167</v>
      </c>
      <c r="I1189" t="s">
        <v>8221</v>
      </c>
      <c r="J1189">
        <v>76</v>
      </c>
    </row>
    <row r="1190" spans="1:10">
      <c r="A1190" t="s">
        <v>8219</v>
      </c>
      <c r="B1190">
        <v>73</v>
      </c>
      <c r="I1190" t="s">
        <v>8221</v>
      </c>
      <c r="J1190">
        <v>9</v>
      </c>
    </row>
    <row r="1191" spans="1:10">
      <c r="A1191" t="s">
        <v>8219</v>
      </c>
      <c r="B1191">
        <v>75</v>
      </c>
      <c r="I1191" t="s">
        <v>8221</v>
      </c>
      <c r="J1191">
        <v>37</v>
      </c>
    </row>
    <row r="1192" spans="1:10">
      <c r="A1192" t="s">
        <v>8219</v>
      </c>
      <c r="B1192">
        <v>614</v>
      </c>
      <c r="I1192" t="s">
        <v>8221</v>
      </c>
      <c r="J1192">
        <v>0</v>
      </c>
    </row>
    <row r="1193" spans="1:10">
      <c r="A1193" t="s">
        <v>8219</v>
      </c>
      <c r="B1193">
        <v>107</v>
      </c>
      <c r="I1193" t="s">
        <v>8221</v>
      </c>
      <c r="J1193">
        <v>1</v>
      </c>
    </row>
    <row r="1194" spans="1:10">
      <c r="A1194" t="s">
        <v>8219</v>
      </c>
      <c r="B1194">
        <v>1224</v>
      </c>
      <c r="I1194" t="s">
        <v>8221</v>
      </c>
      <c r="J1194">
        <v>10</v>
      </c>
    </row>
    <row r="1195" spans="1:10">
      <c r="A1195" t="s">
        <v>8219</v>
      </c>
      <c r="B1195">
        <v>104</v>
      </c>
      <c r="I1195" t="s">
        <v>8221</v>
      </c>
      <c r="J1195">
        <v>1</v>
      </c>
    </row>
    <row r="1196" spans="1:10">
      <c r="A1196" t="s">
        <v>8219</v>
      </c>
      <c r="B1196">
        <v>79</v>
      </c>
      <c r="I1196" t="s">
        <v>8221</v>
      </c>
      <c r="J1196">
        <v>2</v>
      </c>
    </row>
    <row r="1197" spans="1:10">
      <c r="A1197" t="s">
        <v>8219</v>
      </c>
      <c r="B1197">
        <v>157</v>
      </c>
      <c r="I1197" t="s">
        <v>8221</v>
      </c>
      <c r="J1197">
        <v>1</v>
      </c>
    </row>
    <row r="1198" spans="1:10">
      <c r="A1198" t="s">
        <v>8219</v>
      </c>
      <c r="B1198">
        <v>50</v>
      </c>
      <c r="I1198" t="s">
        <v>8221</v>
      </c>
      <c r="J1198">
        <v>10</v>
      </c>
    </row>
    <row r="1199" spans="1:10">
      <c r="A1199" t="s">
        <v>8219</v>
      </c>
      <c r="B1199">
        <v>64</v>
      </c>
      <c r="I1199" t="s">
        <v>8221</v>
      </c>
      <c r="J1199">
        <v>9</v>
      </c>
    </row>
    <row r="1200" spans="1:10">
      <c r="A1200" t="s">
        <v>8219</v>
      </c>
      <c r="B1200">
        <v>200</v>
      </c>
      <c r="I1200" t="s">
        <v>8221</v>
      </c>
      <c r="J1200">
        <v>19</v>
      </c>
    </row>
    <row r="1201" spans="1:10">
      <c r="A1201" t="s">
        <v>8219</v>
      </c>
      <c r="B1201">
        <v>22</v>
      </c>
      <c r="I1201" t="s">
        <v>8221</v>
      </c>
      <c r="J1201">
        <v>0</v>
      </c>
    </row>
    <row r="1202" spans="1:10">
      <c r="A1202" t="s">
        <v>8219</v>
      </c>
      <c r="B1202">
        <v>163</v>
      </c>
      <c r="I1202" t="s">
        <v>8221</v>
      </c>
      <c r="J1202">
        <v>4</v>
      </c>
    </row>
    <row r="1203" spans="1:10">
      <c r="A1203" t="s">
        <v>8219</v>
      </c>
      <c r="B1203">
        <v>77</v>
      </c>
      <c r="I1203" t="s">
        <v>8221</v>
      </c>
      <c r="J1203">
        <v>8</v>
      </c>
    </row>
    <row r="1204" spans="1:10">
      <c r="A1204" t="s">
        <v>8219</v>
      </c>
      <c r="B1204">
        <v>89</v>
      </c>
      <c r="I1204" t="s">
        <v>8221</v>
      </c>
      <c r="J1204">
        <v>24</v>
      </c>
    </row>
    <row r="1205" spans="1:10">
      <c r="A1205" t="s">
        <v>8219</v>
      </c>
      <c r="B1205">
        <v>3355</v>
      </c>
      <c r="I1205" t="s">
        <v>8221</v>
      </c>
      <c r="J1205">
        <v>0</v>
      </c>
    </row>
    <row r="1206" spans="1:10">
      <c r="A1206" t="s">
        <v>8219</v>
      </c>
      <c r="B1206">
        <v>537</v>
      </c>
      <c r="I1206" t="s">
        <v>8221</v>
      </c>
      <c r="J1206">
        <v>39</v>
      </c>
    </row>
    <row r="1207" spans="1:10">
      <c r="A1207" t="s">
        <v>8219</v>
      </c>
      <c r="B1207">
        <v>125</v>
      </c>
      <c r="I1207" t="s">
        <v>8221</v>
      </c>
      <c r="J1207">
        <v>6</v>
      </c>
    </row>
    <row r="1208" spans="1:10">
      <c r="A1208" t="s">
        <v>8219</v>
      </c>
      <c r="B1208">
        <v>163</v>
      </c>
      <c r="I1208" t="s">
        <v>8221</v>
      </c>
      <c r="J1208">
        <v>4</v>
      </c>
    </row>
    <row r="1209" spans="1:10">
      <c r="A1209" t="s">
        <v>8219</v>
      </c>
      <c r="B1209">
        <v>283</v>
      </c>
      <c r="I1209" t="s">
        <v>8221</v>
      </c>
      <c r="J1209">
        <v>3</v>
      </c>
    </row>
    <row r="1210" spans="1:10">
      <c r="A1210" t="s">
        <v>8219</v>
      </c>
      <c r="B1210">
        <v>352</v>
      </c>
      <c r="I1210" t="s">
        <v>8221</v>
      </c>
      <c r="J1210">
        <v>53</v>
      </c>
    </row>
    <row r="1211" spans="1:10">
      <c r="A1211" t="s">
        <v>8219</v>
      </c>
      <c r="B1211">
        <v>94</v>
      </c>
      <c r="I1211" t="s">
        <v>8221</v>
      </c>
      <c r="J1211">
        <v>1</v>
      </c>
    </row>
    <row r="1212" spans="1:10">
      <c r="A1212" t="s">
        <v>8219</v>
      </c>
      <c r="B1212">
        <v>67</v>
      </c>
      <c r="I1212" t="s">
        <v>8221</v>
      </c>
      <c r="J1212">
        <v>2</v>
      </c>
    </row>
    <row r="1213" spans="1:10">
      <c r="A1213" t="s">
        <v>8219</v>
      </c>
      <c r="B1213">
        <v>221</v>
      </c>
      <c r="I1213" t="s">
        <v>8221</v>
      </c>
      <c r="J1213">
        <v>25</v>
      </c>
    </row>
    <row r="1214" spans="1:10">
      <c r="A1214" t="s">
        <v>8219</v>
      </c>
      <c r="B1214">
        <v>2165</v>
      </c>
      <c r="I1214" t="s">
        <v>8221</v>
      </c>
      <c r="J1214">
        <v>6</v>
      </c>
    </row>
    <row r="1215" spans="1:10">
      <c r="A1215" t="s">
        <v>8219</v>
      </c>
      <c r="B1215">
        <v>179</v>
      </c>
      <c r="I1215" t="s">
        <v>8221</v>
      </c>
      <c r="J1215">
        <v>0</v>
      </c>
    </row>
    <row r="1216" spans="1:10">
      <c r="A1216" t="s">
        <v>8219</v>
      </c>
      <c r="B1216">
        <v>123</v>
      </c>
      <c r="I1216" t="s">
        <v>8221</v>
      </c>
      <c r="J1216">
        <v>12</v>
      </c>
    </row>
    <row r="1217" spans="1:10">
      <c r="A1217" t="s">
        <v>8219</v>
      </c>
      <c r="B1217">
        <v>1104</v>
      </c>
      <c r="I1217" t="s">
        <v>8221</v>
      </c>
      <c r="J1217">
        <v>0</v>
      </c>
    </row>
    <row r="1218" spans="1:10">
      <c r="A1218" t="s">
        <v>8219</v>
      </c>
      <c r="B1218">
        <v>403</v>
      </c>
      <c r="I1218" t="s">
        <v>8221</v>
      </c>
      <c r="J1218">
        <v>36</v>
      </c>
    </row>
    <row r="1219" spans="1:10">
      <c r="A1219" t="s">
        <v>8219</v>
      </c>
      <c r="B1219">
        <v>109</v>
      </c>
      <c r="I1219" t="s">
        <v>8221</v>
      </c>
      <c r="J1219">
        <v>0</v>
      </c>
    </row>
    <row r="1220" spans="1:10">
      <c r="A1220" t="s">
        <v>8219</v>
      </c>
      <c r="B1220">
        <v>372</v>
      </c>
      <c r="I1220" t="s">
        <v>8221</v>
      </c>
      <c r="J1220">
        <v>2</v>
      </c>
    </row>
    <row r="1221" spans="1:10">
      <c r="A1221" t="s">
        <v>8219</v>
      </c>
      <c r="B1221">
        <v>311</v>
      </c>
      <c r="I1221" t="s">
        <v>8221</v>
      </c>
      <c r="J1221">
        <v>1</v>
      </c>
    </row>
    <row r="1222" spans="1:10">
      <c r="A1222" t="s">
        <v>8219</v>
      </c>
      <c r="B1222">
        <v>61</v>
      </c>
      <c r="I1222" t="s">
        <v>8221</v>
      </c>
      <c r="J1222">
        <v>59</v>
      </c>
    </row>
    <row r="1223" spans="1:10">
      <c r="A1223" t="s">
        <v>8219</v>
      </c>
      <c r="B1223">
        <v>115</v>
      </c>
      <c r="I1223" t="s">
        <v>8221</v>
      </c>
      <c r="J1223">
        <v>1</v>
      </c>
    </row>
    <row r="1224" spans="1:10">
      <c r="A1224" t="s">
        <v>8219</v>
      </c>
      <c r="B1224">
        <v>111</v>
      </c>
      <c r="I1224" t="s">
        <v>8221</v>
      </c>
      <c r="J1224">
        <v>31</v>
      </c>
    </row>
    <row r="1225" spans="1:10">
      <c r="A1225" t="s">
        <v>8219</v>
      </c>
      <c r="B1225">
        <v>337</v>
      </c>
      <c r="I1225" t="s">
        <v>8221</v>
      </c>
      <c r="J1225">
        <v>18</v>
      </c>
    </row>
    <row r="1226" spans="1:10">
      <c r="A1226" t="s">
        <v>8219</v>
      </c>
      <c r="B1226">
        <v>9</v>
      </c>
      <c r="I1226" t="s">
        <v>8221</v>
      </c>
      <c r="J1226">
        <v>10</v>
      </c>
    </row>
    <row r="1227" spans="1:10">
      <c r="A1227" t="s">
        <v>8219</v>
      </c>
      <c r="B1227">
        <v>120</v>
      </c>
      <c r="I1227" t="s">
        <v>8221</v>
      </c>
      <c r="J1227">
        <v>0</v>
      </c>
    </row>
    <row r="1228" spans="1:10">
      <c r="A1228" t="s">
        <v>8219</v>
      </c>
      <c r="B1228">
        <v>102</v>
      </c>
      <c r="I1228" t="s">
        <v>8221</v>
      </c>
      <c r="J1228">
        <v>14</v>
      </c>
    </row>
    <row r="1229" spans="1:10">
      <c r="A1229" t="s">
        <v>8219</v>
      </c>
      <c r="B1229">
        <v>186</v>
      </c>
      <c r="I1229" t="s">
        <v>8221</v>
      </c>
      <c r="J1229">
        <v>2</v>
      </c>
    </row>
    <row r="1230" spans="1:10">
      <c r="A1230" t="s">
        <v>8219</v>
      </c>
      <c r="B1230">
        <v>15</v>
      </c>
      <c r="I1230" t="s">
        <v>8221</v>
      </c>
      <c r="J1230">
        <v>1</v>
      </c>
    </row>
    <row r="1231" spans="1:10">
      <c r="A1231" t="s">
        <v>8219</v>
      </c>
      <c r="B1231">
        <v>67</v>
      </c>
      <c r="I1231" t="s">
        <v>8221</v>
      </c>
      <c r="J1231">
        <v>3</v>
      </c>
    </row>
    <row r="1232" spans="1:10">
      <c r="A1232" t="s">
        <v>8219</v>
      </c>
      <c r="B1232">
        <v>130</v>
      </c>
      <c r="I1232" t="s">
        <v>8221</v>
      </c>
      <c r="J1232">
        <v>0</v>
      </c>
    </row>
    <row r="1233" spans="1:10">
      <c r="A1233" t="s">
        <v>8219</v>
      </c>
      <c r="B1233">
        <v>16</v>
      </c>
      <c r="I1233" t="s">
        <v>8221</v>
      </c>
      <c r="J1233">
        <v>2</v>
      </c>
    </row>
    <row r="1234" spans="1:10">
      <c r="A1234" t="s">
        <v>8219</v>
      </c>
      <c r="B1234">
        <v>67</v>
      </c>
      <c r="I1234" t="s">
        <v>8221</v>
      </c>
      <c r="J1234">
        <v>0</v>
      </c>
    </row>
    <row r="1235" spans="1:10">
      <c r="A1235" t="s">
        <v>8219</v>
      </c>
      <c r="B1235">
        <v>124</v>
      </c>
      <c r="I1235" t="s">
        <v>8221</v>
      </c>
      <c r="J1235">
        <v>12</v>
      </c>
    </row>
    <row r="1236" spans="1:10">
      <c r="A1236" t="s">
        <v>8219</v>
      </c>
      <c r="B1236">
        <v>80</v>
      </c>
      <c r="I1236" t="s">
        <v>8221</v>
      </c>
      <c r="J1236">
        <v>1</v>
      </c>
    </row>
    <row r="1237" spans="1:10">
      <c r="A1237" t="s">
        <v>8219</v>
      </c>
      <c r="B1237">
        <v>282</v>
      </c>
      <c r="I1237" t="s">
        <v>8221</v>
      </c>
      <c r="J1237">
        <v>8</v>
      </c>
    </row>
    <row r="1238" spans="1:10">
      <c r="A1238" t="s">
        <v>8219</v>
      </c>
      <c r="B1238">
        <v>68</v>
      </c>
      <c r="I1238" t="s">
        <v>8221</v>
      </c>
      <c r="J1238">
        <v>2</v>
      </c>
    </row>
    <row r="1239" spans="1:10">
      <c r="A1239" t="s">
        <v>8219</v>
      </c>
      <c r="B1239">
        <v>86</v>
      </c>
      <c r="I1239" t="s">
        <v>8221</v>
      </c>
      <c r="J1239">
        <v>31</v>
      </c>
    </row>
    <row r="1240" spans="1:10">
      <c r="A1240" t="s">
        <v>8219</v>
      </c>
      <c r="B1240">
        <v>115</v>
      </c>
      <c r="I1240" t="s">
        <v>8221</v>
      </c>
      <c r="J1240">
        <v>5</v>
      </c>
    </row>
    <row r="1241" spans="1:10">
      <c r="A1241" t="s">
        <v>8219</v>
      </c>
      <c r="B1241">
        <v>75</v>
      </c>
      <c r="I1241" t="s">
        <v>8221</v>
      </c>
      <c r="J1241">
        <v>1</v>
      </c>
    </row>
    <row r="1242" spans="1:10">
      <c r="A1242" t="s">
        <v>8219</v>
      </c>
      <c r="B1242">
        <v>43</v>
      </c>
      <c r="I1242" t="s">
        <v>8221</v>
      </c>
      <c r="J1242">
        <v>12</v>
      </c>
    </row>
    <row r="1243" spans="1:10">
      <c r="A1243" t="s">
        <v>8219</v>
      </c>
      <c r="B1243">
        <v>48</v>
      </c>
      <c r="I1243" t="s">
        <v>8221</v>
      </c>
      <c r="J1243">
        <v>4</v>
      </c>
    </row>
    <row r="1244" spans="1:10">
      <c r="A1244" t="s">
        <v>8219</v>
      </c>
      <c r="B1244">
        <v>52</v>
      </c>
      <c r="I1244" t="s">
        <v>8221</v>
      </c>
      <c r="J1244">
        <v>0</v>
      </c>
    </row>
    <row r="1245" spans="1:10">
      <c r="A1245" t="s">
        <v>8219</v>
      </c>
      <c r="B1245">
        <v>43</v>
      </c>
      <c r="I1245" t="s">
        <v>8221</v>
      </c>
      <c r="J1245">
        <v>7</v>
      </c>
    </row>
    <row r="1246" spans="1:10">
      <c r="A1246" t="s">
        <v>8219</v>
      </c>
      <c r="B1246">
        <v>58</v>
      </c>
      <c r="I1246" t="s">
        <v>8221</v>
      </c>
      <c r="J1246">
        <v>2</v>
      </c>
    </row>
    <row r="1247" spans="1:10">
      <c r="A1247" t="s">
        <v>8219</v>
      </c>
      <c r="B1247">
        <v>47</v>
      </c>
      <c r="I1247" t="s">
        <v>8221</v>
      </c>
      <c r="J1247">
        <v>1</v>
      </c>
    </row>
    <row r="1248" spans="1:10">
      <c r="A1248" t="s">
        <v>8219</v>
      </c>
      <c r="B1248">
        <v>36</v>
      </c>
      <c r="I1248" t="s">
        <v>8221</v>
      </c>
      <c r="J1248">
        <v>4</v>
      </c>
    </row>
    <row r="1249" spans="1:10">
      <c r="A1249" t="s">
        <v>8219</v>
      </c>
      <c r="B1249">
        <v>17</v>
      </c>
      <c r="I1249" t="s">
        <v>8221</v>
      </c>
      <c r="J1249">
        <v>6</v>
      </c>
    </row>
    <row r="1250" spans="1:10">
      <c r="A1250" t="s">
        <v>8219</v>
      </c>
      <c r="B1250">
        <v>104</v>
      </c>
      <c r="I1250" t="s">
        <v>8221</v>
      </c>
      <c r="J1250">
        <v>8</v>
      </c>
    </row>
    <row r="1251" spans="1:10">
      <c r="A1251" t="s">
        <v>8219</v>
      </c>
      <c r="B1251">
        <v>47</v>
      </c>
      <c r="I1251" t="s">
        <v>8221</v>
      </c>
      <c r="J1251">
        <v>14</v>
      </c>
    </row>
    <row r="1252" spans="1:10">
      <c r="A1252" t="s">
        <v>8219</v>
      </c>
      <c r="B1252">
        <v>38</v>
      </c>
      <c r="I1252" t="s">
        <v>8221</v>
      </c>
      <c r="J1252">
        <v>0</v>
      </c>
    </row>
    <row r="1253" spans="1:10">
      <c r="A1253" t="s">
        <v>8219</v>
      </c>
      <c r="B1253">
        <v>81</v>
      </c>
      <c r="I1253" t="s">
        <v>8221</v>
      </c>
      <c r="J1253">
        <v>4</v>
      </c>
    </row>
    <row r="1254" spans="1:10">
      <c r="A1254" t="s">
        <v>8219</v>
      </c>
      <c r="B1254">
        <v>55</v>
      </c>
      <c r="I1254" t="s">
        <v>8221</v>
      </c>
      <c r="J1254">
        <v>0</v>
      </c>
    </row>
    <row r="1255" spans="1:10">
      <c r="A1255" t="s">
        <v>8219</v>
      </c>
      <c r="B1255">
        <v>41</v>
      </c>
      <c r="I1255" t="s">
        <v>8221</v>
      </c>
      <c r="J1255">
        <v>0</v>
      </c>
    </row>
    <row r="1256" spans="1:10">
      <c r="A1256" t="s">
        <v>8219</v>
      </c>
      <c r="B1256">
        <v>79</v>
      </c>
      <c r="I1256" t="s">
        <v>8221</v>
      </c>
      <c r="J1256">
        <v>1</v>
      </c>
    </row>
    <row r="1257" spans="1:10">
      <c r="A1257" t="s">
        <v>8219</v>
      </c>
      <c r="B1257">
        <v>16</v>
      </c>
      <c r="I1257" t="s">
        <v>8221</v>
      </c>
      <c r="J1257">
        <v>1</v>
      </c>
    </row>
    <row r="1258" spans="1:10">
      <c r="A1258" t="s">
        <v>8219</v>
      </c>
      <c r="B1258">
        <v>8</v>
      </c>
      <c r="I1258" t="s">
        <v>8221</v>
      </c>
      <c r="J1258">
        <v>1</v>
      </c>
    </row>
    <row r="1259" spans="1:10">
      <c r="A1259" t="s">
        <v>8219</v>
      </c>
      <c r="B1259">
        <v>95</v>
      </c>
      <c r="I1259" t="s">
        <v>8221</v>
      </c>
      <c r="J1259">
        <v>1</v>
      </c>
    </row>
    <row r="1260" spans="1:10">
      <c r="A1260" t="s">
        <v>8219</v>
      </c>
      <c r="B1260">
        <v>25</v>
      </c>
      <c r="I1260" t="s">
        <v>8221</v>
      </c>
      <c r="J1260">
        <v>4</v>
      </c>
    </row>
    <row r="1261" spans="1:10">
      <c r="A1261" t="s">
        <v>8219</v>
      </c>
      <c r="B1261">
        <v>19</v>
      </c>
      <c r="I1261" t="s">
        <v>8221</v>
      </c>
      <c r="J1261">
        <v>0</v>
      </c>
    </row>
    <row r="1262" spans="1:10">
      <c r="A1262" t="s">
        <v>8219</v>
      </c>
      <c r="B1262">
        <v>90</v>
      </c>
      <c r="I1262" t="s">
        <v>8221</v>
      </c>
      <c r="J1262">
        <v>0</v>
      </c>
    </row>
    <row r="1263" spans="1:10">
      <c r="A1263" t="s">
        <v>8219</v>
      </c>
      <c r="B1263">
        <v>41</v>
      </c>
      <c r="I1263" t="s">
        <v>8221</v>
      </c>
      <c r="J1263">
        <v>2</v>
      </c>
    </row>
    <row r="1264" spans="1:10">
      <c r="A1264" t="s">
        <v>8219</v>
      </c>
      <c r="B1264">
        <v>30</v>
      </c>
      <c r="I1264" t="s">
        <v>8221</v>
      </c>
      <c r="J1264">
        <v>24</v>
      </c>
    </row>
    <row r="1265" spans="1:10">
      <c r="A1265" t="s">
        <v>8219</v>
      </c>
      <c r="B1265">
        <v>38</v>
      </c>
      <c r="I1265" t="s">
        <v>8221</v>
      </c>
      <c r="J1265">
        <v>1</v>
      </c>
    </row>
    <row r="1266" spans="1:10">
      <c r="A1266" t="s">
        <v>8219</v>
      </c>
      <c r="B1266">
        <v>65</v>
      </c>
      <c r="I1266" t="s">
        <v>8221</v>
      </c>
      <c r="J1266">
        <v>2</v>
      </c>
    </row>
    <row r="1267" spans="1:10">
      <c r="A1267" t="s">
        <v>8219</v>
      </c>
      <c r="B1267">
        <v>75</v>
      </c>
      <c r="I1267" t="s">
        <v>8221</v>
      </c>
      <c r="J1267">
        <v>1</v>
      </c>
    </row>
    <row r="1268" spans="1:10">
      <c r="A1268" t="s">
        <v>8219</v>
      </c>
      <c r="B1268">
        <v>16</v>
      </c>
      <c r="I1268" t="s">
        <v>8221</v>
      </c>
      <c r="J1268">
        <v>37</v>
      </c>
    </row>
    <row r="1269" spans="1:10">
      <c r="A1269" t="s">
        <v>8219</v>
      </c>
      <c r="B1269">
        <v>10</v>
      </c>
      <c r="I1269" t="s">
        <v>8221</v>
      </c>
      <c r="J1269">
        <v>5</v>
      </c>
    </row>
    <row r="1270" spans="1:10">
      <c r="A1270" t="s">
        <v>8219</v>
      </c>
      <c r="B1270">
        <v>27</v>
      </c>
      <c r="I1270" t="s">
        <v>8221</v>
      </c>
      <c r="J1270">
        <v>4</v>
      </c>
    </row>
    <row r="1271" spans="1:10">
      <c r="A1271" t="s">
        <v>8219</v>
      </c>
      <c r="B1271">
        <v>259</v>
      </c>
      <c r="I1271" t="s">
        <v>8221</v>
      </c>
      <c r="J1271">
        <v>16</v>
      </c>
    </row>
    <row r="1272" spans="1:10">
      <c r="A1272" t="s">
        <v>8219</v>
      </c>
      <c r="B1272">
        <v>39</v>
      </c>
      <c r="I1272" t="s">
        <v>8221</v>
      </c>
      <c r="J1272">
        <v>9</v>
      </c>
    </row>
    <row r="1273" spans="1:10">
      <c r="A1273" t="s">
        <v>8219</v>
      </c>
      <c r="B1273">
        <v>42</v>
      </c>
      <c r="I1273" t="s">
        <v>8221</v>
      </c>
      <c r="J1273">
        <v>0</v>
      </c>
    </row>
    <row r="1274" spans="1:10">
      <c r="A1274" t="s">
        <v>8219</v>
      </c>
      <c r="B1274">
        <v>10</v>
      </c>
      <c r="I1274" t="s">
        <v>8221</v>
      </c>
      <c r="J1274">
        <v>40</v>
      </c>
    </row>
    <row r="1275" spans="1:10">
      <c r="A1275" t="s">
        <v>8219</v>
      </c>
      <c r="B1275">
        <v>56</v>
      </c>
      <c r="I1275" t="s">
        <v>8221</v>
      </c>
      <c r="J1275">
        <v>0</v>
      </c>
    </row>
    <row r="1276" spans="1:10">
      <c r="A1276" t="s">
        <v>8219</v>
      </c>
      <c r="B1276">
        <v>20</v>
      </c>
      <c r="I1276" t="s">
        <v>8221</v>
      </c>
      <c r="J1276">
        <v>2</v>
      </c>
    </row>
    <row r="1277" spans="1:10">
      <c r="A1277" t="s">
        <v>8219</v>
      </c>
      <c r="B1277">
        <v>170</v>
      </c>
      <c r="I1277" t="s">
        <v>8221</v>
      </c>
      <c r="J1277">
        <v>1</v>
      </c>
    </row>
    <row r="1278" spans="1:10">
      <c r="A1278" t="s">
        <v>8219</v>
      </c>
      <c r="B1278">
        <v>29</v>
      </c>
      <c r="I1278" t="s">
        <v>8221</v>
      </c>
      <c r="J1278">
        <v>9</v>
      </c>
    </row>
    <row r="1279" spans="1:10">
      <c r="A1279" t="s">
        <v>8219</v>
      </c>
      <c r="B1279">
        <v>132</v>
      </c>
      <c r="I1279" t="s">
        <v>8221</v>
      </c>
      <c r="J1279">
        <v>34</v>
      </c>
    </row>
    <row r="1280" spans="1:10">
      <c r="A1280" t="s">
        <v>8219</v>
      </c>
      <c r="B1280">
        <v>27</v>
      </c>
      <c r="I1280" t="s">
        <v>8221</v>
      </c>
      <c r="J1280">
        <v>23</v>
      </c>
    </row>
    <row r="1281" spans="1:10">
      <c r="A1281" t="s">
        <v>8219</v>
      </c>
      <c r="B1281">
        <v>26</v>
      </c>
      <c r="I1281" t="s">
        <v>8221</v>
      </c>
      <c r="J1281">
        <v>19</v>
      </c>
    </row>
    <row r="1282" spans="1:10">
      <c r="A1282" t="s">
        <v>8219</v>
      </c>
      <c r="B1282">
        <v>43</v>
      </c>
      <c r="I1282" t="s">
        <v>8221</v>
      </c>
      <c r="J1282">
        <v>50</v>
      </c>
    </row>
    <row r="1283" spans="1:10">
      <c r="A1283" t="s">
        <v>8219</v>
      </c>
      <c r="B1283">
        <v>80</v>
      </c>
      <c r="I1283" t="s">
        <v>8221</v>
      </c>
      <c r="J1283">
        <v>12</v>
      </c>
    </row>
    <row r="1284" spans="1:10">
      <c r="A1284" t="s">
        <v>8219</v>
      </c>
      <c r="B1284">
        <v>33</v>
      </c>
      <c r="I1284" t="s">
        <v>8221</v>
      </c>
      <c r="J1284">
        <v>8</v>
      </c>
    </row>
    <row r="1285" spans="1:10">
      <c r="A1285" t="s">
        <v>8219</v>
      </c>
      <c r="B1285">
        <v>71</v>
      </c>
      <c r="I1285" t="s">
        <v>8221</v>
      </c>
      <c r="J1285">
        <v>9</v>
      </c>
    </row>
    <row r="1286" spans="1:10">
      <c r="A1286" t="s">
        <v>8219</v>
      </c>
      <c r="B1286">
        <v>81</v>
      </c>
      <c r="I1286" t="s">
        <v>8221</v>
      </c>
      <c r="J1286">
        <v>43</v>
      </c>
    </row>
    <row r="1287" spans="1:10">
      <c r="A1287" t="s">
        <v>8219</v>
      </c>
      <c r="B1287">
        <v>76</v>
      </c>
      <c r="I1287" t="s">
        <v>8221</v>
      </c>
      <c r="J1287">
        <v>28</v>
      </c>
    </row>
    <row r="1288" spans="1:10">
      <c r="A1288" t="s">
        <v>8219</v>
      </c>
      <c r="B1288">
        <v>48</v>
      </c>
      <c r="I1288" t="s">
        <v>8221</v>
      </c>
      <c r="J1288">
        <v>4</v>
      </c>
    </row>
    <row r="1289" spans="1:10">
      <c r="A1289" t="s">
        <v>8219</v>
      </c>
      <c r="B1289">
        <v>61</v>
      </c>
      <c r="I1289" t="s">
        <v>8221</v>
      </c>
      <c r="J1289">
        <v>24</v>
      </c>
    </row>
    <row r="1290" spans="1:10">
      <c r="A1290" t="s">
        <v>8219</v>
      </c>
      <c r="B1290">
        <v>60</v>
      </c>
      <c r="I1290" t="s">
        <v>8221</v>
      </c>
      <c r="J1290">
        <v>2</v>
      </c>
    </row>
    <row r="1291" spans="1:10">
      <c r="A1291" t="s">
        <v>8219</v>
      </c>
      <c r="B1291">
        <v>136</v>
      </c>
      <c r="I1291" t="s">
        <v>8221</v>
      </c>
      <c r="J1291">
        <v>2</v>
      </c>
    </row>
    <row r="1292" spans="1:10">
      <c r="A1292" t="s">
        <v>8219</v>
      </c>
      <c r="B1292">
        <v>14</v>
      </c>
      <c r="I1292" t="s">
        <v>8221</v>
      </c>
      <c r="J1292">
        <v>20</v>
      </c>
    </row>
    <row r="1293" spans="1:10">
      <c r="A1293" t="s">
        <v>8219</v>
      </c>
      <c r="B1293">
        <v>78</v>
      </c>
      <c r="I1293" t="s">
        <v>8221</v>
      </c>
      <c r="J1293">
        <v>1</v>
      </c>
    </row>
    <row r="1294" spans="1:10">
      <c r="A1294" t="s">
        <v>8219</v>
      </c>
      <c r="B1294">
        <v>4</v>
      </c>
      <c r="I1294" t="s">
        <v>8221</v>
      </c>
      <c r="J1294">
        <v>1</v>
      </c>
    </row>
    <row r="1295" spans="1:10">
      <c r="A1295" t="s">
        <v>8219</v>
      </c>
      <c r="B1295">
        <v>11</v>
      </c>
      <c r="I1295" t="s">
        <v>8221</v>
      </c>
      <c r="J1295">
        <v>4</v>
      </c>
    </row>
    <row r="1296" spans="1:10">
      <c r="A1296" t="s">
        <v>8219</v>
      </c>
      <c r="B1296">
        <v>185</v>
      </c>
      <c r="I1296" t="s">
        <v>8221</v>
      </c>
      <c r="J1296">
        <v>1</v>
      </c>
    </row>
    <row r="1297" spans="1:10">
      <c r="A1297" t="s">
        <v>8219</v>
      </c>
      <c r="B1297">
        <v>59</v>
      </c>
      <c r="I1297" t="s">
        <v>8221</v>
      </c>
      <c r="J1297">
        <v>1</v>
      </c>
    </row>
    <row r="1298" spans="1:10">
      <c r="A1298" t="s">
        <v>8219</v>
      </c>
      <c r="B1298">
        <v>27</v>
      </c>
      <c r="I1298" t="s">
        <v>8221</v>
      </c>
      <c r="J1298">
        <v>13</v>
      </c>
    </row>
    <row r="1299" spans="1:10">
      <c r="A1299" t="s">
        <v>8219</v>
      </c>
      <c r="B1299">
        <v>63</v>
      </c>
      <c r="I1299" t="s">
        <v>8221</v>
      </c>
      <c r="J1299">
        <v>1</v>
      </c>
    </row>
    <row r="1300" spans="1:10">
      <c r="A1300" t="s">
        <v>8219</v>
      </c>
      <c r="B1300">
        <v>13</v>
      </c>
      <c r="I1300" t="s">
        <v>8221</v>
      </c>
      <c r="J1300">
        <v>1</v>
      </c>
    </row>
    <row r="1301" spans="1:10">
      <c r="A1301" t="s">
        <v>8219</v>
      </c>
      <c r="B1301">
        <v>13</v>
      </c>
      <c r="I1301" t="s">
        <v>8221</v>
      </c>
      <c r="J1301">
        <v>0</v>
      </c>
    </row>
    <row r="1302" spans="1:10">
      <c r="A1302" t="s">
        <v>8219</v>
      </c>
      <c r="B1302">
        <v>57</v>
      </c>
      <c r="I1302" t="s">
        <v>8221</v>
      </c>
      <c r="J1302">
        <v>3</v>
      </c>
    </row>
    <row r="1303" spans="1:10">
      <c r="A1303" t="s">
        <v>8219</v>
      </c>
      <c r="B1303">
        <v>61</v>
      </c>
      <c r="I1303" t="s">
        <v>8221</v>
      </c>
      <c r="J1303">
        <v>14</v>
      </c>
    </row>
    <row r="1304" spans="1:10">
      <c r="A1304" t="s">
        <v>8219</v>
      </c>
      <c r="B1304">
        <v>65</v>
      </c>
      <c r="I1304" t="s">
        <v>8221</v>
      </c>
      <c r="J1304">
        <v>2</v>
      </c>
    </row>
    <row r="1305" spans="1:10">
      <c r="A1305" t="s">
        <v>8219</v>
      </c>
      <c r="B1305">
        <v>134</v>
      </c>
      <c r="I1305" t="s">
        <v>8221</v>
      </c>
      <c r="J1305">
        <v>5</v>
      </c>
    </row>
    <row r="1306" spans="1:10">
      <c r="A1306" t="s">
        <v>8219</v>
      </c>
      <c r="B1306">
        <v>37</v>
      </c>
      <c r="I1306" t="s">
        <v>8221</v>
      </c>
      <c r="J1306">
        <v>14</v>
      </c>
    </row>
    <row r="1307" spans="1:10">
      <c r="A1307" t="s">
        <v>8219</v>
      </c>
      <c r="B1307">
        <v>37</v>
      </c>
      <c r="I1307" t="s">
        <v>8221</v>
      </c>
      <c r="J1307">
        <v>9</v>
      </c>
    </row>
    <row r="1308" spans="1:10">
      <c r="A1308" t="s">
        <v>8219</v>
      </c>
      <c r="B1308">
        <v>150</v>
      </c>
      <c r="I1308" t="s">
        <v>8221</v>
      </c>
      <c r="J1308">
        <v>8</v>
      </c>
    </row>
    <row r="1309" spans="1:10">
      <c r="A1309" t="s">
        <v>8219</v>
      </c>
      <c r="B1309">
        <v>56</v>
      </c>
      <c r="I1309" t="s">
        <v>8221</v>
      </c>
      <c r="J1309">
        <v>7</v>
      </c>
    </row>
    <row r="1310" spans="1:10">
      <c r="A1310" t="s">
        <v>8219</v>
      </c>
      <c r="B1310">
        <v>18</v>
      </c>
      <c r="I1310" t="s">
        <v>8221</v>
      </c>
      <c r="J1310">
        <v>0</v>
      </c>
    </row>
    <row r="1311" spans="1:10">
      <c r="A1311" t="s">
        <v>8219</v>
      </c>
      <c r="B1311">
        <v>60</v>
      </c>
      <c r="I1311" t="s">
        <v>8221</v>
      </c>
      <c r="J1311">
        <v>84</v>
      </c>
    </row>
    <row r="1312" spans="1:10">
      <c r="A1312" t="s">
        <v>8219</v>
      </c>
      <c r="B1312">
        <v>67</v>
      </c>
      <c r="I1312" t="s">
        <v>8221</v>
      </c>
      <c r="J1312">
        <v>11</v>
      </c>
    </row>
    <row r="1313" spans="1:10">
      <c r="A1313" t="s">
        <v>8219</v>
      </c>
      <c r="B1313">
        <v>35</v>
      </c>
      <c r="I1313" t="s">
        <v>8221</v>
      </c>
      <c r="J1313">
        <v>1</v>
      </c>
    </row>
    <row r="1314" spans="1:10">
      <c r="A1314" t="s">
        <v>8219</v>
      </c>
      <c r="B1314">
        <v>34</v>
      </c>
      <c r="I1314" t="s">
        <v>8221</v>
      </c>
      <c r="J1314">
        <v>4</v>
      </c>
    </row>
    <row r="1315" spans="1:10">
      <c r="A1315" t="s">
        <v>8219</v>
      </c>
      <c r="B1315">
        <v>36</v>
      </c>
      <c r="I1315" t="s">
        <v>8221</v>
      </c>
      <c r="J1315">
        <v>10</v>
      </c>
    </row>
    <row r="1316" spans="1:10">
      <c r="A1316" t="s">
        <v>8219</v>
      </c>
      <c r="B1316">
        <v>18</v>
      </c>
      <c r="I1316" t="s">
        <v>8221</v>
      </c>
      <c r="J1316">
        <v>16</v>
      </c>
    </row>
    <row r="1317" spans="1:10">
      <c r="A1317" t="s">
        <v>8219</v>
      </c>
      <c r="B1317">
        <v>25</v>
      </c>
      <c r="I1317" t="s">
        <v>8221</v>
      </c>
      <c r="J1317">
        <v>2</v>
      </c>
    </row>
    <row r="1318" spans="1:10">
      <c r="A1318" t="s">
        <v>8219</v>
      </c>
      <c r="B1318">
        <v>21</v>
      </c>
      <c r="I1318" t="s">
        <v>8221</v>
      </c>
      <c r="J1318">
        <v>5</v>
      </c>
    </row>
    <row r="1319" spans="1:10">
      <c r="A1319" t="s">
        <v>8219</v>
      </c>
      <c r="B1319">
        <v>151</v>
      </c>
      <c r="I1319" t="s">
        <v>8221</v>
      </c>
      <c r="J1319">
        <v>1</v>
      </c>
    </row>
    <row r="1320" spans="1:10">
      <c r="A1320" t="s">
        <v>8219</v>
      </c>
      <c r="B1320">
        <v>489</v>
      </c>
      <c r="I1320" t="s">
        <v>8221</v>
      </c>
      <c r="J1320">
        <v>31</v>
      </c>
    </row>
    <row r="1321" spans="1:10">
      <c r="A1321" t="s">
        <v>8219</v>
      </c>
      <c r="B1321">
        <v>50</v>
      </c>
      <c r="I1321" t="s">
        <v>8221</v>
      </c>
      <c r="J1321">
        <v>0</v>
      </c>
    </row>
    <row r="1322" spans="1:10">
      <c r="A1322" t="s">
        <v>8219</v>
      </c>
      <c r="B1322">
        <v>321</v>
      </c>
      <c r="I1322" t="s">
        <v>8221</v>
      </c>
      <c r="J1322">
        <v>2</v>
      </c>
    </row>
    <row r="1323" spans="1:10">
      <c r="A1323" t="s">
        <v>8219</v>
      </c>
      <c r="B1323">
        <v>1762</v>
      </c>
      <c r="I1323" t="s">
        <v>8221</v>
      </c>
      <c r="J1323">
        <v>7</v>
      </c>
    </row>
    <row r="1324" spans="1:10">
      <c r="A1324" t="s">
        <v>8219</v>
      </c>
      <c r="B1324">
        <v>385</v>
      </c>
      <c r="I1324" t="s">
        <v>8221</v>
      </c>
      <c r="J1324">
        <v>16</v>
      </c>
    </row>
    <row r="1325" spans="1:10">
      <c r="A1325" t="s">
        <v>8219</v>
      </c>
      <c r="B1325">
        <v>398</v>
      </c>
      <c r="I1325" t="s">
        <v>8221</v>
      </c>
      <c r="J1325">
        <v>4</v>
      </c>
    </row>
    <row r="1326" spans="1:10">
      <c r="A1326" t="s">
        <v>8219</v>
      </c>
      <c r="B1326">
        <v>304</v>
      </c>
      <c r="I1326" t="s">
        <v>8221</v>
      </c>
      <c r="J1326">
        <v>4</v>
      </c>
    </row>
    <row r="1327" spans="1:10">
      <c r="A1327" t="s">
        <v>8219</v>
      </c>
      <c r="B1327">
        <v>676</v>
      </c>
      <c r="I1327" t="s">
        <v>8221</v>
      </c>
      <c r="J1327">
        <v>4</v>
      </c>
    </row>
    <row r="1328" spans="1:10">
      <c r="A1328" t="s">
        <v>8219</v>
      </c>
      <c r="B1328">
        <v>577</v>
      </c>
      <c r="I1328" t="s">
        <v>8221</v>
      </c>
      <c r="J1328">
        <v>3</v>
      </c>
    </row>
    <row r="1329" spans="1:10">
      <c r="A1329" t="s">
        <v>8219</v>
      </c>
      <c r="B1329">
        <v>3663</v>
      </c>
      <c r="I1329" t="s">
        <v>8221</v>
      </c>
      <c r="J1329">
        <v>36</v>
      </c>
    </row>
    <row r="1330" spans="1:10">
      <c r="A1330" t="s">
        <v>8219</v>
      </c>
      <c r="B1330">
        <v>294</v>
      </c>
      <c r="I1330" t="s">
        <v>8221</v>
      </c>
      <c r="J1330">
        <v>1</v>
      </c>
    </row>
    <row r="1331" spans="1:10">
      <c r="A1331" t="s">
        <v>8219</v>
      </c>
      <c r="B1331">
        <v>28</v>
      </c>
      <c r="I1331" t="s">
        <v>8221</v>
      </c>
      <c r="J1331">
        <v>7</v>
      </c>
    </row>
    <row r="1332" spans="1:10">
      <c r="A1332" t="s">
        <v>8219</v>
      </c>
      <c r="B1332">
        <v>100</v>
      </c>
      <c r="I1332" t="s">
        <v>8221</v>
      </c>
      <c r="J1332">
        <v>27</v>
      </c>
    </row>
    <row r="1333" spans="1:10">
      <c r="A1333" t="s">
        <v>8219</v>
      </c>
      <c r="B1333">
        <v>72</v>
      </c>
      <c r="I1333" t="s">
        <v>8221</v>
      </c>
      <c r="J1333">
        <v>1</v>
      </c>
    </row>
    <row r="1334" spans="1:10">
      <c r="A1334" t="s">
        <v>8219</v>
      </c>
      <c r="B1334">
        <v>238</v>
      </c>
      <c r="I1334" t="s">
        <v>8221</v>
      </c>
      <c r="J1334">
        <v>0</v>
      </c>
    </row>
    <row r="1335" spans="1:10">
      <c r="A1335" t="s">
        <v>8219</v>
      </c>
      <c r="B1335">
        <v>159</v>
      </c>
      <c r="I1335" t="s">
        <v>8221</v>
      </c>
      <c r="J1335">
        <v>1</v>
      </c>
    </row>
    <row r="1336" spans="1:10">
      <c r="A1336" t="s">
        <v>8219</v>
      </c>
      <c r="B1336">
        <v>77</v>
      </c>
      <c r="I1336" t="s">
        <v>8221</v>
      </c>
      <c r="J1336">
        <v>3</v>
      </c>
    </row>
    <row r="1337" spans="1:10">
      <c r="A1337" t="s">
        <v>8219</v>
      </c>
      <c r="B1337">
        <v>53</v>
      </c>
      <c r="I1337" t="s">
        <v>8221</v>
      </c>
      <c r="J1337">
        <v>3</v>
      </c>
    </row>
    <row r="1338" spans="1:10">
      <c r="A1338" t="s">
        <v>8219</v>
      </c>
      <c r="B1338">
        <v>1251</v>
      </c>
      <c r="I1338" t="s">
        <v>8221</v>
      </c>
      <c r="J1338">
        <v>3</v>
      </c>
    </row>
    <row r="1339" spans="1:10">
      <c r="A1339" t="s">
        <v>8219</v>
      </c>
      <c r="B1339">
        <v>465</v>
      </c>
      <c r="I1339" t="s">
        <v>8221</v>
      </c>
      <c r="J1339">
        <v>0</v>
      </c>
    </row>
    <row r="1340" spans="1:10">
      <c r="A1340" t="s">
        <v>8219</v>
      </c>
      <c r="B1340">
        <v>74</v>
      </c>
      <c r="I1340" t="s">
        <v>8221</v>
      </c>
      <c r="J1340">
        <v>6</v>
      </c>
    </row>
    <row r="1341" spans="1:10">
      <c r="A1341" t="s">
        <v>8219</v>
      </c>
      <c r="B1341">
        <v>62</v>
      </c>
      <c r="I1341" t="s">
        <v>8221</v>
      </c>
      <c r="J1341">
        <v>17</v>
      </c>
    </row>
    <row r="1342" spans="1:10">
      <c r="A1342" t="s">
        <v>8219</v>
      </c>
      <c r="B1342">
        <v>3468</v>
      </c>
      <c r="I1342" t="s">
        <v>8221</v>
      </c>
      <c r="J1342">
        <v>40</v>
      </c>
    </row>
    <row r="1343" spans="1:10">
      <c r="A1343" t="s">
        <v>8219</v>
      </c>
      <c r="B1343">
        <v>52</v>
      </c>
      <c r="I1343" t="s">
        <v>8221</v>
      </c>
      <c r="J1343">
        <v>3</v>
      </c>
    </row>
    <row r="1344" spans="1:10">
      <c r="A1344" t="s">
        <v>8219</v>
      </c>
      <c r="B1344">
        <v>50</v>
      </c>
      <c r="I1344" t="s">
        <v>8221</v>
      </c>
      <c r="J1344">
        <v>1</v>
      </c>
    </row>
    <row r="1345" spans="1:10">
      <c r="A1345" t="s">
        <v>8219</v>
      </c>
      <c r="B1345">
        <v>45</v>
      </c>
      <c r="I1345" t="s">
        <v>8221</v>
      </c>
      <c r="J1345">
        <v>2</v>
      </c>
    </row>
    <row r="1346" spans="1:10">
      <c r="A1346" t="s">
        <v>8219</v>
      </c>
      <c r="B1346">
        <v>21</v>
      </c>
      <c r="I1346" t="s">
        <v>8221</v>
      </c>
      <c r="J1346">
        <v>7</v>
      </c>
    </row>
    <row r="1347" spans="1:10">
      <c r="A1347" t="s">
        <v>8219</v>
      </c>
      <c r="B1347">
        <v>100</v>
      </c>
      <c r="I1347" t="s">
        <v>8221</v>
      </c>
      <c r="J1347">
        <v>14</v>
      </c>
    </row>
    <row r="1348" spans="1:10">
      <c r="A1348" t="s">
        <v>8219</v>
      </c>
      <c r="B1348">
        <v>81</v>
      </c>
      <c r="I1348" t="s">
        <v>8221</v>
      </c>
      <c r="J1348">
        <v>0</v>
      </c>
    </row>
    <row r="1349" spans="1:10">
      <c r="A1349" t="s">
        <v>8219</v>
      </c>
      <c r="B1349">
        <v>286</v>
      </c>
      <c r="I1349" t="s">
        <v>8221</v>
      </c>
      <c r="J1349">
        <v>0</v>
      </c>
    </row>
    <row r="1350" spans="1:10">
      <c r="A1350" t="s">
        <v>8219</v>
      </c>
      <c r="B1350">
        <v>42</v>
      </c>
      <c r="I1350" t="s">
        <v>8221</v>
      </c>
      <c r="J1350">
        <v>1</v>
      </c>
    </row>
    <row r="1351" spans="1:10">
      <c r="A1351" t="s">
        <v>8219</v>
      </c>
      <c r="B1351">
        <v>199</v>
      </c>
      <c r="I1351" t="s">
        <v>8221</v>
      </c>
      <c r="J1351">
        <v>12</v>
      </c>
    </row>
    <row r="1352" spans="1:10">
      <c r="A1352" t="s">
        <v>8219</v>
      </c>
      <c r="B1352">
        <v>25</v>
      </c>
      <c r="I1352" t="s">
        <v>8221</v>
      </c>
      <c r="J1352">
        <v>12</v>
      </c>
    </row>
    <row r="1353" spans="1:10">
      <c r="A1353" t="s">
        <v>8219</v>
      </c>
      <c r="B1353">
        <v>84</v>
      </c>
      <c r="I1353" t="s">
        <v>8221</v>
      </c>
      <c r="J1353">
        <v>23</v>
      </c>
    </row>
    <row r="1354" spans="1:10">
      <c r="A1354" t="s">
        <v>8219</v>
      </c>
      <c r="B1354">
        <v>50</v>
      </c>
      <c r="I1354" t="s">
        <v>8221</v>
      </c>
      <c r="J1354">
        <v>0</v>
      </c>
    </row>
    <row r="1355" spans="1:10">
      <c r="A1355" t="s">
        <v>8219</v>
      </c>
      <c r="B1355">
        <v>26</v>
      </c>
      <c r="I1355" t="s">
        <v>8221</v>
      </c>
      <c r="J1355">
        <v>10</v>
      </c>
    </row>
    <row r="1356" spans="1:10">
      <c r="A1356" t="s">
        <v>8219</v>
      </c>
      <c r="B1356">
        <v>14</v>
      </c>
      <c r="I1356" t="s">
        <v>8221</v>
      </c>
      <c r="J1356">
        <v>5</v>
      </c>
    </row>
    <row r="1357" spans="1:10">
      <c r="A1357" t="s">
        <v>8219</v>
      </c>
      <c r="B1357">
        <v>49</v>
      </c>
      <c r="I1357" t="s">
        <v>8221</v>
      </c>
      <c r="J1357">
        <v>1</v>
      </c>
    </row>
    <row r="1358" spans="1:10">
      <c r="A1358" t="s">
        <v>8219</v>
      </c>
      <c r="B1358">
        <v>69</v>
      </c>
      <c r="I1358" t="s">
        <v>8221</v>
      </c>
      <c r="J1358">
        <v>2</v>
      </c>
    </row>
    <row r="1359" spans="1:10">
      <c r="A1359" t="s">
        <v>8219</v>
      </c>
      <c r="B1359">
        <v>60</v>
      </c>
      <c r="I1359" t="s">
        <v>8221</v>
      </c>
      <c r="J1359">
        <v>2</v>
      </c>
    </row>
    <row r="1360" spans="1:10">
      <c r="A1360" t="s">
        <v>8219</v>
      </c>
      <c r="B1360">
        <v>80</v>
      </c>
      <c r="I1360" t="s">
        <v>8221</v>
      </c>
      <c r="J1360">
        <v>0</v>
      </c>
    </row>
    <row r="1361" spans="1:10">
      <c r="A1361" t="s">
        <v>8219</v>
      </c>
      <c r="B1361">
        <v>56</v>
      </c>
      <c r="I1361" t="s">
        <v>8221</v>
      </c>
      <c r="J1361">
        <v>13</v>
      </c>
    </row>
    <row r="1362" spans="1:10">
      <c r="A1362" t="s">
        <v>8219</v>
      </c>
      <c r="B1362">
        <v>104</v>
      </c>
      <c r="I1362" t="s">
        <v>8221</v>
      </c>
      <c r="J1362">
        <v>0</v>
      </c>
    </row>
    <row r="1363" spans="1:10">
      <c r="A1363" t="s">
        <v>8219</v>
      </c>
      <c r="B1363">
        <v>46</v>
      </c>
      <c r="I1363" t="s">
        <v>8221</v>
      </c>
      <c r="J1363">
        <v>1</v>
      </c>
    </row>
    <row r="1364" spans="1:10">
      <c r="A1364" t="s">
        <v>8219</v>
      </c>
      <c r="B1364">
        <v>206</v>
      </c>
      <c r="I1364" t="s">
        <v>8221</v>
      </c>
      <c r="J1364">
        <v>5</v>
      </c>
    </row>
    <row r="1365" spans="1:10">
      <c r="A1365" t="s">
        <v>8219</v>
      </c>
      <c r="B1365">
        <v>18</v>
      </c>
      <c r="I1365" t="s">
        <v>8221</v>
      </c>
      <c r="J1365">
        <v>2</v>
      </c>
    </row>
    <row r="1366" spans="1:10">
      <c r="A1366" t="s">
        <v>8219</v>
      </c>
      <c r="B1366">
        <v>28</v>
      </c>
      <c r="I1366" t="s">
        <v>8221</v>
      </c>
      <c r="J1366">
        <v>0</v>
      </c>
    </row>
    <row r="1367" spans="1:10">
      <c r="A1367" t="s">
        <v>8219</v>
      </c>
      <c r="B1367">
        <v>11</v>
      </c>
      <c r="I1367" t="s">
        <v>8221</v>
      </c>
      <c r="J1367">
        <v>32</v>
      </c>
    </row>
    <row r="1368" spans="1:10">
      <c r="A1368" t="s">
        <v>8219</v>
      </c>
      <c r="B1368">
        <v>263</v>
      </c>
      <c r="I1368" t="s">
        <v>8221</v>
      </c>
      <c r="J1368">
        <v>1</v>
      </c>
    </row>
    <row r="1369" spans="1:10">
      <c r="A1369" t="s">
        <v>8219</v>
      </c>
      <c r="B1369">
        <v>394</v>
      </c>
      <c r="I1369" t="s">
        <v>8221</v>
      </c>
      <c r="J1369">
        <v>1</v>
      </c>
    </row>
    <row r="1370" spans="1:10">
      <c r="A1370" t="s">
        <v>8219</v>
      </c>
      <c r="B1370">
        <v>1049</v>
      </c>
      <c r="I1370" t="s">
        <v>8221</v>
      </c>
      <c r="J1370">
        <v>1</v>
      </c>
    </row>
    <row r="1371" spans="1:10">
      <c r="A1371" t="s">
        <v>8219</v>
      </c>
      <c r="B1371">
        <v>308</v>
      </c>
      <c r="I1371" t="s">
        <v>8221</v>
      </c>
      <c r="J1371">
        <v>0</v>
      </c>
    </row>
    <row r="1372" spans="1:10">
      <c r="A1372" t="s">
        <v>8219</v>
      </c>
      <c r="B1372">
        <v>1088</v>
      </c>
      <c r="I1372" t="s">
        <v>8221</v>
      </c>
      <c r="J1372">
        <v>0</v>
      </c>
    </row>
    <row r="1373" spans="1:10">
      <c r="A1373" t="s">
        <v>8219</v>
      </c>
      <c r="B1373">
        <v>73</v>
      </c>
      <c r="I1373" t="s">
        <v>8221</v>
      </c>
      <c r="J1373">
        <v>8</v>
      </c>
    </row>
    <row r="1374" spans="1:10">
      <c r="A1374" t="s">
        <v>8219</v>
      </c>
      <c r="B1374">
        <v>143</v>
      </c>
      <c r="I1374" t="s">
        <v>8221</v>
      </c>
      <c r="J1374">
        <v>0</v>
      </c>
    </row>
    <row r="1375" spans="1:10">
      <c r="A1375" t="s">
        <v>8219</v>
      </c>
      <c r="B1375">
        <v>1420</v>
      </c>
      <c r="I1375" t="s">
        <v>8221</v>
      </c>
      <c r="J1375">
        <v>1</v>
      </c>
    </row>
    <row r="1376" spans="1:10">
      <c r="A1376" t="s">
        <v>8219</v>
      </c>
      <c r="B1376">
        <v>305</v>
      </c>
      <c r="I1376" t="s">
        <v>8221</v>
      </c>
      <c r="J1376">
        <v>16</v>
      </c>
    </row>
    <row r="1377" spans="1:10">
      <c r="A1377" t="s">
        <v>8219</v>
      </c>
      <c r="B1377">
        <v>551</v>
      </c>
      <c r="I1377" t="s">
        <v>8221</v>
      </c>
      <c r="J1377">
        <v>12</v>
      </c>
    </row>
    <row r="1378" spans="1:10">
      <c r="A1378" t="s">
        <v>8219</v>
      </c>
      <c r="B1378">
        <v>187</v>
      </c>
      <c r="I1378" t="s">
        <v>8221</v>
      </c>
      <c r="J1378">
        <v>4</v>
      </c>
    </row>
    <row r="1379" spans="1:10">
      <c r="A1379" t="s">
        <v>8219</v>
      </c>
      <c r="B1379">
        <v>325</v>
      </c>
      <c r="I1379" t="s">
        <v>8221</v>
      </c>
      <c r="J1379">
        <v>2</v>
      </c>
    </row>
    <row r="1380" spans="1:10">
      <c r="A1380" t="s">
        <v>8219</v>
      </c>
      <c r="B1380">
        <v>148</v>
      </c>
      <c r="I1380" t="s">
        <v>8221</v>
      </c>
      <c r="J1380">
        <v>3</v>
      </c>
    </row>
    <row r="1381" spans="1:10">
      <c r="A1381" t="s">
        <v>8219</v>
      </c>
      <c r="B1381">
        <v>69</v>
      </c>
      <c r="I1381" t="s">
        <v>8221</v>
      </c>
      <c r="J1381">
        <v>0</v>
      </c>
    </row>
    <row r="1382" spans="1:10">
      <c r="A1382" t="s">
        <v>8219</v>
      </c>
      <c r="B1382">
        <v>173</v>
      </c>
      <c r="I1382" t="s">
        <v>8221</v>
      </c>
      <c r="J1382">
        <v>3</v>
      </c>
    </row>
    <row r="1383" spans="1:10">
      <c r="A1383" t="s">
        <v>8219</v>
      </c>
      <c r="B1383">
        <v>269</v>
      </c>
      <c r="I1383" t="s">
        <v>8221</v>
      </c>
      <c r="J1383">
        <v>4</v>
      </c>
    </row>
    <row r="1384" spans="1:10">
      <c r="A1384" t="s">
        <v>8219</v>
      </c>
      <c r="B1384">
        <v>185</v>
      </c>
      <c r="I1384" t="s">
        <v>8221</v>
      </c>
      <c r="J1384">
        <v>2</v>
      </c>
    </row>
    <row r="1385" spans="1:10">
      <c r="A1385" t="s">
        <v>8219</v>
      </c>
      <c r="B1385">
        <v>176</v>
      </c>
      <c r="I1385" t="s">
        <v>8221</v>
      </c>
      <c r="J1385">
        <v>10</v>
      </c>
    </row>
    <row r="1386" spans="1:10">
      <c r="A1386" t="s">
        <v>8219</v>
      </c>
      <c r="B1386">
        <v>1019</v>
      </c>
      <c r="I1386" t="s">
        <v>8221</v>
      </c>
      <c r="J1386">
        <v>11</v>
      </c>
    </row>
    <row r="1387" spans="1:10">
      <c r="A1387" t="s">
        <v>8219</v>
      </c>
      <c r="B1387">
        <v>113</v>
      </c>
      <c r="I1387" t="s">
        <v>8221</v>
      </c>
      <c r="J1387">
        <v>6</v>
      </c>
    </row>
    <row r="1388" spans="1:10">
      <c r="A1388" t="s">
        <v>8219</v>
      </c>
      <c r="B1388">
        <v>404</v>
      </c>
      <c r="I1388" t="s">
        <v>8221</v>
      </c>
      <c r="J1388">
        <v>2</v>
      </c>
    </row>
    <row r="1389" spans="1:10">
      <c r="A1389" t="s">
        <v>8219</v>
      </c>
      <c r="B1389">
        <v>707</v>
      </c>
      <c r="I1389" t="s">
        <v>8221</v>
      </c>
      <c r="J1389">
        <v>6</v>
      </c>
    </row>
    <row r="1390" spans="1:10">
      <c r="A1390" t="s">
        <v>8219</v>
      </c>
      <c r="B1390">
        <v>392</v>
      </c>
      <c r="I1390" t="s">
        <v>8221</v>
      </c>
      <c r="J1390">
        <v>8</v>
      </c>
    </row>
    <row r="1391" spans="1:10">
      <c r="A1391" t="s">
        <v>8219</v>
      </c>
      <c r="B1391">
        <v>23</v>
      </c>
      <c r="I1391" t="s">
        <v>8221</v>
      </c>
      <c r="J1391">
        <v>37</v>
      </c>
    </row>
    <row r="1392" spans="1:10">
      <c r="A1392" t="s">
        <v>8219</v>
      </c>
      <c r="B1392">
        <v>682</v>
      </c>
      <c r="I1392" t="s">
        <v>8221</v>
      </c>
      <c r="J1392">
        <v>11</v>
      </c>
    </row>
    <row r="1393" spans="1:10">
      <c r="A1393" t="s">
        <v>8219</v>
      </c>
      <c r="B1393">
        <v>37</v>
      </c>
      <c r="I1393" t="s">
        <v>8221</v>
      </c>
      <c r="J1393">
        <v>0</v>
      </c>
    </row>
    <row r="1394" spans="1:10">
      <c r="A1394" t="s">
        <v>8219</v>
      </c>
      <c r="B1394">
        <v>146</v>
      </c>
      <c r="I1394" t="s">
        <v>8221</v>
      </c>
      <c r="J1394">
        <v>10</v>
      </c>
    </row>
    <row r="1395" spans="1:10">
      <c r="A1395" t="s">
        <v>8219</v>
      </c>
      <c r="B1395">
        <v>119</v>
      </c>
      <c r="I1395" t="s">
        <v>8221</v>
      </c>
      <c r="J1395">
        <v>6</v>
      </c>
    </row>
    <row r="1396" spans="1:10">
      <c r="A1396" t="s">
        <v>8219</v>
      </c>
      <c r="B1396">
        <v>163</v>
      </c>
      <c r="I1396" t="s">
        <v>8221</v>
      </c>
      <c r="J1396">
        <v>8</v>
      </c>
    </row>
    <row r="1397" spans="1:10">
      <c r="A1397" t="s">
        <v>8219</v>
      </c>
      <c r="B1397">
        <v>339</v>
      </c>
      <c r="I1397" t="s">
        <v>8221</v>
      </c>
      <c r="J1397">
        <v>6</v>
      </c>
    </row>
    <row r="1398" spans="1:10">
      <c r="A1398" t="s">
        <v>8219</v>
      </c>
      <c r="B1398">
        <v>58</v>
      </c>
      <c r="I1398" t="s">
        <v>8221</v>
      </c>
      <c r="J1398">
        <v>7</v>
      </c>
    </row>
    <row r="1399" spans="1:10">
      <c r="A1399" t="s">
        <v>8219</v>
      </c>
      <c r="B1399">
        <v>456</v>
      </c>
      <c r="I1399" t="s">
        <v>8221</v>
      </c>
      <c r="J1399">
        <v>7</v>
      </c>
    </row>
    <row r="1400" spans="1:10">
      <c r="A1400" t="s">
        <v>8219</v>
      </c>
      <c r="B1400">
        <v>15</v>
      </c>
      <c r="I1400" t="s">
        <v>8221</v>
      </c>
      <c r="J1400">
        <v>5</v>
      </c>
    </row>
    <row r="1401" spans="1:10">
      <c r="A1401" t="s">
        <v>8219</v>
      </c>
      <c r="B1401">
        <v>191</v>
      </c>
      <c r="I1401" t="s">
        <v>8221</v>
      </c>
      <c r="J1401">
        <v>46</v>
      </c>
    </row>
    <row r="1402" spans="1:10">
      <c r="A1402" t="s">
        <v>8219</v>
      </c>
      <c r="B1402">
        <v>17</v>
      </c>
      <c r="I1402" t="s">
        <v>8221</v>
      </c>
      <c r="J1402">
        <v>10</v>
      </c>
    </row>
    <row r="1403" spans="1:10">
      <c r="A1403" t="s">
        <v>8219</v>
      </c>
      <c r="B1403">
        <v>28</v>
      </c>
      <c r="I1403" t="s">
        <v>8221</v>
      </c>
      <c r="J1403">
        <v>19</v>
      </c>
    </row>
    <row r="1404" spans="1:10">
      <c r="A1404" t="s">
        <v>8219</v>
      </c>
      <c r="B1404">
        <v>18</v>
      </c>
      <c r="I1404" t="s">
        <v>8221</v>
      </c>
      <c r="J1404">
        <v>13</v>
      </c>
    </row>
    <row r="1405" spans="1:10">
      <c r="A1405" t="s">
        <v>8219</v>
      </c>
      <c r="B1405">
        <v>61</v>
      </c>
      <c r="I1405" t="s">
        <v>8221</v>
      </c>
      <c r="J1405">
        <v>13</v>
      </c>
    </row>
    <row r="1406" spans="1:10">
      <c r="A1406" t="s">
        <v>8219</v>
      </c>
      <c r="B1406">
        <v>108</v>
      </c>
      <c r="I1406" t="s">
        <v>8221</v>
      </c>
      <c r="J1406">
        <v>4</v>
      </c>
    </row>
    <row r="1407" spans="1:10">
      <c r="A1407" t="s">
        <v>8219</v>
      </c>
      <c r="B1407">
        <v>142</v>
      </c>
      <c r="I1407" t="s">
        <v>8221</v>
      </c>
      <c r="J1407">
        <v>0</v>
      </c>
    </row>
    <row r="1408" spans="1:10">
      <c r="A1408" t="s">
        <v>8219</v>
      </c>
      <c r="B1408">
        <v>74</v>
      </c>
      <c r="I1408" t="s">
        <v>8221</v>
      </c>
      <c r="J1408">
        <v>3</v>
      </c>
    </row>
    <row r="1409" spans="1:10">
      <c r="A1409" t="s">
        <v>8219</v>
      </c>
      <c r="B1409">
        <v>38</v>
      </c>
      <c r="I1409" t="s">
        <v>8221</v>
      </c>
      <c r="J1409">
        <v>1</v>
      </c>
    </row>
    <row r="1410" spans="1:10">
      <c r="A1410" t="s">
        <v>8219</v>
      </c>
      <c r="B1410">
        <v>20</v>
      </c>
      <c r="I1410" t="s">
        <v>8221</v>
      </c>
      <c r="J1410">
        <v>9</v>
      </c>
    </row>
    <row r="1411" spans="1:10">
      <c r="A1411" t="s">
        <v>8219</v>
      </c>
      <c r="B1411">
        <v>24</v>
      </c>
      <c r="I1411" t="s">
        <v>8221</v>
      </c>
      <c r="J1411">
        <v>1</v>
      </c>
    </row>
    <row r="1412" spans="1:10">
      <c r="A1412" t="s">
        <v>8219</v>
      </c>
      <c r="B1412">
        <v>66</v>
      </c>
      <c r="I1412" t="s">
        <v>8221</v>
      </c>
      <c r="J1412">
        <v>1</v>
      </c>
    </row>
    <row r="1413" spans="1:10">
      <c r="A1413" t="s">
        <v>8219</v>
      </c>
      <c r="B1413">
        <v>28</v>
      </c>
      <c r="I1413" t="s">
        <v>8221</v>
      </c>
      <c r="J1413">
        <v>4</v>
      </c>
    </row>
    <row r="1414" spans="1:10">
      <c r="A1414" t="s">
        <v>8219</v>
      </c>
      <c r="B1414">
        <v>24</v>
      </c>
      <c r="I1414" t="s">
        <v>8221</v>
      </c>
      <c r="J1414">
        <v>17</v>
      </c>
    </row>
    <row r="1415" spans="1:10">
      <c r="A1415" t="s">
        <v>8219</v>
      </c>
      <c r="B1415">
        <v>73</v>
      </c>
      <c r="I1415" t="s">
        <v>8221</v>
      </c>
      <c r="J1415">
        <v>0</v>
      </c>
    </row>
    <row r="1416" spans="1:10">
      <c r="A1416" t="s">
        <v>8219</v>
      </c>
      <c r="B1416">
        <v>3</v>
      </c>
      <c r="I1416" t="s">
        <v>8221</v>
      </c>
      <c r="J1416">
        <v>12</v>
      </c>
    </row>
    <row r="1417" spans="1:10">
      <c r="A1417" t="s">
        <v>8219</v>
      </c>
      <c r="B1417">
        <v>20</v>
      </c>
      <c r="I1417" t="s">
        <v>8221</v>
      </c>
      <c r="J1417">
        <v>14</v>
      </c>
    </row>
    <row r="1418" spans="1:10">
      <c r="A1418" t="s">
        <v>8219</v>
      </c>
      <c r="B1418">
        <v>21</v>
      </c>
      <c r="I1418" t="s">
        <v>8221</v>
      </c>
      <c r="J1418">
        <v>1</v>
      </c>
    </row>
    <row r="1419" spans="1:10">
      <c r="A1419" t="s">
        <v>8219</v>
      </c>
      <c r="B1419">
        <v>94</v>
      </c>
      <c r="I1419" t="s">
        <v>8221</v>
      </c>
      <c r="J1419">
        <v>14</v>
      </c>
    </row>
    <row r="1420" spans="1:10">
      <c r="A1420" t="s">
        <v>8219</v>
      </c>
      <c r="B1420">
        <v>139</v>
      </c>
      <c r="I1420" t="s">
        <v>8221</v>
      </c>
      <c r="J1420">
        <v>4</v>
      </c>
    </row>
    <row r="1421" spans="1:10">
      <c r="A1421" t="s">
        <v>8219</v>
      </c>
      <c r="B1421">
        <v>130</v>
      </c>
      <c r="I1421" t="s">
        <v>8221</v>
      </c>
      <c r="J1421">
        <v>2</v>
      </c>
    </row>
    <row r="1422" spans="1:10">
      <c r="A1422" t="s">
        <v>8219</v>
      </c>
      <c r="B1422">
        <v>31</v>
      </c>
      <c r="I1422" t="s">
        <v>8221</v>
      </c>
      <c r="J1422">
        <v>1</v>
      </c>
    </row>
    <row r="1423" spans="1:10">
      <c r="A1423" t="s">
        <v>8219</v>
      </c>
      <c r="B1423">
        <v>13</v>
      </c>
      <c r="I1423" t="s">
        <v>8221</v>
      </c>
      <c r="J1423">
        <v>2</v>
      </c>
    </row>
    <row r="1424" spans="1:10">
      <c r="A1424" t="s">
        <v>8219</v>
      </c>
      <c r="B1424">
        <v>90</v>
      </c>
      <c r="I1424" t="s">
        <v>8221</v>
      </c>
      <c r="J1424">
        <v>1</v>
      </c>
    </row>
    <row r="1425" spans="1:10">
      <c r="A1425" t="s">
        <v>8219</v>
      </c>
      <c r="B1425">
        <v>141</v>
      </c>
      <c r="I1425" t="s">
        <v>8221</v>
      </c>
      <c r="J1425">
        <v>1</v>
      </c>
    </row>
    <row r="1426" spans="1:10">
      <c r="A1426" t="s">
        <v>8219</v>
      </c>
      <c r="B1426">
        <v>23</v>
      </c>
      <c r="I1426" t="s">
        <v>8221</v>
      </c>
      <c r="J1426">
        <v>4</v>
      </c>
    </row>
    <row r="1427" spans="1:10">
      <c r="A1427" t="s">
        <v>8219</v>
      </c>
      <c r="B1427">
        <v>18</v>
      </c>
      <c r="I1427" t="s">
        <v>8221</v>
      </c>
      <c r="J1427">
        <v>3</v>
      </c>
    </row>
    <row r="1428" spans="1:10">
      <c r="A1428" t="s">
        <v>8219</v>
      </c>
      <c r="B1428">
        <v>76</v>
      </c>
      <c r="I1428" t="s">
        <v>8221</v>
      </c>
      <c r="J1428">
        <v>38</v>
      </c>
    </row>
    <row r="1429" spans="1:10">
      <c r="A1429" t="s">
        <v>8219</v>
      </c>
      <c r="B1429">
        <v>93</v>
      </c>
      <c r="I1429" t="s">
        <v>8221</v>
      </c>
      <c r="J1429">
        <v>4</v>
      </c>
    </row>
    <row r="1430" spans="1:10">
      <c r="A1430" t="s">
        <v>8219</v>
      </c>
      <c r="B1430">
        <v>69</v>
      </c>
      <c r="I1430" t="s">
        <v>8221</v>
      </c>
      <c r="J1430">
        <v>0</v>
      </c>
    </row>
    <row r="1431" spans="1:10">
      <c r="A1431" t="s">
        <v>8219</v>
      </c>
      <c r="B1431">
        <v>21</v>
      </c>
      <c r="I1431" t="s">
        <v>8221</v>
      </c>
      <c r="J1431">
        <v>2</v>
      </c>
    </row>
    <row r="1432" spans="1:10">
      <c r="A1432" t="s">
        <v>8219</v>
      </c>
      <c r="B1432">
        <v>57</v>
      </c>
      <c r="I1432" t="s">
        <v>8221</v>
      </c>
      <c r="J1432">
        <v>0</v>
      </c>
    </row>
    <row r="1433" spans="1:10">
      <c r="A1433" t="s">
        <v>8219</v>
      </c>
      <c r="B1433">
        <v>108</v>
      </c>
      <c r="I1433" t="s">
        <v>8221</v>
      </c>
      <c r="J1433">
        <v>1</v>
      </c>
    </row>
    <row r="1434" spans="1:10">
      <c r="A1434" t="s">
        <v>8219</v>
      </c>
      <c r="B1434">
        <v>83</v>
      </c>
      <c r="I1434" t="s">
        <v>8221</v>
      </c>
      <c r="J1434">
        <v>7</v>
      </c>
    </row>
    <row r="1435" spans="1:10">
      <c r="A1435" t="s">
        <v>8219</v>
      </c>
      <c r="B1435">
        <v>96</v>
      </c>
      <c r="I1435" t="s">
        <v>8221</v>
      </c>
      <c r="J1435">
        <v>2</v>
      </c>
    </row>
    <row r="1436" spans="1:10">
      <c r="A1436" t="s">
        <v>8219</v>
      </c>
      <c r="B1436">
        <v>64</v>
      </c>
      <c r="I1436" t="s">
        <v>8221</v>
      </c>
      <c r="J1436">
        <v>4</v>
      </c>
    </row>
    <row r="1437" spans="1:10">
      <c r="A1437" t="s">
        <v>8219</v>
      </c>
      <c r="B1437">
        <v>14</v>
      </c>
      <c r="I1437" t="s">
        <v>8221</v>
      </c>
      <c r="J1437">
        <v>4</v>
      </c>
    </row>
    <row r="1438" spans="1:10">
      <c r="A1438" t="s">
        <v>8219</v>
      </c>
      <c r="B1438">
        <v>169</v>
      </c>
      <c r="I1438" t="s">
        <v>8221</v>
      </c>
      <c r="J1438">
        <v>3</v>
      </c>
    </row>
    <row r="1439" spans="1:10">
      <c r="A1439" t="s">
        <v>8219</v>
      </c>
      <c r="B1439">
        <v>33</v>
      </c>
      <c r="I1439" t="s">
        <v>8221</v>
      </c>
      <c r="J1439">
        <v>2</v>
      </c>
    </row>
    <row r="1440" spans="1:10">
      <c r="A1440" t="s">
        <v>8219</v>
      </c>
      <c r="B1440">
        <v>102</v>
      </c>
      <c r="I1440" t="s">
        <v>8221</v>
      </c>
      <c r="J1440">
        <v>197</v>
      </c>
    </row>
    <row r="1441" spans="1:10">
      <c r="A1441" t="s">
        <v>8219</v>
      </c>
      <c r="B1441">
        <v>104</v>
      </c>
      <c r="I1441" t="s">
        <v>8221</v>
      </c>
      <c r="J1441">
        <v>0</v>
      </c>
    </row>
    <row r="1442" spans="1:10">
      <c r="A1442" t="s">
        <v>8219</v>
      </c>
      <c r="B1442">
        <v>20</v>
      </c>
      <c r="I1442" t="s">
        <v>8221</v>
      </c>
      <c r="J1442">
        <v>1</v>
      </c>
    </row>
    <row r="1443" spans="1:10">
      <c r="A1443" t="s">
        <v>8219</v>
      </c>
      <c r="B1443">
        <v>35</v>
      </c>
      <c r="I1443" t="s">
        <v>8221</v>
      </c>
      <c r="J1443">
        <v>4</v>
      </c>
    </row>
    <row r="1444" spans="1:10">
      <c r="A1444" t="s">
        <v>8219</v>
      </c>
      <c r="B1444">
        <v>94</v>
      </c>
      <c r="I1444" t="s">
        <v>8221</v>
      </c>
      <c r="J1444">
        <v>0</v>
      </c>
    </row>
    <row r="1445" spans="1:10">
      <c r="A1445" t="s">
        <v>8219</v>
      </c>
      <c r="B1445">
        <v>14</v>
      </c>
      <c r="I1445" t="s">
        <v>8221</v>
      </c>
      <c r="J1445">
        <v>7</v>
      </c>
    </row>
    <row r="1446" spans="1:10">
      <c r="A1446" t="s">
        <v>8219</v>
      </c>
      <c r="B1446">
        <v>15</v>
      </c>
      <c r="I1446" t="s">
        <v>8221</v>
      </c>
      <c r="J1446">
        <v>11</v>
      </c>
    </row>
    <row r="1447" spans="1:10">
      <c r="A1447" t="s">
        <v>8219</v>
      </c>
      <c r="B1447">
        <v>51</v>
      </c>
      <c r="I1447" t="s">
        <v>8221</v>
      </c>
      <c r="J1447">
        <v>0</v>
      </c>
    </row>
    <row r="1448" spans="1:10">
      <c r="A1448" t="s">
        <v>8219</v>
      </c>
      <c r="B1448">
        <v>19</v>
      </c>
      <c r="I1448" t="s">
        <v>8221</v>
      </c>
      <c r="J1448">
        <v>6</v>
      </c>
    </row>
    <row r="1449" spans="1:10">
      <c r="A1449" t="s">
        <v>8219</v>
      </c>
      <c r="B1449">
        <v>23</v>
      </c>
      <c r="I1449" t="s">
        <v>8221</v>
      </c>
      <c r="J1449">
        <v>0</v>
      </c>
    </row>
    <row r="1450" spans="1:10">
      <c r="A1450" t="s">
        <v>8219</v>
      </c>
      <c r="B1450">
        <v>97</v>
      </c>
      <c r="I1450" t="s">
        <v>8221</v>
      </c>
      <c r="J1450">
        <v>7</v>
      </c>
    </row>
    <row r="1451" spans="1:10">
      <c r="A1451" t="s">
        <v>8219</v>
      </c>
      <c r="B1451">
        <v>76</v>
      </c>
      <c r="I1451" t="s">
        <v>8221</v>
      </c>
      <c r="J1451">
        <v>94</v>
      </c>
    </row>
    <row r="1452" spans="1:10">
      <c r="A1452" t="s">
        <v>8219</v>
      </c>
      <c r="B1452">
        <v>11</v>
      </c>
      <c r="I1452" t="s">
        <v>8221</v>
      </c>
      <c r="J1452">
        <v>2</v>
      </c>
    </row>
    <row r="1453" spans="1:10">
      <c r="A1453" t="s">
        <v>8219</v>
      </c>
      <c r="B1453">
        <v>52</v>
      </c>
      <c r="I1453" t="s">
        <v>8221</v>
      </c>
      <c r="J1453">
        <v>25</v>
      </c>
    </row>
    <row r="1454" spans="1:10">
      <c r="A1454" t="s">
        <v>8219</v>
      </c>
      <c r="B1454">
        <v>95</v>
      </c>
      <c r="I1454" t="s">
        <v>8221</v>
      </c>
      <c r="J1454">
        <v>17</v>
      </c>
    </row>
    <row r="1455" spans="1:10">
      <c r="A1455" t="s">
        <v>8219</v>
      </c>
      <c r="B1455">
        <v>35</v>
      </c>
      <c r="I1455" t="s">
        <v>8221</v>
      </c>
      <c r="J1455">
        <v>2</v>
      </c>
    </row>
    <row r="1456" spans="1:10">
      <c r="A1456" t="s">
        <v>8219</v>
      </c>
      <c r="B1456">
        <v>21</v>
      </c>
      <c r="I1456" t="s">
        <v>8221</v>
      </c>
      <c r="J1456">
        <v>4</v>
      </c>
    </row>
    <row r="1457" spans="1:10">
      <c r="A1457" t="s">
        <v>8219</v>
      </c>
      <c r="B1457">
        <v>93</v>
      </c>
      <c r="I1457" t="s">
        <v>8221</v>
      </c>
      <c r="J1457">
        <v>5</v>
      </c>
    </row>
    <row r="1458" spans="1:10">
      <c r="A1458" t="s">
        <v>8219</v>
      </c>
      <c r="B1458">
        <v>11</v>
      </c>
      <c r="I1458" t="s">
        <v>8221</v>
      </c>
      <c r="J1458">
        <v>2</v>
      </c>
    </row>
    <row r="1459" spans="1:10">
      <c r="A1459" t="s">
        <v>8219</v>
      </c>
      <c r="B1459">
        <v>21</v>
      </c>
      <c r="I1459" t="s">
        <v>8221</v>
      </c>
      <c r="J1459">
        <v>2</v>
      </c>
    </row>
    <row r="1460" spans="1:10">
      <c r="A1460" t="s">
        <v>8219</v>
      </c>
      <c r="B1460">
        <v>54</v>
      </c>
      <c r="I1460" t="s">
        <v>8221</v>
      </c>
      <c r="J1460">
        <v>3</v>
      </c>
    </row>
    <row r="1461" spans="1:10">
      <c r="A1461" t="s">
        <v>8219</v>
      </c>
      <c r="B1461">
        <v>31</v>
      </c>
      <c r="I1461" t="s">
        <v>8221</v>
      </c>
      <c r="J1461">
        <v>0</v>
      </c>
    </row>
    <row r="1462" spans="1:10">
      <c r="A1462" t="s">
        <v>8219</v>
      </c>
      <c r="B1462">
        <v>132</v>
      </c>
      <c r="I1462" t="s">
        <v>8221</v>
      </c>
      <c r="J1462">
        <v>4</v>
      </c>
    </row>
    <row r="1463" spans="1:10">
      <c r="A1463" t="s">
        <v>8219</v>
      </c>
      <c r="B1463">
        <v>3</v>
      </c>
      <c r="I1463" t="s">
        <v>8221</v>
      </c>
      <c r="J1463">
        <v>1</v>
      </c>
    </row>
    <row r="1464" spans="1:10">
      <c r="A1464" t="s">
        <v>8219</v>
      </c>
      <c r="B1464">
        <v>6</v>
      </c>
      <c r="I1464" t="s">
        <v>8221</v>
      </c>
      <c r="J1464">
        <v>12</v>
      </c>
    </row>
    <row r="1465" spans="1:10">
      <c r="A1465" t="s">
        <v>8219</v>
      </c>
      <c r="B1465">
        <v>10</v>
      </c>
      <c r="I1465" t="s">
        <v>8221</v>
      </c>
      <c r="J1465">
        <v>4</v>
      </c>
    </row>
    <row r="1466" spans="1:10">
      <c r="A1466" t="s">
        <v>8219</v>
      </c>
      <c r="B1466">
        <v>147</v>
      </c>
      <c r="I1466" t="s">
        <v>8221</v>
      </c>
      <c r="J1466">
        <v>91</v>
      </c>
    </row>
    <row r="1467" spans="1:10">
      <c r="A1467" t="s">
        <v>8219</v>
      </c>
      <c r="B1467">
        <v>199</v>
      </c>
      <c r="I1467" t="s">
        <v>8221</v>
      </c>
      <c r="J1467">
        <v>1</v>
      </c>
    </row>
    <row r="1468" spans="1:10">
      <c r="A1468" t="s">
        <v>8219</v>
      </c>
      <c r="B1468">
        <v>50</v>
      </c>
      <c r="I1468" t="s">
        <v>8221</v>
      </c>
      <c r="J1468">
        <v>1</v>
      </c>
    </row>
    <row r="1469" spans="1:10">
      <c r="A1469" t="s">
        <v>8219</v>
      </c>
      <c r="B1469">
        <v>21</v>
      </c>
      <c r="I1469" t="s">
        <v>8221</v>
      </c>
      <c r="J1469">
        <v>0</v>
      </c>
    </row>
    <row r="1470" spans="1:10">
      <c r="A1470" t="s">
        <v>8219</v>
      </c>
      <c r="B1470">
        <v>24</v>
      </c>
      <c r="I1470" t="s">
        <v>8221</v>
      </c>
      <c r="J1470">
        <v>13</v>
      </c>
    </row>
    <row r="1471" spans="1:10">
      <c r="A1471" t="s">
        <v>8219</v>
      </c>
      <c r="B1471">
        <v>32</v>
      </c>
      <c r="I1471" t="s">
        <v>8221</v>
      </c>
      <c r="J1471">
        <v>2</v>
      </c>
    </row>
    <row r="1472" spans="1:10">
      <c r="A1472" t="s">
        <v>8219</v>
      </c>
      <c r="B1472">
        <v>62</v>
      </c>
      <c r="I1472" t="s">
        <v>8221</v>
      </c>
      <c r="J1472">
        <v>0</v>
      </c>
    </row>
    <row r="1473" spans="1:10">
      <c r="A1473" t="s">
        <v>8219</v>
      </c>
      <c r="B1473">
        <v>9</v>
      </c>
      <c r="I1473" t="s">
        <v>8221</v>
      </c>
      <c r="J1473">
        <v>21</v>
      </c>
    </row>
    <row r="1474" spans="1:10">
      <c r="A1474" t="s">
        <v>8219</v>
      </c>
      <c r="B1474">
        <v>38</v>
      </c>
      <c r="I1474" t="s">
        <v>8221</v>
      </c>
      <c r="J1474">
        <v>9</v>
      </c>
    </row>
    <row r="1475" spans="1:10">
      <c r="A1475" t="s">
        <v>8219</v>
      </c>
      <c r="B1475">
        <v>54</v>
      </c>
      <c r="I1475" t="s">
        <v>8221</v>
      </c>
      <c r="J1475">
        <v>6</v>
      </c>
    </row>
    <row r="1476" spans="1:10">
      <c r="A1476" t="s">
        <v>8219</v>
      </c>
      <c r="B1476">
        <v>37</v>
      </c>
      <c r="I1476" t="s">
        <v>8221</v>
      </c>
      <c r="J1476">
        <v>4</v>
      </c>
    </row>
    <row r="1477" spans="1:10">
      <c r="A1477" t="s">
        <v>8219</v>
      </c>
      <c r="B1477">
        <v>39</v>
      </c>
      <c r="I1477" t="s">
        <v>8221</v>
      </c>
      <c r="J1477">
        <v>7</v>
      </c>
    </row>
    <row r="1478" spans="1:10">
      <c r="A1478" t="s">
        <v>8219</v>
      </c>
      <c r="B1478">
        <v>34</v>
      </c>
      <c r="I1478" t="s">
        <v>8221</v>
      </c>
      <c r="J1478">
        <v>5</v>
      </c>
    </row>
    <row r="1479" spans="1:10">
      <c r="A1479" t="s">
        <v>8219</v>
      </c>
      <c r="B1479">
        <v>55</v>
      </c>
      <c r="I1479" t="s">
        <v>8221</v>
      </c>
      <c r="J1479">
        <v>0</v>
      </c>
    </row>
    <row r="1480" spans="1:10">
      <c r="A1480" t="s">
        <v>8219</v>
      </c>
      <c r="B1480">
        <v>32</v>
      </c>
      <c r="I1480" t="s">
        <v>8221</v>
      </c>
      <c r="J1480">
        <v>3</v>
      </c>
    </row>
    <row r="1481" spans="1:10">
      <c r="A1481" t="s">
        <v>8219</v>
      </c>
      <c r="B1481">
        <v>25</v>
      </c>
      <c r="I1481" t="s">
        <v>8221</v>
      </c>
      <c r="J1481">
        <v>9</v>
      </c>
    </row>
    <row r="1482" spans="1:10">
      <c r="A1482" t="s">
        <v>8219</v>
      </c>
      <c r="B1482">
        <v>33</v>
      </c>
      <c r="I1482" t="s">
        <v>8221</v>
      </c>
      <c r="J1482">
        <v>6</v>
      </c>
    </row>
    <row r="1483" spans="1:10">
      <c r="A1483" t="s">
        <v>8219</v>
      </c>
      <c r="B1483">
        <v>108</v>
      </c>
      <c r="I1483" t="s">
        <v>8221</v>
      </c>
      <c r="J1483">
        <v>4</v>
      </c>
    </row>
    <row r="1484" spans="1:10">
      <c r="A1484" t="s">
        <v>8219</v>
      </c>
      <c r="B1484">
        <v>20</v>
      </c>
      <c r="I1484" t="s">
        <v>8221</v>
      </c>
      <c r="J1484">
        <v>1</v>
      </c>
    </row>
    <row r="1485" spans="1:10">
      <c r="A1485" t="s">
        <v>8219</v>
      </c>
      <c r="B1485">
        <v>98</v>
      </c>
      <c r="I1485" t="s">
        <v>8221</v>
      </c>
      <c r="J1485">
        <v>17</v>
      </c>
    </row>
    <row r="1486" spans="1:10">
      <c r="A1486" t="s">
        <v>8219</v>
      </c>
      <c r="B1486">
        <v>196</v>
      </c>
      <c r="I1486" t="s">
        <v>8221</v>
      </c>
      <c r="J1486">
        <v>1</v>
      </c>
    </row>
    <row r="1487" spans="1:10">
      <c r="A1487" t="s">
        <v>8219</v>
      </c>
      <c r="B1487">
        <v>39</v>
      </c>
      <c r="I1487" t="s">
        <v>8221</v>
      </c>
      <c r="J1487">
        <v>13</v>
      </c>
    </row>
    <row r="1488" spans="1:10">
      <c r="A1488" t="s">
        <v>8219</v>
      </c>
      <c r="B1488">
        <v>128</v>
      </c>
      <c r="I1488" t="s">
        <v>8221</v>
      </c>
      <c r="J1488">
        <v>6</v>
      </c>
    </row>
    <row r="1489" spans="1:10">
      <c r="A1489" t="s">
        <v>8219</v>
      </c>
      <c r="B1489">
        <v>71</v>
      </c>
      <c r="I1489" t="s">
        <v>8221</v>
      </c>
      <c r="J1489">
        <v>0</v>
      </c>
    </row>
    <row r="1490" spans="1:10">
      <c r="A1490" t="s">
        <v>8219</v>
      </c>
      <c r="B1490">
        <v>47</v>
      </c>
      <c r="I1490" t="s">
        <v>8221</v>
      </c>
      <c r="J1490">
        <v>2</v>
      </c>
    </row>
    <row r="1491" spans="1:10">
      <c r="A1491" t="s">
        <v>8219</v>
      </c>
      <c r="B1491">
        <v>17</v>
      </c>
      <c r="I1491" t="s">
        <v>8221</v>
      </c>
      <c r="J1491">
        <v>2</v>
      </c>
    </row>
    <row r="1492" spans="1:10">
      <c r="A1492" t="s">
        <v>8219</v>
      </c>
      <c r="B1492">
        <v>91</v>
      </c>
      <c r="I1492" t="s">
        <v>8221</v>
      </c>
      <c r="J1492">
        <v>21</v>
      </c>
    </row>
    <row r="1493" spans="1:10">
      <c r="A1493" t="s">
        <v>8219</v>
      </c>
      <c r="B1493">
        <v>43</v>
      </c>
      <c r="I1493" t="s">
        <v>8221</v>
      </c>
      <c r="J1493">
        <v>13</v>
      </c>
    </row>
    <row r="1494" spans="1:10">
      <c r="A1494" t="s">
        <v>8219</v>
      </c>
      <c r="B1494">
        <v>17</v>
      </c>
      <c r="I1494" t="s">
        <v>8221</v>
      </c>
      <c r="J1494">
        <v>0</v>
      </c>
    </row>
    <row r="1495" spans="1:10">
      <c r="A1495" t="s">
        <v>8219</v>
      </c>
      <c r="B1495">
        <v>33</v>
      </c>
      <c r="I1495" t="s">
        <v>8221</v>
      </c>
      <c r="J1495">
        <v>6</v>
      </c>
    </row>
    <row r="1496" spans="1:10">
      <c r="A1496" t="s">
        <v>8219</v>
      </c>
      <c r="B1496">
        <v>87</v>
      </c>
      <c r="I1496" t="s">
        <v>8221</v>
      </c>
      <c r="J1496">
        <v>0</v>
      </c>
    </row>
    <row r="1497" spans="1:10">
      <c r="A1497" t="s">
        <v>8219</v>
      </c>
      <c r="B1497">
        <v>113</v>
      </c>
      <c r="I1497" t="s">
        <v>8221</v>
      </c>
      <c r="J1497">
        <v>1</v>
      </c>
    </row>
    <row r="1498" spans="1:10">
      <c r="A1498" t="s">
        <v>8219</v>
      </c>
      <c r="B1498">
        <v>14</v>
      </c>
      <c r="I1498" t="s">
        <v>8221</v>
      </c>
      <c r="J1498">
        <v>0</v>
      </c>
    </row>
    <row r="1499" spans="1:10">
      <c r="A1499" t="s">
        <v>8219</v>
      </c>
      <c r="B1499">
        <v>30</v>
      </c>
      <c r="I1499" t="s">
        <v>8221</v>
      </c>
      <c r="J1499">
        <v>12</v>
      </c>
    </row>
    <row r="1500" spans="1:10">
      <c r="A1500" t="s">
        <v>8219</v>
      </c>
      <c r="B1500">
        <v>16</v>
      </c>
      <c r="I1500" t="s">
        <v>8221</v>
      </c>
      <c r="J1500">
        <v>2</v>
      </c>
    </row>
    <row r="1501" spans="1:10">
      <c r="A1501" t="s">
        <v>8219</v>
      </c>
      <c r="B1501">
        <v>46</v>
      </c>
      <c r="I1501" t="s">
        <v>8221</v>
      </c>
      <c r="J1501">
        <v>6</v>
      </c>
    </row>
    <row r="1502" spans="1:10">
      <c r="A1502" t="s">
        <v>8219</v>
      </c>
      <c r="B1502">
        <v>24</v>
      </c>
      <c r="I1502" t="s">
        <v>8221</v>
      </c>
      <c r="J1502">
        <v>1</v>
      </c>
    </row>
    <row r="1503" spans="1:10">
      <c r="A1503" t="s">
        <v>8219</v>
      </c>
      <c r="B1503">
        <v>97</v>
      </c>
      <c r="I1503" t="s">
        <v>8221</v>
      </c>
      <c r="J1503">
        <v>1</v>
      </c>
    </row>
    <row r="1504" spans="1:10">
      <c r="A1504" t="s">
        <v>8219</v>
      </c>
      <c r="B1504">
        <v>59</v>
      </c>
      <c r="I1504" t="s">
        <v>8221</v>
      </c>
      <c r="J1504">
        <v>5</v>
      </c>
    </row>
    <row r="1505" spans="1:10">
      <c r="A1505" t="s">
        <v>8219</v>
      </c>
      <c r="B1505">
        <v>1095</v>
      </c>
      <c r="I1505" t="s">
        <v>8221</v>
      </c>
      <c r="J1505">
        <v>0</v>
      </c>
    </row>
    <row r="1506" spans="1:10">
      <c r="A1506" t="s">
        <v>8219</v>
      </c>
      <c r="B1506">
        <v>218</v>
      </c>
      <c r="I1506" t="s">
        <v>8221</v>
      </c>
      <c r="J1506">
        <v>3</v>
      </c>
    </row>
    <row r="1507" spans="1:10">
      <c r="A1507" t="s">
        <v>8219</v>
      </c>
      <c r="B1507">
        <v>111</v>
      </c>
      <c r="I1507" t="s">
        <v>8221</v>
      </c>
      <c r="J1507">
        <v>8</v>
      </c>
    </row>
    <row r="1508" spans="1:10">
      <c r="A1508" t="s">
        <v>8219</v>
      </c>
      <c r="B1508">
        <v>56</v>
      </c>
      <c r="I1508" t="s">
        <v>8221</v>
      </c>
      <c r="J1508">
        <v>3</v>
      </c>
    </row>
    <row r="1509" spans="1:10">
      <c r="A1509" t="s">
        <v>8219</v>
      </c>
      <c r="B1509">
        <v>265</v>
      </c>
      <c r="I1509" t="s">
        <v>8221</v>
      </c>
      <c r="J1509">
        <v>8</v>
      </c>
    </row>
    <row r="1510" spans="1:10">
      <c r="A1510" t="s">
        <v>8219</v>
      </c>
      <c r="B1510">
        <v>28</v>
      </c>
      <c r="I1510" t="s">
        <v>8221</v>
      </c>
      <c r="J1510">
        <v>1</v>
      </c>
    </row>
    <row r="1511" spans="1:10">
      <c r="A1511" t="s">
        <v>8219</v>
      </c>
      <c r="B1511">
        <v>364</v>
      </c>
      <c r="I1511" t="s">
        <v>8221</v>
      </c>
      <c r="J1511">
        <v>4</v>
      </c>
    </row>
    <row r="1512" spans="1:10">
      <c r="A1512" t="s">
        <v>8219</v>
      </c>
      <c r="B1512">
        <v>27</v>
      </c>
      <c r="I1512" t="s">
        <v>8221</v>
      </c>
      <c r="J1512">
        <v>8</v>
      </c>
    </row>
    <row r="1513" spans="1:10">
      <c r="A1513" t="s">
        <v>8219</v>
      </c>
      <c r="B1513">
        <v>93</v>
      </c>
      <c r="I1513" t="s">
        <v>8221</v>
      </c>
      <c r="J1513">
        <v>1</v>
      </c>
    </row>
    <row r="1514" spans="1:10">
      <c r="A1514" t="s">
        <v>8219</v>
      </c>
      <c r="B1514">
        <v>64</v>
      </c>
      <c r="I1514" t="s">
        <v>8221</v>
      </c>
      <c r="J1514">
        <v>5</v>
      </c>
    </row>
    <row r="1515" spans="1:10">
      <c r="A1515" t="s">
        <v>8219</v>
      </c>
      <c r="B1515">
        <v>22</v>
      </c>
      <c r="I1515" t="s">
        <v>8221</v>
      </c>
      <c r="J1515">
        <v>0</v>
      </c>
    </row>
    <row r="1516" spans="1:10">
      <c r="A1516" t="s">
        <v>8219</v>
      </c>
      <c r="B1516">
        <v>59</v>
      </c>
      <c r="I1516" t="s">
        <v>8221</v>
      </c>
      <c r="J1516">
        <v>0</v>
      </c>
    </row>
    <row r="1517" spans="1:10">
      <c r="A1517" t="s">
        <v>8219</v>
      </c>
      <c r="B1517">
        <v>249</v>
      </c>
      <c r="I1517" t="s">
        <v>8221</v>
      </c>
      <c r="J1517">
        <v>1</v>
      </c>
    </row>
    <row r="1518" spans="1:10">
      <c r="A1518" t="s">
        <v>8219</v>
      </c>
      <c r="B1518">
        <v>392</v>
      </c>
      <c r="I1518" t="s">
        <v>8221</v>
      </c>
      <c r="J1518">
        <v>0</v>
      </c>
    </row>
    <row r="1519" spans="1:10">
      <c r="A1519" t="s">
        <v>8219</v>
      </c>
      <c r="B1519">
        <v>115</v>
      </c>
      <c r="I1519" t="s">
        <v>8221</v>
      </c>
      <c r="J1519">
        <v>0</v>
      </c>
    </row>
    <row r="1520" spans="1:10">
      <c r="A1520" t="s">
        <v>8219</v>
      </c>
      <c r="B1520">
        <v>433</v>
      </c>
      <c r="I1520" t="s">
        <v>8221</v>
      </c>
      <c r="J1520">
        <v>6</v>
      </c>
    </row>
    <row r="1521" spans="1:10">
      <c r="A1521" t="s">
        <v>8219</v>
      </c>
      <c r="B1521">
        <v>20</v>
      </c>
      <c r="I1521" t="s">
        <v>8221</v>
      </c>
      <c r="J1521">
        <v>6</v>
      </c>
    </row>
    <row r="1522" spans="1:10">
      <c r="A1522" t="s">
        <v>8219</v>
      </c>
      <c r="B1522">
        <v>8</v>
      </c>
      <c r="I1522" t="s">
        <v>8221</v>
      </c>
      <c r="J1522">
        <v>14</v>
      </c>
    </row>
    <row r="1523" spans="1:10">
      <c r="A1523" t="s">
        <v>8219</v>
      </c>
      <c r="B1523">
        <v>175</v>
      </c>
      <c r="I1523" t="s">
        <v>8221</v>
      </c>
      <c r="J1523">
        <v>6</v>
      </c>
    </row>
    <row r="1524" spans="1:10">
      <c r="A1524" t="s">
        <v>8219</v>
      </c>
      <c r="B1524">
        <v>104</v>
      </c>
      <c r="I1524" t="s">
        <v>8221</v>
      </c>
      <c r="J1524">
        <v>33</v>
      </c>
    </row>
    <row r="1525" spans="1:10">
      <c r="A1525" t="s">
        <v>8219</v>
      </c>
      <c r="B1525">
        <v>17</v>
      </c>
      <c r="I1525" t="s">
        <v>8221</v>
      </c>
      <c r="J1525">
        <v>4</v>
      </c>
    </row>
    <row r="1526" spans="1:10">
      <c r="A1526" t="s">
        <v>8219</v>
      </c>
      <c r="B1526">
        <v>277</v>
      </c>
      <c r="I1526" t="s">
        <v>8221</v>
      </c>
      <c r="J1526">
        <v>1</v>
      </c>
    </row>
    <row r="1527" spans="1:10">
      <c r="A1527" t="s">
        <v>8219</v>
      </c>
      <c r="B1527">
        <v>118</v>
      </c>
      <c r="I1527" t="s">
        <v>8221</v>
      </c>
      <c r="J1527">
        <v>0</v>
      </c>
    </row>
    <row r="1528" spans="1:10">
      <c r="A1528" t="s">
        <v>8219</v>
      </c>
      <c r="B1528">
        <v>97</v>
      </c>
      <c r="I1528" t="s">
        <v>8221</v>
      </c>
      <c r="J1528">
        <v>6</v>
      </c>
    </row>
    <row r="1529" spans="1:10">
      <c r="A1529" t="s">
        <v>8219</v>
      </c>
      <c r="B1529">
        <v>20</v>
      </c>
      <c r="I1529" t="s">
        <v>8221</v>
      </c>
      <c r="J1529">
        <v>6</v>
      </c>
    </row>
    <row r="1530" spans="1:10">
      <c r="A1530" t="s">
        <v>8219</v>
      </c>
      <c r="B1530">
        <v>26</v>
      </c>
      <c r="I1530" t="s">
        <v>8221</v>
      </c>
      <c r="J1530">
        <v>1</v>
      </c>
    </row>
    <row r="1531" spans="1:10">
      <c r="A1531" t="s">
        <v>8219</v>
      </c>
      <c r="B1531">
        <v>128</v>
      </c>
      <c r="I1531" t="s">
        <v>8221</v>
      </c>
      <c r="J1531">
        <v>3</v>
      </c>
    </row>
    <row r="1532" spans="1:10">
      <c r="A1532" t="s">
        <v>8219</v>
      </c>
      <c r="B1532">
        <v>15</v>
      </c>
    </row>
    <row r="1533" spans="1:10">
      <c r="A1533" t="s">
        <v>8219</v>
      </c>
      <c r="B1533">
        <v>25</v>
      </c>
    </row>
    <row r="1534" spans="1:10">
      <c r="A1534" t="s">
        <v>8219</v>
      </c>
      <c r="B1534">
        <v>55</v>
      </c>
    </row>
    <row r="1535" spans="1:10">
      <c r="A1535" t="s">
        <v>8219</v>
      </c>
      <c r="B1535">
        <v>107</v>
      </c>
    </row>
    <row r="1536" spans="1:10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conditionalFormatting sqref="A2:A2186">
    <cfRule type="expression" dxfId="7" priority="7">
      <formula>$A2="failed"</formula>
    </cfRule>
    <cfRule type="expression" dxfId="6" priority="8">
      <formula>$A2="successful"</formula>
    </cfRule>
  </conditionalFormatting>
  <conditionalFormatting sqref="I2:I1531">
    <cfRule type="expression" dxfId="5" priority="5">
      <formula>$I2="failed"</formula>
    </cfRule>
    <cfRule type="expression" dxfId="4" priority="6">
      <formula>$I2="successful"</formula>
    </cfRule>
  </conditionalFormatting>
  <conditionalFormatting sqref="D6">
    <cfRule type="expression" dxfId="3" priority="3">
      <formula>$A5="failed"</formula>
    </cfRule>
    <cfRule type="expression" dxfId="2" priority="4">
      <formula>$A5="successful"</formula>
    </cfRule>
  </conditionalFormatting>
  <conditionalFormatting sqref="E6">
    <cfRule type="expression" dxfId="1" priority="1">
      <formula>$I5="failed"</formula>
    </cfRule>
    <cfRule type="expression" dxfId="0" priority="2">
      <formula>$I5="successful"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pivot_table_1</vt:lpstr>
      <vt:lpstr>pivot_table_2</vt:lpstr>
      <vt:lpstr>pivot_table_3</vt:lpstr>
      <vt:lpstr>Bonus_1</vt:lpstr>
      <vt:lpstr>original_table_cond_format</vt:lpstr>
      <vt:lpstr>draft_for_b2</vt:lpstr>
      <vt:lpstr>bonus_statistical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Inna Gurevitch</cp:lastModifiedBy>
  <dcterms:created xsi:type="dcterms:W3CDTF">2017-04-20T15:17:24Z</dcterms:created>
  <dcterms:modified xsi:type="dcterms:W3CDTF">2020-03-07T09:32:55Z</dcterms:modified>
</cp:coreProperties>
</file>