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HomePC\OneDrive\Documents\"/>
    </mc:Choice>
  </mc:AlternateContent>
  <xr:revisionPtr revIDLastSave="0" documentId="13_ncr:1_{B4EA3919-2AA8-4169-AD0A-1C703F7EF53C}" xr6:coauthVersionLast="47" xr6:coauthVersionMax="47" xr10:uidLastSave="{00000000-0000-0000-0000-000000000000}"/>
  <bookViews>
    <workbookView xWindow="-120" yWindow="-120" windowWidth="29040" windowHeight="15720" activeTab="5" xr2:uid="{00000000-000D-0000-FFFF-FFFF00000000}"/>
  </bookViews>
  <sheets>
    <sheet name="Health_Data" sheetId="1" r:id="rId1"/>
    <sheet name="Pivot_Analysis" sheetId="2" r:id="rId2"/>
    <sheet name="AI_Summary" sheetId="8" r:id="rId3"/>
    <sheet name="Forecast_Models" sheetId="4" r:id="rId4"/>
    <sheet name="Health_Dashboard" sheetId="6" r:id="rId5"/>
    <sheet name="AI_Prompt &amp; Recommendation" sheetId="7" r:id="rId6"/>
  </sheets>
  <definedNames>
    <definedName name="Slicer_Area">#N/A</definedName>
    <definedName name="Slicer_Disease">#N/A</definedName>
    <definedName name="Slicer_Risk_Level">#N/A</definedName>
    <definedName name="Slicer_Sea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4" l="1"/>
  <c r="A4" i="8"/>
  <c r="F23" i="2"/>
  <c r="E23" i="2"/>
  <c r="D23" i="2"/>
  <c r="J7" i="1"/>
  <c r="J6"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B7" i="1" l="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6" i="1"/>
</calcChain>
</file>

<file path=xl/sharedStrings.xml><?xml version="1.0" encoding="utf-8"?>
<sst xmlns="http://schemas.openxmlformats.org/spreadsheetml/2006/main" count="392" uniqueCount="112">
  <si>
    <t>Area</t>
  </si>
  <si>
    <t>Disease</t>
  </si>
  <si>
    <t>Cases</t>
  </si>
  <si>
    <t>Date</t>
  </si>
  <si>
    <t>Season</t>
  </si>
  <si>
    <t>Rainfall (mm)</t>
  </si>
  <si>
    <t>Temperature (°C)</t>
  </si>
  <si>
    <t>Risk Level</t>
  </si>
  <si>
    <t>Ekiti West</t>
  </si>
  <si>
    <t>Ado LGA</t>
  </si>
  <si>
    <t>Irepodun</t>
  </si>
  <si>
    <t>Oye LGA</t>
  </si>
  <si>
    <t>Ikole LGA</t>
  </si>
  <si>
    <t>Typhoid</t>
  </si>
  <si>
    <t>Cholera</t>
  </si>
  <si>
    <t>Diarrhea</t>
  </si>
  <si>
    <t>Malaria</t>
  </si>
  <si>
    <t>Dengue</t>
  </si>
  <si>
    <t>2023-07-08</t>
  </si>
  <si>
    <t>2024-01-18</t>
  </si>
  <si>
    <t>2024-01-24</t>
  </si>
  <si>
    <t>2023-09-16</t>
  </si>
  <si>
    <t>2023-03-04</t>
  </si>
  <si>
    <t>2023-02-19</t>
  </si>
  <si>
    <t>2023-07-18</t>
  </si>
  <si>
    <t>2024-02-05</t>
  </si>
  <si>
    <t>2024-04-19</t>
  </si>
  <si>
    <t>2023-12-06</t>
  </si>
  <si>
    <t>2024-01-22</t>
  </si>
  <si>
    <t>2023-11-04</t>
  </si>
  <si>
    <t>2023-01-17</t>
  </si>
  <si>
    <t>2023-12-23</t>
  </si>
  <si>
    <t>2023-03-30</t>
  </si>
  <si>
    <t>2024-06-08</t>
  </si>
  <si>
    <t>2023-03-03</t>
  </si>
  <si>
    <t>2023-04-26</t>
  </si>
  <si>
    <t>2024-01-09</t>
  </si>
  <si>
    <t>2023-08-14</t>
  </si>
  <si>
    <t>2023-07-22</t>
  </si>
  <si>
    <t>2023-05-31</t>
  </si>
  <si>
    <t>2023-03-16</t>
  </si>
  <si>
    <t>2023-06-06</t>
  </si>
  <si>
    <t>2023-09-10</t>
  </si>
  <si>
    <t>2023-10-19</t>
  </si>
  <si>
    <t>2024-06-10</t>
  </si>
  <si>
    <t>2023-03-06</t>
  </si>
  <si>
    <t>2023-04-08</t>
  </si>
  <si>
    <t>2023-12-24</t>
  </si>
  <si>
    <t>2024-06-27</t>
  </si>
  <si>
    <t>2023-04-22</t>
  </si>
  <si>
    <t>2023-12-20</t>
  </si>
  <si>
    <t>2024-02-17</t>
  </si>
  <si>
    <t>2023-07-12</t>
  </si>
  <si>
    <t>2023-11-17</t>
  </si>
  <si>
    <t>2023-03-02</t>
  </si>
  <si>
    <t>2023-01-12</t>
  </si>
  <si>
    <t>2024-06-14</t>
  </si>
  <si>
    <t>2023-11-10</t>
  </si>
  <si>
    <t>2024-05-16</t>
  </si>
  <si>
    <t>2023-09-05</t>
  </si>
  <si>
    <t>2023-06-13</t>
  </si>
  <si>
    <t>2024-02-25</t>
  </si>
  <si>
    <t>2024-02-23</t>
  </si>
  <si>
    <t>2023-09-12</t>
  </si>
  <si>
    <t>2023-08-27</t>
  </si>
  <si>
    <t>2023-03-15</t>
  </si>
  <si>
    <t>2023-11-01</t>
  </si>
  <si>
    <t>2023-10-25</t>
  </si>
  <si>
    <t>2023-02-28</t>
  </si>
  <si>
    <t>2023-04-28</t>
  </si>
  <si>
    <t>2023-06-11</t>
  </si>
  <si>
    <t>2023-01-27</t>
  </si>
  <si>
    <t>2024-04-10</t>
  </si>
  <si>
    <t>2023-12-10</t>
  </si>
  <si>
    <t>2023-10-03</t>
  </si>
  <si>
    <t>2023-08-10</t>
  </si>
  <si>
    <t>2023-03-01</t>
  </si>
  <si>
    <t>2023-08-16</t>
  </si>
  <si>
    <t>2024-02-26</t>
  </si>
  <si>
    <t>Rainy</t>
  </si>
  <si>
    <t>Dry</t>
  </si>
  <si>
    <t>Wet</t>
  </si>
  <si>
    <t>Harmattan</t>
  </si>
  <si>
    <t>Row Labels</t>
  </si>
  <si>
    <t>Grand Total</t>
  </si>
  <si>
    <t>Sum of Cases</t>
  </si>
  <si>
    <t>Count of Disease</t>
  </si>
  <si>
    <t>Column Labels</t>
  </si>
  <si>
    <t>Month</t>
  </si>
  <si>
    <t>January</t>
  </si>
  <si>
    <t>March</t>
  </si>
  <si>
    <t>April</t>
  </si>
  <si>
    <t>June</t>
  </si>
  <si>
    <t>July</t>
  </si>
  <si>
    <t>October</t>
  </si>
  <si>
    <t>November</t>
  </si>
  <si>
    <t>December</t>
  </si>
  <si>
    <t>February</t>
  </si>
  <si>
    <t>August</t>
  </si>
  <si>
    <t>September</t>
  </si>
  <si>
    <t>May</t>
  </si>
  <si>
    <t>Top Disease</t>
  </si>
  <si>
    <t>Most Affected Area</t>
  </si>
  <si>
    <t>FORECAST</t>
  </si>
  <si>
    <t>Season with Highest Case</t>
  </si>
  <si>
    <t>Prevention Tips</t>
  </si>
  <si>
    <t>Prevention Tip</t>
  </si>
  <si>
    <t>Use insecticide-treated nets and clear stagnant water</t>
  </si>
  <si>
    <t>Boil drinking water and wash hands frequently</t>
  </si>
  <si>
    <t xml:space="preserve">Practice good hygiene and eat properly cooked food </t>
  </si>
  <si>
    <t>Ensure clean drinking water and good hygiene</t>
  </si>
  <si>
    <t>Avoid mosquito bites and eliminate breeding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</si>
</sst>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9" x14ac:knownFonts="1">
    <font>
      <sz val="11"/>
      <color theme="1"/>
      <name val="Calibri"/>
      <family val="2"/>
      <scheme val="minor"/>
    </font>
    <font>
      <sz val="11"/>
      <color rgb="FF9C0006"/>
      <name val="Calibri"/>
      <family val="2"/>
      <scheme val="minor"/>
    </font>
    <font>
      <b/>
      <sz val="11"/>
      <color theme="0"/>
      <name val="Calibri"/>
      <family val="2"/>
      <scheme val="minor"/>
    </font>
    <font>
      <sz val="11"/>
      <color theme="0"/>
      <name val="Calibri"/>
      <family val="2"/>
      <scheme val="minor"/>
    </font>
    <font>
      <sz val="14"/>
      <color rgb="FF9C0006"/>
      <name val="Calibri"/>
      <family val="2"/>
      <scheme val="minor"/>
    </font>
    <font>
      <b/>
      <sz val="12"/>
      <color theme="0"/>
      <name val="Calibri"/>
      <family val="2"/>
      <scheme val="minor"/>
    </font>
    <font>
      <b/>
      <sz val="14"/>
      <color theme="0"/>
      <name val="Calibri"/>
      <family val="2"/>
      <scheme val="minor"/>
    </font>
    <font>
      <b/>
      <sz val="20"/>
      <color theme="1"/>
      <name val="Calibri"/>
      <family val="2"/>
      <scheme val="minor"/>
    </font>
    <font>
      <b/>
      <sz val="22"/>
      <color rgb="FFFF0101"/>
      <name val="Calibri"/>
      <family val="2"/>
      <scheme val="minor"/>
    </font>
  </fonts>
  <fills count="8">
    <fill>
      <patternFill patternType="none"/>
    </fill>
    <fill>
      <patternFill patternType="gray125"/>
    </fill>
    <fill>
      <patternFill patternType="solid">
        <fgColor rgb="FFFFC7CE"/>
      </patternFill>
    </fill>
    <fill>
      <patternFill patternType="solid">
        <fgColor theme="5"/>
      </patternFill>
    </fill>
    <fill>
      <patternFill patternType="solid">
        <fgColor theme="4"/>
        <bgColor theme="4"/>
      </patternFill>
    </fill>
    <fill>
      <patternFill patternType="solid">
        <fgColor theme="4" tint="0.79998168889431442"/>
        <bgColor theme="4" tint="0.79998168889431442"/>
      </patternFill>
    </fill>
    <fill>
      <patternFill patternType="solid">
        <fgColor rgb="FFC00000"/>
        <bgColor indexed="64"/>
      </patternFill>
    </fill>
    <fill>
      <patternFill patternType="solid">
        <fgColor rgb="FF66FF33"/>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diagonal/>
    </border>
    <border>
      <left/>
      <right/>
      <top style="thin">
        <color auto="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auto="1"/>
      </top>
      <bottom/>
      <diagonal/>
    </border>
    <border>
      <left style="thin">
        <color theme="0"/>
      </left>
      <right style="thin">
        <color theme="4" tint="0.39997558519241921"/>
      </right>
      <top style="thin">
        <color theme="4" tint="0.39997558519241921"/>
      </top>
      <bottom/>
      <diagonal/>
    </border>
    <border>
      <left style="thin">
        <color theme="0"/>
      </left>
      <right/>
      <top style="thin">
        <color auto="1"/>
      </top>
      <bottom/>
      <diagonal/>
    </border>
    <border>
      <left style="thin">
        <color theme="0"/>
      </left>
      <right style="thin">
        <color theme="4" tint="0.39997558519241921"/>
      </right>
      <top style="thin">
        <color auto="1"/>
      </top>
      <bottom/>
      <diagonal/>
    </border>
    <border>
      <left style="thin">
        <color theme="0"/>
      </left>
      <right/>
      <top style="thin">
        <color theme="4" tint="0.39997558519241921"/>
      </top>
      <bottom style="thin">
        <color theme="4" tint="0.39997558519241921"/>
      </bottom>
      <diagonal/>
    </border>
    <border>
      <left style="thin">
        <color auto="1"/>
      </left>
      <right/>
      <top/>
      <bottom/>
      <diagonal/>
    </border>
    <border>
      <left style="thin">
        <color auto="1"/>
      </left>
      <right style="thin">
        <color auto="1"/>
      </right>
      <top/>
      <bottom/>
      <diagonal/>
    </border>
  </borders>
  <cellStyleXfs count="3">
    <xf numFmtId="0" fontId="0" fillId="0" borderId="0"/>
    <xf numFmtId="0" fontId="1" fillId="2" borderId="0" applyNumberFormat="0" applyBorder="0" applyAlignment="0" applyProtection="0"/>
    <xf numFmtId="0" fontId="3" fillId="3" borderId="0" applyNumberFormat="0" applyBorder="0" applyAlignment="0" applyProtection="0"/>
  </cellStyleXfs>
  <cellXfs count="27">
    <xf numFmtId="0" fontId="0" fillId="0" borderId="0" xfId="0"/>
    <xf numFmtId="0" fontId="0" fillId="5" borderId="2" xfId="0" applyFill="1" applyBorder="1"/>
    <xf numFmtId="0" fontId="0" fillId="5" borderId="6" xfId="0" applyFill="1" applyBorder="1"/>
    <xf numFmtId="0" fontId="0" fillId="5" borderId="7" xfId="0" applyFill="1" applyBorder="1"/>
    <xf numFmtId="0" fontId="0" fillId="5" borderId="8" xfId="0" applyFill="1" applyBorder="1"/>
    <xf numFmtId="0" fontId="0" fillId="5" borderId="5" xfId="0" applyFill="1" applyBorder="1"/>
    <xf numFmtId="0" fontId="0" fillId="5" borderId="3" xfId="0" applyFill="1" applyBorder="1"/>
    <xf numFmtId="0" fontId="0" fillId="0" borderId="0" xfId="0" pivotButton="1"/>
    <xf numFmtId="0" fontId="0" fillId="0" borderId="0" xfId="0" applyAlignment="1">
      <alignment horizontal="left"/>
    </xf>
    <xf numFmtId="0" fontId="0" fillId="5" borderId="10" xfId="0" applyFill="1" applyBorder="1"/>
    <xf numFmtId="0" fontId="0" fillId="5" borderId="11" xfId="0" applyFill="1" applyBorder="1"/>
    <xf numFmtId="0" fontId="0" fillId="5" borderId="4" xfId="0" applyFill="1" applyBorder="1"/>
    <xf numFmtId="0" fontId="0" fillId="5" borderId="9" xfId="0" applyFill="1" applyBorder="1"/>
    <xf numFmtId="0" fontId="0" fillId="5" borderId="12" xfId="0" applyFill="1" applyBorder="1"/>
    <xf numFmtId="0" fontId="4" fillId="7" borderId="0" xfId="1" applyFont="1" applyFill="1"/>
    <xf numFmtId="164" fontId="0" fillId="0" borderId="0" xfId="0" applyNumberFormat="1"/>
    <xf numFmtId="14" fontId="5" fillId="6" borderId="0" xfId="0" applyNumberFormat="1" applyFont="1" applyFill="1"/>
    <xf numFmtId="164" fontId="5" fillId="6" borderId="0" xfId="0" applyNumberFormat="1" applyFont="1" applyFill="1"/>
    <xf numFmtId="0" fontId="5" fillId="6" borderId="0" xfId="0" applyFont="1" applyFill="1"/>
    <xf numFmtId="0" fontId="6" fillId="6" borderId="1" xfId="2" applyFont="1" applyFill="1" applyBorder="1"/>
    <xf numFmtId="0" fontId="7" fillId="0" borderId="0" xfId="0" applyFont="1"/>
    <xf numFmtId="0" fontId="8" fillId="7" borderId="0" xfId="0" applyFont="1" applyFill="1"/>
    <xf numFmtId="0" fontId="2" fillId="4" borderId="13" xfId="0" applyFont="1" applyFill="1" applyBorder="1" applyAlignment="1">
      <alignment horizontal="center" vertical="top"/>
    </xf>
    <xf numFmtId="0" fontId="2" fillId="4" borderId="14" xfId="0" applyFont="1" applyFill="1" applyBorder="1" applyAlignment="1">
      <alignment horizontal="center" vertical="top"/>
    </xf>
    <xf numFmtId="0" fontId="0" fillId="0" borderId="0" xfId="0" applyNumberFormat="1"/>
    <xf numFmtId="0" fontId="2" fillId="4" borderId="0" xfId="0" applyFont="1" applyFill="1"/>
    <xf numFmtId="0" fontId="0" fillId="0" borderId="2" xfId="0" applyBorder="1"/>
  </cellXfs>
  <cellStyles count="3">
    <cellStyle name="Accent2" xfId="2" builtinId="33"/>
    <cellStyle name="Bad" xfId="1" builtinId="27"/>
    <cellStyle name="Normal" xfId="0" builtinId="0"/>
  </cellStyles>
  <dxfs count="21">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yyyy\-mm\-dd\ h:mm:ss"/>
    </dxf>
    <dxf>
      <font>
        <b/>
        <i val="0"/>
        <strike val="0"/>
        <condense val="0"/>
        <extend val="0"/>
        <outline val="0"/>
        <shadow val="0"/>
        <u val="none"/>
        <vertAlign val="baseline"/>
        <sz val="14"/>
        <color theme="0"/>
        <name val="Calibri"/>
        <family val="2"/>
        <scheme val="minor"/>
      </font>
      <fill>
        <patternFill patternType="solid">
          <fgColor indexed="64"/>
          <bgColor rgb="FFC00000"/>
        </patternFill>
      </fill>
      <border diagonalUp="0" diagonalDown="0" outline="0">
        <left style="thin">
          <color rgb="FF7F7F7F"/>
        </left>
        <right style="thin">
          <color rgb="FF7F7F7F"/>
        </right>
        <top style="thin">
          <color rgb="FF7F7F7F"/>
        </top>
        <bottom style="thin">
          <color rgb="FF7F7F7F"/>
        </bottom>
      </border>
    </dxf>
    <dxf>
      <font>
        <b/>
        <strike val="0"/>
        <outline val="0"/>
        <shadow val="0"/>
        <u val="none"/>
        <vertAlign val="baseline"/>
        <sz val="14"/>
        <color theme="0"/>
        <name val="Calibri"/>
        <family val="2"/>
        <scheme val="minor"/>
      </font>
      <fill>
        <patternFill patternType="solid">
          <fgColor indexed="64"/>
          <bgColor rgb="FFC00000"/>
        </patternFill>
      </fill>
      <border diagonalUp="0" diagonalDown="0" outline="0">
        <left style="thin">
          <color rgb="FF7F7F7F"/>
        </left>
        <right style="thin">
          <color rgb="FF7F7F7F"/>
        </right>
        <top style="thin">
          <color rgb="FF7F7F7F"/>
        </top>
        <bottom style="thin">
          <color rgb="FF7F7F7F"/>
        </bottom>
      </border>
    </dxf>
    <dxf>
      <font>
        <b/>
        <strike val="0"/>
        <outline val="0"/>
        <shadow val="0"/>
        <u val="none"/>
        <vertAlign val="baseline"/>
        <sz val="14"/>
        <color theme="0"/>
        <name val="Calibri"/>
        <family val="2"/>
        <scheme val="minor"/>
      </font>
      <fill>
        <patternFill patternType="solid">
          <fgColor indexed="64"/>
          <bgColor rgb="FFC00000"/>
        </patternFill>
      </fill>
    </dxf>
    <dxf>
      <font>
        <strike val="0"/>
        <outline val="0"/>
        <shadow val="0"/>
        <u val="none"/>
        <vertAlign val="baseline"/>
        <sz val="14"/>
        <color theme="0"/>
        <name val="Calibri"/>
        <family val="2"/>
        <scheme val="minor"/>
      </font>
      <fill>
        <patternFill patternType="solid">
          <fgColor indexed="64"/>
          <bgColor rgb="FFC00000"/>
        </patternFill>
      </fill>
    </dxf>
    <dxf>
      <fill>
        <patternFill patternType="solid">
          <fgColor indexed="64"/>
          <bgColor rgb="FF66FF33"/>
        </patternFill>
      </fill>
    </dxf>
    <dxf>
      <numFmt numFmtId="0" formatCode="General"/>
      <fill>
        <patternFill patternType="solid">
          <fgColor theme="4" tint="0.79998168889431442"/>
          <bgColor theme="4" tint="0.79998168889431442"/>
        </patternFill>
      </fill>
      <border diagonalUp="0" diagonalDown="0">
        <left style="thin">
          <color theme="0"/>
        </left>
        <right style="thin">
          <color theme="4" tint="0.39997558519241921"/>
        </right>
        <top style="thin">
          <color theme="4" tint="0.39997558519241921"/>
        </top>
        <bottom/>
        <vertical/>
        <horizontal/>
      </border>
    </dxf>
    <dxf>
      <numFmt numFmtId="0" formatCode="General"/>
      <fill>
        <patternFill patternType="solid">
          <fgColor theme="4" tint="0.79998168889431442"/>
          <bgColor theme="4" tint="0.79998168889431442"/>
        </patternFill>
      </fill>
      <border diagonalUp="0" diagonalDown="0">
        <left style="thin">
          <color theme="0"/>
        </left>
        <right/>
        <top style="thin">
          <color auto="1"/>
        </top>
        <bottom/>
        <vertical/>
        <horizontal/>
      </border>
    </dxf>
    <dxf>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ill>
        <patternFill patternType="solid">
          <fgColor theme="4" tint="0.79998168889431442"/>
          <bgColor theme="4" tint="0.79998168889431442"/>
        </patternFill>
      </fill>
      <border diagonalUp="0" diagonalDown="0">
        <left style="thin">
          <color theme="0"/>
        </left>
        <right/>
        <top style="thin">
          <color theme="4" tint="0.39997558519241921"/>
        </top>
        <bottom/>
        <vertical/>
        <horizontal/>
      </border>
    </dxf>
    <dxf>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vertical/>
        <horizontal/>
      </border>
    </dxf>
    <dxf>
      <fill>
        <patternFill patternType="solid">
          <fgColor theme="4" tint="0.79998168889431442"/>
          <bgColor theme="4" tint="0.79998168889431442"/>
        </patternFill>
      </fill>
      <border diagonalUp="0" diagonalDown="0">
        <left style="thin">
          <color theme="0"/>
        </left>
        <right/>
        <top style="thin">
          <color auto="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auto="1"/>
        </top>
      </border>
    </dxf>
    <dxf>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dxf>
  </dxfs>
  <tableStyles count="0" defaultTableStyle="TableStyleMedium9" defaultPivotStyle="PivotStyleLight16"/>
  <colors>
    <mruColors>
      <color rgb="FFFF0101"/>
      <color rgb="FF66FF33"/>
      <color rgb="FFFC2D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[Knowledge Showcase.xlsx]Pivot_Analysis!PivotTable4</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a:solidFill>
                  <a:srgbClr val="002060"/>
                </a:solidFill>
              </a:rPr>
              <a:t>CASES BY SEASON</a:t>
            </a:r>
          </a:p>
        </c:rich>
      </c:tx>
      <c:layout>
        <c:manualLayout>
          <c:xMode val="edge"/>
          <c:yMode val="edge"/>
          <c:x val="0.44375500140757562"/>
          <c:y val="3.5064516940234835E-3"/>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57207877330382"/>
          <c:y val="0.10083114610673666"/>
          <c:w val="0.7389632145749595"/>
          <c:h val="0.76497156605424321"/>
        </c:manualLayout>
      </c:layout>
      <c:barChart>
        <c:barDir val="bar"/>
        <c:grouping val="clustered"/>
        <c:varyColors val="0"/>
        <c:ser>
          <c:idx val="0"/>
          <c:order val="0"/>
          <c:tx>
            <c:strRef>
              <c:f>Pivot_Analysis!$E$13</c:f>
              <c:strCache>
                <c:ptCount val="1"/>
                <c:pt idx="0">
                  <c:v>Total</c:v>
                </c:pt>
              </c:strCache>
            </c:strRef>
          </c:tx>
          <c:spPr>
            <a:solidFill>
              <a:schemeClr val="accent1"/>
            </a:solidFill>
            <a:ln>
              <a:noFill/>
            </a:ln>
            <a:effectLst/>
          </c:spPr>
          <c:invertIfNegative val="0"/>
          <c:cat>
            <c:strRef>
              <c:f>Pivot_Analysis!$D$14:$D$18</c:f>
              <c:strCache>
                <c:ptCount val="4"/>
                <c:pt idx="0">
                  <c:v>Dry</c:v>
                </c:pt>
                <c:pt idx="1">
                  <c:v>Harmattan</c:v>
                </c:pt>
                <c:pt idx="2">
                  <c:v>Rainy</c:v>
                </c:pt>
                <c:pt idx="3">
                  <c:v>Wet</c:v>
                </c:pt>
              </c:strCache>
            </c:strRef>
          </c:cat>
          <c:val>
            <c:numRef>
              <c:f>Pivot_Analysis!$E$14:$E$18</c:f>
              <c:numCache>
                <c:formatCode>General</c:formatCode>
                <c:ptCount val="4"/>
                <c:pt idx="0">
                  <c:v>3623</c:v>
                </c:pt>
                <c:pt idx="1">
                  <c:v>1616</c:v>
                </c:pt>
                <c:pt idx="2">
                  <c:v>4447</c:v>
                </c:pt>
                <c:pt idx="3">
                  <c:v>889</c:v>
                </c:pt>
              </c:numCache>
            </c:numRef>
          </c:val>
          <c:extLst>
            <c:ext xmlns:c16="http://schemas.microsoft.com/office/drawing/2014/chart" uri="{C3380CC4-5D6E-409C-BE32-E72D297353CC}">
              <c16:uniqueId val="{00000000-0B58-4BFB-8CB0-DDCBE9302A51}"/>
            </c:ext>
          </c:extLst>
        </c:ser>
        <c:dLbls>
          <c:showLegendKey val="0"/>
          <c:showVal val="0"/>
          <c:showCatName val="0"/>
          <c:showSerName val="0"/>
          <c:showPercent val="0"/>
          <c:showBubbleSize val="0"/>
        </c:dLbls>
        <c:gapWidth val="182"/>
        <c:axId val="840595967"/>
        <c:axId val="840624287"/>
      </c:barChart>
      <c:catAx>
        <c:axId val="84059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crossAx val="840624287"/>
        <c:crosses val="autoZero"/>
        <c:auto val="1"/>
        <c:lblAlgn val="ctr"/>
        <c:lblOffset val="100"/>
        <c:noMultiLvlLbl val="0"/>
      </c:catAx>
      <c:valAx>
        <c:axId val="840624287"/>
        <c:scaling>
          <c:orientation val="minMax"/>
        </c:scaling>
        <c:delete val="0"/>
        <c:axPos val="b"/>
        <c:majorGridlines>
          <c:spPr>
            <a:ln w="1587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en-US"/>
          </a:p>
        </c:txPr>
        <c:crossAx val="84059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38100" cap="flat" cmpd="sng" algn="ctr">
      <a:solidFill>
        <a:schemeClr val="tx2">
          <a:lumMod val="75000"/>
        </a:schemeClr>
      </a:solidFill>
      <a:round/>
    </a:ln>
    <a:effectLst/>
    <a:scene3d>
      <a:camera prst="orthographicFront"/>
      <a:lightRig rig="threePt" dir="t"/>
    </a:scene3d>
    <a:sp3d>
      <a:bevelT w="120650" h="273050" prst="riblet"/>
      <a:bevelB w="101600" prst="riblet"/>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[Knowledge Showcase.xlsx]Pivot_Analysis!PivotTable6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2060"/>
                </a:solidFill>
              </a:rPr>
              <a:t>TOTAL CASES BY DISEASE &amp; AREA</a:t>
            </a:r>
          </a:p>
        </c:rich>
      </c:tx>
      <c:layout>
        <c:manualLayout>
          <c:xMode val="edge"/>
          <c:yMode val="edge"/>
          <c:x val="0.3005276329317723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1304948156921"/>
          <c:y val="0.12650226013414989"/>
          <c:w val="0.75405330946332683"/>
          <c:h val="0.69372375328084002"/>
        </c:manualLayout>
      </c:layout>
      <c:barChart>
        <c:barDir val="col"/>
        <c:grouping val="clustered"/>
        <c:varyColors val="0"/>
        <c:ser>
          <c:idx val="0"/>
          <c:order val="0"/>
          <c:tx>
            <c:strRef>
              <c:f>Pivot_Analysis!$E$4:$E$5</c:f>
              <c:strCache>
                <c:ptCount val="1"/>
                <c:pt idx="0">
                  <c:v>Oye LGA</c:v>
                </c:pt>
              </c:strCache>
            </c:strRef>
          </c:tx>
          <c:spPr>
            <a:solidFill>
              <a:schemeClr val="accent1"/>
            </a:solidFill>
            <a:ln>
              <a:noFill/>
            </a:ln>
            <a:effectLst/>
          </c:spPr>
          <c:invertIfNegative val="0"/>
          <c:cat>
            <c:strRef>
              <c:f>Pivot_Analysis!$D$6:$D$11</c:f>
              <c:strCache>
                <c:ptCount val="5"/>
                <c:pt idx="0">
                  <c:v>Cholera</c:v>
                </c:pt>
                <c:pt idx="1">
                  <c:v>Dengue</c:v>
                </c:pt>
                <c:pt idx="2">
                  <c:v>Diarrhea</c:v>
                </c:pt>
                <c:pt idx="3">
                  <c:v>Malaria</c:v>
                </c:pt>
                <c:pt idx="4">
                  <c:v>Typhoid</c:v>
                </c:pt>
              </c:strCache>
            </c:strRef>
          </c:cat>
          <c:val>
            <c:numRef>
              <c:f>Pivot_Analysis!$E$6:$E$11</c:f>
              <c:numCache>
                <c:formatCode>General</c:formatCode>
                <c:ptCount val="5"/>
                <c:pt idx="0">
                  <c:v>898</c:v>
                </c:pt>
                <c:pt idx="1">
                  <c:v>355</c:v>
                </c:pt>
                <c:pt idx="2">
                  <c:v>417</c:v>
                </c:pt>
                <c:pt idx="3">
                  <c:v>141</c:v>
                </c:pt>
                <c:pt idx="4">
                  <c:v>794</c:v>
                </c:pt>
              </c:numCache>
            </c:numRef>
          </c:val>
          <c:extLst>
            <c:ext xmlns:c16="http://schemas.microsoft.com/office/drawing/2014/chart" uri="{C3380CC4-5D6E-409C-BE32-E72D297353CC}">
              <c16:uniqueId val="{00000000-03B5-48ED-8A86-94C4C8C32FC3}"/>
            </c:ext>
          </c:extLst>
        </c:ser>
        <c:ser>
          <c:idx val="1"/>
          <c:order val="1"/>
          <c:tx>
            <c:strRef>
              <c:f>Pivot_Analysis!$F$4:$F$5</c:f>
              <c:strCache>
                <c:ptCount val="1"/>
                <c:pt idx="0">
                  <c:v>Irepodun</c:v>
                </c:pt>
              </c:strCache>
            </c:strRef>
          </c:tx>
          <c:spPr>
            <a:solidFill>
              <a:schemeClr val="accent2"/>
            </a:solidFill>
            <a:ln>
              <a:noFill/>
            </a:ln>
            <a:effectLst/>
          </c:spPr>
          <c:invertIfNegative val="0"/>
          <c:cat>
            <c:strRef>
              <c:f>Pivot_Analysis!$D$6:$D$11</c:f>
              <c:strCache>
                <c:ptCount val="5"/>
                <c:pt idx="0">
                  <c:v>Cholera</c:v>
                </c:pt>
                <c:pt idx="1">
                  <c:v>Dengue</c:v>
                </c:pt>
                <c:pt idx="2">
                  <c:v>Diarrhea</c:v>
                </c:pt>
                <c:pt idx="3">
                  <c:v>Malaria</c:v>
                </c:pt>
                <c:pt idx="4">
                  <c:v>Typhoid</c:v>
                </c:pt>
              </c:strCache>
            </c:strRef>
          </c:cat>
          <c:val>
            <c:numRef>
              <c:f>Pivot_Analysis!$F$6:$F$11</c:f>
              <c:numCache>
                <c:formatCode>General</c:formatCode>
                <c:ptCount val="5"/>
                <c:pt idx="0">
                  <c:v>616</c:v>
                </c:pt>
                <c:pt idx="1">
                  <c:v>625</c:v>
                </c:pt>
                <c:pt idx="2">
                  <c:v>962</c:v>
                </c:pt>
                <c:pt idx="3">
                  <c:v>161</c:v>
                </c:pt>
              </c:numCache>
            </c:numRef>
          </c:val>
          <c:extLst>
            <c:ext xmlns:c16="http://schemas.microsoft.com/office/drawing/2014/chart" uri="{C3380CC4-5D6E-409C-BE32-E72D297353CC}">
              <c16:uniqueId val="{00000005-9209-4E8A-905C-64D37C876298}"/>
            </c:ext>
          </c:extLst>
        </c:ser>
        <c:ser>
          <c:idx val="2"/>
          <c:order val="2"/>
          <c:tx>
            <c:strRef>
              <c:f>Pivot_Analysis!$G$4:$G$5</c:f>
              <c:strCache>
                <c:ptCount val="1"/>
                <c:pt idx="0">
                  <c:v>Ikole LGA</c:v>
                </c:pt>
              </c:strCache>
            </c:strRef>
          </c:tx>
          <c:spPr>
            <a:solidFill>
              <a:schemeClr val="accent3"/>
            </a:solidFill>
            <a:ln>
              <a:noFill/>
            </a:ln>
            <a:effectLst/>
          </c:spPr>
          <c:invertIfNegative val="0"/>
          <c:cat>
            <c:strRef>
              <c:f>Pivot_Analysis!$D$6:$D$11</c:f>
              <c:strCache>
                <c:ptCount val="5"/>
                <c:pt idx="0">
                  <c:v>Cholera</c:v>
                </c:pt>
                <c:pt idx="1">
                  <c:v>Dengue</c:v>
                </c:pt>
                <c:pt idx="2">
                  <c:v>Diarrhea</c:v>
                </c:pt>
                <c:pt idx="3">
                  <c:v>Malaria</c:v>
                </c:pt>
                <c:pt idx="4">
                  <c:v>Typhoid</c:v>
                </c:pt>
              </c:strCache>
            </c:strRef>
          </c:cat>
          <c:val>
            <c:numRef>
              <c:f>Pivot_Analysis!$G$6:$G$11</c:f>
              <c:numCache>
                <c:formatCode>General</c:formatCode>
                <c:ptCount val="5"/>
                <c:pt idx="0">
                  <c:v>553</c:v>
                </c:pt>
                <c:pt idx="1">
                  <c:v>855</c:v>
                </c:pt>
                <c:pt idx="3">
                  <c:v>112</c:v>
                </c:pt>
                <c:pt idx="4">
                  <c:v>75</c:v>
                </c:pt>
              </c:numCache>
            </c:numRef>
          </c:val>
          <c:extLst>
            <c:ext xmlns:c16="http://schemas.microsoft.com/office/drawing/2014/chart" uri="{C3380CC4-5D6E-409C-BE32-E72D297353CC}">
              <c16:uniqueId val="{00000006-9209-4E8A-905C-64D37C876298}"/>
            </c:ext>
          </c:extLst>
        </c:ser>
        <c:ser>
          <c:idx val="3"/>
          <c:order val="3"/>
          <c:tx>
            <c:strRef>
              <c:f>Pivot_Analysis!$H$4:$H$5</c:f>
              <c:strCache>
                <c:ptCount val="1"/>
                <c:pt idx="0">
                  <c:v>Ekiti West</c:v>
                </c:pt>
              </c:strCache>
            </c:strRef>
          </c:tx>
          <c:spPr>
            <a:solidFill>
              <a:schemeClr val="accent4"/>
            </a:solidFill>
            <a:ln>
              <a:noFill/>
            </a:ln>
            <a:effectLst/>
          </c:spPr>
          <c:invertIfNegative val="0"/>
          <c:cat>
            <c:strRef>
              <c:f>Pivot_Analysis!$D$6:$D$11</c:f>
              <c:strCache>
                <c:ptCount val="5"/>
                <c:pt idx="0">
                  <c:v>Cholera</c:v>
                </c:pt>
                <c:pt idx="1">
                  <c:v>Dengue</c:v>
                </c:pt>
                <c:pt idx="2">
                  <c:v>Diarrhea</c:v>
                </c:pt>
                <c:pt idx="3">
                  <c:v>Malaria</c:v>
                </c:pt>
                <c:pt idx="4">
                  <c:v>Typhoid</c:v>
                </c:pt>
              </c:strCache>
            </c:strRef>
          </c:cat>
          <c:val>
            <c:numRef>
              <c:f>Pivot_Analysis!$H$6:$H$11</c:f>
              <c:numCache>
                <c:formatCode>General</c:formatCode>
                <c:ptCount val="5"/>
                <c:pt idx="0">
                  <c:v>185</c:v>
                </c:pt>
                <c:pt idx="1">
                  <c:v>516</c:v>
                </c:pt>
                <c:pt idx="2">
                  <c:v>924</c:v>
                </c:pt>
                <c:pt idx="3">
                  <c:v>314</c:v>
                </c:pt>
                <c:pt idx="4">
                  <c:v>296</c:v>
                </c:pt>
              </c:numCache>
            </c:numRef>
          </c:val>
          <c:extLst>
            <c:ext xmlns:c16="http://schemas.microsoft.com/office/drawing/2014/chart" uri="{C3380CC4-5D6E-409C-BE32-E72D297353CC}">
              <c16:uniqueId val="{00000007-9209-4E8A-905C-64D37C876298}"/>
            </c:ext>
          </c:extLst>
        </c:ser>
        <c:ser>
          <c:idx val="4"/>
          <c:order val="4"/>
          <c:tx>
            <c:strRef>
              <c:f>Pivot_Analysis!$I$4:$I$5</c:f>
              <c:strCache>
                <c:ptCount val="1"/>
                <c:pt idx="0">
                  <c:v>Ado LGA</c:v>
                </c:pt>
              </c:strCache>
            </c:strRef>
          </c:tx>
          <c:spPr>
            <a:solidFill>
              <a:schemeClr val="accent5"/>
            </a:solidFill>
            <a:ln>
              <a:noFill/>
            </a:ln>
            <a:effectLst/>
          </c:spPr>
          <c:invertIfNegative val="0"/>
          <c:cat>
            <c:strRef>
              <c:f>Pivot_Analysis!$D$6:$D$11</c:f>
              <c:strCache>
                <c:ptCount val="5"/>
                <c:pt idx="0">
                  <c:v>Cholera</c:v>
                </c:pt>
                <c:pt idx="1">
                  <c:v>Dengue</c:v>
                </c:pt>
                <c:pt idx="2">
                  <c:v>Diarrhea</c:v>
                </c:pt>
                <c:pt idx="3">
                  <c:v>Malaria</c:v>
                </c:pt>
                <c:pt idx="4">
                  <c:v>Typhoid</c:v>
                </c:pt>
              </c:strCache>
            </c:strRef>
          </c:cat>
          <c:val>
            <c:numRef>
              <c:f>Pivot_Analysis!$I$6:$I$11</c:f>
              <c:numCache>
                <c:formatCode>General</c:formatCode>
                <c:ptCount val="5"/>
                <c:pt idx="0">
                  <c:v>480</c:v>
                </c:pt>
                <c:pt idx="1">
                  <c:v>580</c:v>
                </c:pt>
                <c:pt idx="2">
                  <c:v>199</c:v>
                </c:pt>
                <c:pt idx="3">
                  <c:v>284</c:v>
                </c:pt>
                <c:pt idx="4">
                  <c:v>233</c:v>
                </c:pt>
              </c:numCache>
            </c:numRef>
          </c:val>
          <c:extLst>
            <c:ext xmlns:c16="http://schemas.microsoft.com/office/drawing/2014/chart" uri="{C3380CC4-5D6E-409C-BE32-E72D297353CC}">
              <c16:uniqueId val="{00000008-9209-4E8A-905C-64D37C876298}"/>
            </c:ext>
          </c:extLst>
        </c:ser>
        <c:dLbls>
          <c:showLegendKey val="0"/>
          <c:showVal val="0"/>
          <c:showCatName val="0"/>
          <c:showSerName val="0"/>
          <c:showPercent val="0"/>
          <c:showBubbleSize val="0"/>
        </c:dLbls>
        <c:gapWidth val="219"/>
        <c:overlap val="-27"/>
        <c:axId val="840621887"/>
        <c:axId val="840602687"/>
      </c:barChart>
      <c:catAx>
        <c:axId val="84062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40602687"/>
        <c:crosses val="autoZero"/>
        <c:auto val="1"/>
        <c:lblAlgn val="ctr"/>
        <c:lblOffset val="100"/>
        <c:noMultiLvlLbl val="0"/>
      </c:catAx>
      <c:valAx>
        <c:axId val="840602687"/>
        <c:scaling>
          <c:orientation val="minMax"/>
        </c:scaling>
        <c:delete val="0"/>
        <c:axPos val="l"/>
        <c:majorGridlines>
          <c:spPr>
            <a:ln w="1587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840621887"/>
        <c:crosses val="autoZero"/>
        <c:crossBetween val="between"/>
      </c:valAx>
      <c:spPr>
        <a:noFill/>
        <a:ln>
          <a:noFill/>
        </a:ln>
        <a:effectLst/>
      </c:spPr>
    </c:plotArea>
    <c:legend>
      <c:legendPos val="r"/>
      <c:layout>
        <c:manualLayout>
          <c:xMode val="edge"/>
          <c:yMode val="edge"/>
          <c:x val="0.85044545471480015"/>
          <c:y val="9.512685914260717E-2"/>
          <c:w val="0.13510621971948394"/>
          <c:h val="0.5139253426655001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38100" cap="flat" cmpd="sng" algn="ctr">
      <a:solidFill>
        <a:schemeClr val="tx2">
          <a:lumMod val="75000"/>
        </a:schemeClr>
      </a:solidFill>
      <a:round/>
    </a:ln>
    <a:effectLst>
      <a:innerShdw blurRad="469900" dist="152400" dir="3000000">
        <a:prstClr val="black">
          <a:alpha val="50000"/>
        </a:prstClr>
      </a:innerShdw>
      <a:softEdge rad="0"/>
    </a:effectLst>
    <a:scene3d>
      <a:camera prst="orthographicFront"/>
      <a:lightRig rig="threePt" dir="t"/>
    </a:scene3d>
    <a:sp3d>
      <a:bevelT w="120650" h="273050" prst="riblet"/>
      <a:bevelB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[Knowledge Showcase.xlsx]Pivot_Analysis!PivotTable7</c:name>
    <c:fmtId val="6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1">
                <a:solidFill>
                  <a:srgbClr val="002060"/>
                </a:solidFill>
              </a:rPr>
              <a:t>DISEASE MONTHLY TREND</a:t>
            </a:r>
          </a:p>
        </c:rich>
      </c:tx>
      <c:layout>
        <c:manualLayout>
          <c:xMode val="edge"/>
          <c:yMode val="edge"/>
          <c:x val="0.29914283824963772"/>
          <c:y val="5.9283370513405993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524963754638468E-2"/>
          <c:y val="0.19325184402635517"/>
          <c:w val="0.9102825995249485"/>
          <c:h val="0.50131370559191246"/>
        </c:manualLayout>
      </c:layout>
      <c:lineChart>
        <c:grouping val="standard"/>
        <c:varyColors val="0"/>
        <c:ser>
          <c:idx val="0"/>
          <c:order val="0"/>
          <c:tx>
            <c:strRef>
              <c:f>Pivot_Analysis!$B$13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Pivot_Analysis!$A$14:$A$26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Pivot_Analysis!$B$14:$B$26</c:f>
              <c:numCache>
                <c:formatCode>General</c:formatCode>
                <c:ptCount val="12"/>
                <c:pt idx="0">
                  <c:v>8</c:v>
                </c:pt>
                <c:pt idx="1">
                  <c:v>8</c:v>
                </c:pt>
                <c:pt idx="2">
                  <c:v>9</c:v>
                </c:pt>
                <c:pt idx="3">
                  <c:v>7</c:v>
                </c:pt>
                <c:pt idx="4">
                  <c:v>2</c:v>
                </c:pt>
                <c:pt idx="5">
                  <c:v>8</c:v>
                </c:pt>
                <c:pt idx="6">
                  <c:v>5</c:v>
                </c:pt>
                <c:pt idx="7">
                  <c:v>4</c:v>
                </c:pt>
                <c:pt idx="8">
                  <c:v>5</c:v>
                </c:pt>
                <c:pt idx="9">
                  <c:v>3</c:v>
                </c:pt>
                <c:pt idx="10">
                  <c:v>5</c:v>
                </c:pt>
                <c:pt idx="11">
                  <c:v>6</c:v>
                </c:pt>
              </c:numCache>
            </c:numRef>
          </c:val>
          <c:smooth val="0"/>
          <c:extLst>
            <c:ext xmlns:c16="http://schemas.microsoft.com/office/drawing/2014/chart" uri="{C3380CC4-5D6E-409C-BE32-E72D297353CC}">
              <c16:uniqueId val="{00000001-8C80-4F21-B5DD-C3A77006341D}"/>
            </c:ext>
          </c:extLst>
        </c:ser>
        <c:dLbls>
          <c:showLegendKey val="0"/>
          <c:showVal val="0"/>
          <c:showCatName val="0"/>
          <c:showSerName val="0"/>
          <c:showPercent val="0"/>
          <c:showBubbleSize val="0"/>
        </c:dLbls>
        <c:marker val="1"/>
        <c:smooth val="0"/>
        <c:axId val="764736928"/>
        <c:axId val="764746528"/>
      </c:lineChart>
      <c:catAx>
        <c:axId val="76473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64746528"/>
        <c:crosses val="autoZero"/>
        <c:auto val="1"/>
        <c:lblAlgn val="ctr"/>
        <c:lblOffset val="100"/>
        <c:noMultiLvlLbl val="0"/>
      </c:catAx>
      <c:valAx>
        <c:axId val="764746528"/>
        <c:scaling>
          <c:orientation val="minMax"/>
        </c:scaling>
        <c:delete val="0"/>
        <c:axPos val="l"/>
        <c:majorGridlines>
          <c:spPr>
            <a:ln w="1587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76473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38100" cap="flat" cmpd="sng" algn="ctr">
      <a:solidFill>
        <a:schemeClr val="tx2">
          <a:lumMod val="75000"/>
        </a:schemeClr>
      </a:solidFill>
      <a:round/>
    </a:ln>
    <a:effectLst/>
    <a:scene3d>
      <a:camera prst="orthographicFront"/>
      <a:lightRig rig="threePt" dir="t"/>
    </a:scene3d>
    <a:sp3d>
      <a:bevelT w="120650" h="273050" prst="riblet"/>
      <a:bevelB w="101600" prst="riblet"/>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[Knowledge Showcase.xlsx]Pivot_Analysis!PivotTable1</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a:solidFill>
                  <a:srgbClr val="002060"/>
                </a:solidFill>
              </a:rPr>
              <a:t>PERCENTAGE (%) OF TYPE OF DISEASE</a:t>
            </a:r>
          </a:p>
        </c:rich>
      </c:tx>
      <c:layout>
        <c:manualLayout>
          <c:xMode val="edge"/>
          <c:yMode val="edge"/>
          <c:x val="0.16754071587195751"/>
          <c:y val="2.296927028260468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2441275052212195"/>
          <c:y val="0.14902110910263286"/>
          <c:w val="0.39750015153936435"/>
          <c:h val="0.80848188814546773"/>
        </c:manualLayout>
      </c:layout>
      <c:doughnutChart>
        <c:varyColors val="1"/>
        <c:ser>
          <c:idx val="0"/>
          <c:order val="0"/>
          <c:tx>
            <c:strRef>
              <c:f>Pivot_Analysis!$B$4</c:f>
              <c:strCache>
                <c:ptCount val="1"/>
                <c:pt idx="0">
                  <c:v>Total</c:v>
                </c:pt>
              </c:strCache>
            </c:strRef>
          </c:tx>
          <c:explosion val="3"/>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014-46C3-842F-25F95F90EB9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014-46C3-842F-25F95F90EB9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014-46C3-842F-25F95F90EB9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014-46C3-842F-25F95F90EB9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014-46C3-842F-25F95F90EB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Pivot_Analysis!$A$5:$A$10</c:f>
              <c:strCache>
                <c:ptCount val="5"/>
                <c:pt idx="0">
                  <c:v>Cholera</c:v>
                </c:pt>
                <c:pt idx="1">
                  <c:v>Dengue</c:v>
                </c:pt>
                <c:pt idx="2">
                  <c:v>Diarrhea</c:v>
                </c:pt>
                <c:pt idx="3">
                  <c:v>Malaria</c:v>
                </c:pt>
                <c:pt idx="4">
                  <c:v>Typhoid</c:v>
                </c:pt>
              </c:strCache>
            </c:strRef>
          </c:cat>
          <c:val>
            <c:numRef>
              <c:f>Pivot_Analysis!$B$5:$B$10</c:f>
              <c:numCache>
                <c:formatCode>General</c:formatCode>
                <c:ptCount val="5"/>
                <c:pt idx="0">
                  <c:v>2732</c:v>
                </c:pt>
                <c:pt idx="1">
                  <c:v>2931</c:v>
                </c:pt>
                <c:pt idx="2">
                  <c:v>2502</c:v>
                </c:pt>
                <c:pt idx="3">
                  <c:v>1012</c:v>
                </c:pt>
                <c:pt idx="4">
                  <c:v>1398</c:v>
                </c:pt>
              </c:numCache>
            </c:numRef>
          </c:val>
          <c:extLst>
            <c:ext xmlns:c16="http://schemas.microsoft.com/office/drawing/2014/chart" uri="{C3380CC4-5D6E-409C-BE32-E72D297353CC}">
              <c16:uniqueId val="{0000000A-7014-46C3-842F-25F95F90EB9F}"/>
            </c:ext>
          </c:extLst>
        </c:ser>
        <c:dLbls>
          <c:showLegendKey val="0"/>
          <c:showVal val="0"/>
          <c:showCatName val="0"/>
          <c:showSerName val="0"/>
          <c:showPercent val="1"/>
          <c:showBubbleSize val="0"/>
          <c:showLeaderLines val="1"/>
        </c:dLbls>
        <c:firstSliceAng val="0"/>
        <c:holeSize val="70"/>
      </c:doughnutChart>
      <c:spPr>
        <a:noFill/>
        <a:ln>
          <a:noFill/>
        </a:ln>
        <a:effectLst>
          <a:glow rad="1905000">
            <a:schemeClr val="accent1">
              <a:alpha val="40000"/>
            </a:schemeClr>
          </a:glow>
          <a:outerShdw dir="4800000" sx="1000" sy="1000" algn="ctr" rotWithShape="0">
            <a:srgbClr val="000000"/>
          </a:outerShdw>
          <a:softEdge rad="0"/>
        </a:effectLst>
      </c:spPr>
    </c:plotArea>
    <c:legend>
      <c:legendPos val="r"/>
      <c:layout>
        <c:manualLayout>
          <c:xMode val="edge"/>
          <c:yMode val="edge"/>
          <c:x val="0.76245171404797463"/>
          <c:y val="0.13348165172800153"/>
          <c:w val="0.22432163713861786"/>
          <c:h val="0.83029833579625478"/>
        </c:manualLayout>
      </c:layout>
      <c:overlay val="0"/>
      <c:spPr>
        <a:solidFill>
          <a:schemeClr val="bg1">
            <a:lumMod val="65000"/>
          </a:schemeClr>
        </a:solidFill>
        <a:ln>
          <a:noFill/>
        </a:ln>
        <a:effectLst/>
      </c:spPr>
      <c:txPr>
        <a:bodyPr rot="0" spcFirstLastPara="1" vertOverflow="ellipsis" vert="horz" wrap="square" anchor="ctr" anchorCtr="1"/>
        <a:lstStyle/>
        <a:p>
          <a:pPr>
            <a:defRPr sz="20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38100" cap="flat" cmpd="sng" algn="ctr">
      <a:solidFill>
        <a:srgbClr val="002060"/>
      </a:solidFill>
      <a:round/>
    </a:ln>
    <a:effectLst>
      <a:innerShdw blurRad="63500" dist="50800" dir="2700000">
        <a:prstClr val="black">
          <a:alpha val="50000"/>
        </a:prstClr>
      </a:innerShdw>
    </a:effectLst>
    <a:scene3d>
      <a:camera prst="orthographicFront"/>
      <a:lightRig rig="threePt" dir="t"/>
    </a:scene3d>
    <a:sp3d>
      <a:bevelT w="120650" h="273050" prst="riblet"/>
      <a:bevelB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19049</xdr:colOff>
      <xdr:row>1</xdr:row>
      <xdr:rowOff>171450</xdr:rowOff>
    </xdr:from>
    <xdr:to>
      <xdr:col>9</xdr:col>
      <xdr:colOff>3276599</xdr:colOff>
      <xdr:row>4</xdr:row>
      <xdr:rowOff>0</xdr:rowOff>
    </xdr:to>
    <xdr:sp macro="" textlink="">
      <xdr:nvSpPr>
        <xdr:cNvPr id="4" name="TextBox 3">
          <a:extLst>
            <a:ext uri="{FF2B5EF4-FFF2-40B4-BE49-F238E27FC236}">
              <a16:creationId xmlns:a16="http://schemas.microsoft.com/office/drawing/2014/main" id="{F005F0F7-8384-1130-3BAD-EC9E43D94194}"/>
            </a:ext>
          </a:extLst>
        </xdr:cNvPr>
        <xdr:cNvSpPr txBox="1"/>
      </xdr:nvSpPr>
      <xdr:spPr>
        <a:xfrm>
          <a:off x="19049" y="361950"/>
          <a:ext cx="9896475"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AI</a:t>
          </a:r>
          <a:r>
            <a:rPr lang="en-US" sz="2800" b="1" baseline="0"/>
            <a:t>-</a:t>
          </a:r>
          <a:r>
            <a:rPr lang="en-US" sz="2800" b="1"/>
            <a:t>GENERATED HEALTH DATASET</a:t>
          </a:r>
        </a:p>
      </xdr:txBody>
    </xdr:sp>
    <xdr:clientData/>
  </xdr:twoCellAnchor>
  <xdr:twoCellAnchor>
    <xdr:from>
      <xdr:col>0</xdr:col>
      <xdr:colOff>0</xdr:colOff>
      <xdr:row>0</xdr:row>
      <xdr:rowOff>7620</xdr:rowOff>
    </xdr:from>
    <xdr:to>
      <xdr:col>10</xdr:col>
      <xdr:colOff>7620</xdr:colOff>
      <xdr:row>2</xdr:row>
      <xdr:rowOff>57150</xdr:rowOff>
    </xdr:to>
    <xdr:sp macro="" textlink="">
      <xdr:nvSpPr>
        <xdr:cNvPr id="3" name="TextBox 2">
          <a:extLst>
            <a:ext uri="{FF2B5EF4-FFF2-40B4-BE49-F238E27FC236}">
              <a16:creationId xmlns:a16="http://schemas.microsoft.com/office/drawing/2014/main" id="{5EE08D57-2A33-239F-AC7F-0CF5BB6247A9}"/>
            </a:ext>
          </a:extLst>
        </xdr:cNvPr>
        <xdr:cNvSpPr txBox="1"/>
      </xdr:nvSpPr>
      <xdr:spPr>
        <a:xfrm>
          <a:off x="0" y="7620"/>
          <a:ext cx="9923145" cy="43053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a:solidFill>
                <a:srgbClr val="66FF33"/>
              </a:solidFill>
            </a:rPr>
            <a:t>SMART</a:t>
          </a:r>
          <a:r>
            <a:rPr lang="en-US" sz="2000" b="1" baseline="0">
              <a:solidFill>
                <a:srgbClr val="66FF33"/>
              </a:solidFill>
            </a:rPr>
            <a:t> HEALTH RISK FORECAST DASHBOARD </a:t>
          </a:r>
          <a:r>
            <a:rPr lang="en-US" sz="2000" b="1">
              <a:solidFill>
                <a:srgbClr val="66FF33"/>
              </a:solidFill>
              <a:latin typeface="+mn-lt"/>
              <a:ea typeface="+mn-ea"/>
              <a:cs typeface="+mn-cs"/>
            </a:rPr>
            <a:t>– </a:t>
          </a:r>
          <a:r>
            <a:rPr lang="en-US" sz="1800" b="1">
              <a:solidFill>
                <a:srgbClr val="66FF33"/>
              </a:solidFill>
              <a:latin typeface="+mn-lt"/>
              <a:ea typeface="+mn-ea"/>
              <a:cs typeface="+mn-cs"/>
            </a:rPr>
            <a:t>Using</a:t>
          </a:r>
          <a:r>
            <a:rPr lang="en-US" sz="1800" b="1" baseline="0">
              <a:solidFill>
                <a:srgbClr val="66FF33"/>
              </a:solidFill>
              <a:latin typeface="+mn-lt"/>
              <a:ea typeface="+mn-ea"/>
              <a:cs typeface="+mn-cs"/>
            </a:rPr>
            <a:t> Microsoft Excel + AI-Aided Formula Editor</a:t>
          </a:r>
          <a:endParaRPr lang="en-US" sz="2000" b="1">
            <a:solidFill>
              <a:srgbClr val="66FF33"/>
            </a:solidFill>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1200">
            <a:solidFill>
              <a:srgbClr val="66FF33"/>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2</xdr:row>
      <xdr:rowOff>190499</xdr:rowOff>
    </xdr:to>
    <xdr:sp macro="" textlink="">
      <xdr:nvSpPr>
        <xdr:cNvPr id="2" name="TextBox 1">
          <a:extLst>
            <a:ext uri="{FF2B5EF4-FFF2-40B4-BE49-F238E27FC236}">
              <a16:creationId xmlns:a16="http://schemas.microsoft.com/office/drawing/2014/main" id="{C98C885E-AEA3-5EEA-F44F-8AD547394610}"/>
            </a:ext>
          </a:extLst>
        </xdr:cNvPr>
        <xdr:cNvSpPr txBox="1"/>
      </xdr:nvSpPr>
      <xdr:spPr>
        <a:xfrm>
          <a:off x="0" y="0"/>
          <a:ext cx="10525125" cy="571499"/>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tx1">
                  <a:lumMod val="95000"/>
                  <a:lumOff val="5000"/>
                </a:schemeClr>
              </a:solidFill>
            </a:rPr>
            <a:t>PIVOT</a:t>
          </a:r>
          <a:r>
            <a:rPr lang="en-US" sz="3200" b="1" baseline="0">
              <a:solidFill>
                <a:schemeClr val="tx1">
                  <a:lumMod val="95000"/>
                  <a:lumOff val="5000"/>
                </a:schemeClr>
              </a:solidFill>
            </a:rPr>
            <a:t> ANALYSIS TABLES</a:t>
          </a:r>
          <a:endParaRPr lang="en-US" sz="3200" b="1">
            <a:solidFill>
              <a:schemeClr val="tx1">
                <a:lumMod val="95000"/>
                <a:lumOff val="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76199</xdr:rowOff>
    </xdr:from>
    <xdr:to>
      <xdr:col>1</xdr:col>
      <xdr:colOff>9525</xdr:colOff>
      <xdr:row>2</xdr:row>
      <xdr:rowOff>257175</xdr:rowOff>
    </xdr:to>
    <xdr:sp macro="" textlink="">
      <xdr:nvSpPr>
        <xdr:cNvPr id="3" name="TextBox 2">
          <a:extLst>
            <a:ext uri="{FF2B5EF4-FFF2-40B4-BE49-F238E27FC236}">
              <a16:creationId xmlns:a16="http://schemas.microsoft.com/office/drawing/2014/main" id="{AEC0E91E-C3A3-5825-3DA7-D45B1DDF9BD8}"/>
            </a:ext>
          </a:extLst>
        </xdr:cNvPr>
        <xdr:cNvSpPr txBox="1"/>
      </xdr:nvSpPr>
      <xdr:spPr>
        <a:xfrm>
          <a:off x="9525" y="76199"/>
          <a:ext cx="6743700" cy="561976"/>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AI Natural</a:t>
          </a:r>
          <a:r>
            <a:rPr lang="en-US" sz="2800" b="1" baseline="0">
              <a:solidFill>
                <a:schemeClr val="bg1"/>
              </a:solidFill>
            </a:rPr>
            <a:t> Language Summary</a:t>
          </a:r>
          <a:endParaRPr lang="en-US" sz="28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3176</xdr:colOff>
      <xdr:row>0</xdr:row>
      <xdr:rowOff>15875</xdr:rowOff>
    </xdr:from>
    <xdr:to>
      <xdr:col>5</xdr:col>
      <xdr:colOff>12699</xdr:colOff>
      <xdr:row>1</xdr:row>
      <xdr:rowOff>149224</xdr:rowOff>
    </xdr:to>
    <xdr:sp macro="" textlink="">
      <xdr:nvSpPr>
        <xdr:cNvPr id="2" name="TextBox 1">
          <a:extLst>
            <a:ext uri="{FF2B5EF4-FFF2-40B4-BE49-F238E27FC236}">
              <a16:creationId xmlns:a16="http://schemas.microsoft.com/office/drawing/2014/main" id="{691EB975-B0D1-C778-6AA4-BD57D7C27FBF}"/>
            </a:ext>
          </a:extLst>
        </xdr:cNvPr>
        <xdr:cNvSpPr txBox="1"/>
      </xdr:nvSpPr>
      <xdr:spPr>
        <a:xfrm>
          <a:off x="3176" y="15875"/>
          <a:ext cx="3698873" cy="323849"/>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CHOLERA CASE</a:t>
          </a:r>
          <a:r>
            <a:rPr lang="en-US" sz="1800" b="1" baseline="0">
              <a:solidFill>
                <a:schemeClr val="bg1"/>
              </a:solidFill>
            </a:rPr>
            <a:t> FORECAST FOR JANUARY 2024</a:t>
          </a:r>
          <a:endParaRPr lang="en-US" sz="1800" b="1">
            <a:solidFill>
              <a:schemeClr val="bg1"/>
            </a:solidFill>
          </a:endParaRPr>
        </a:p>
      </xdr:txBody>
    </xdr:sp>
    <xdr:clientData/>
  </xdr:twoCellAnchor>
  <xdr:twoCellAnchor>
    <xdr:from>
      <xdr:col>0</xdr:col>
      <xdr:colOff>19051</xdr:colOff>
      <xdr:row>1</xdr:row>
      <xdr:rowOff>149226</xdr:rowOff>
    </xdr:from>
    <xdr:to>
      <xdr:col>5</xdr:col>
      <xdr:colOff>111126</xdr:colOff>
      <xdr:row>3</xdr:row>
      <xdr:rowOff>0</xdr:rowOff>
    </xdr:to>
    <xdr:sp macro="" textlink="">
      <xdr:nvSpPr>
        <xdr:cNvPr id="3" name="TextBox 2">
          <a:extLst>
            <a:ext uri="{FF2B5EF4-FFF2-40B4-BE49-F238E27FC236}">
              <a16:creationId xmlns:a16="http://schemas.microsoft.com/office/drawing/2014/main" id="{8EA1CC51-F00E-2361-9AFB-4BD742B26F84}"/>
            </a:ext>
          </a:extLst>
        </xdr:cNvPr>
        <xdr:cNvSpPr txBox="1"/>
      </xdr:nvSpPr>
      <xdr:spPr>
        <a:xfrm>
          <a:off x="19051" y="339726"/>
          <a:ext cx="3781425" cy="23177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t>Based on AI generated monthly data from my Health_Data.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47625</xdr:colOff>
      <xdr:row>44</xdr:row>
      <xdr:rowOff>130969</xdr:rowOff>
    </xdr:to>
    <xdr:sp macro="" textlink="">
      <xdr:nvSpPr>
        <xdr:cNvPr id="4" name="Rectangle 3">
          <a:extLst>
            <a:ext uri="{FF2B5EF4-FFF2-40B4-BE49-F238E27FC236}">
              <a16:creationId xmlns:a16="http://schemas.microsoft.com/office/drawing/2014/main" id="{583A375E-2D32-661D-82D2-60CAE9E5F7F4}"/>
            </a:ext>
          </a:extLst>
        </xdr:cNvPr>
        <xdr:cNvSpPr/>
      </xdr:nvSpPr>
      <xdr:spPr>
        <a:xfrm>
          <a:off x="0" y="0"/>
          <a:ext cx="15967982" cy="8512969"/>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147636</xdr:colOff>
      <xdr:row>0</xdr:row>
      <xdr:rowOff>57150</xdr:rowOff>
    </xdr:from>
    <xdr:to>
      <xdr:col>25</xdr:col>
      <xdr:colOff>585786</xdr:colOff>
      <xdr:row>5</xdr:row>
      <xdr:rowOff>57150</xdr:rowOff>
    </xdr:to>
    <xdr:sp macro="" textlink="">
      <xdr:nvSpPr>
        <xdr:cNvPr id="2" name="Rectangle: Rounded Corners 1">
          <a:extLst>
            <a:ext uri="{FF2B5EF4-FFF2-40B4-BE49-F238E27FC236}">
              <a16:creationId xmlns:a16="http://schemas.microsoft.com/office/drawing/2014/main" id="{5C8028D6-B1E6-668B-9AE0-79C001054BA7}"/>
            </a:ext>
          </a:extLst>
        </xdr:cNvPr>
        <xdr:cNvSpPr/>
      </xdr:nvSpPr>
      <xdr:spPr>
        <a:xfrm>
          <a:off x="147636" y="57150"/>
          <a:ext cx="15618619" cy="952500"/>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136071</xdr:colOff>
      <xdr:row>0</xdr:row>
      <xdr:rowOff>9525</xdr:rowOff>
    </xdr:from>
    <xdr:to>
      <xdr:col>24</xdr:col>
      <xdr:colOff>353786</xdr:colOff>
      <xdr:row>5</xdr:row>
      <xdr:rowOff>1</xdr:rowOff>
    </xdr:to>
    <xdr:sp macro="" textlink="">
      <xdr:nvSpPr>
        <xdr:cNvPr id="3" name="TextBox 2">
          <a:extLst>
            <a:ext uri="{FF2B5EF4-FFF2-40B4-BE49-F238E27FC236}">
              <a16:creationId xmlns:a16="http://schemas.microsoft.com/office/drawing/2014/main" id="{3FD164CB-7F52-4486-32AB-ACA4A7B4F746}"/>
            </a:ext>
          </a:extLst>
        </xdr:cNvPr>
        <xdr:cNvSpPr txBox="1"/>
      </xdr:nvSpPr>
      <xdr:spPr>
        <a:xfrm>
          <a:off x="1360714" y="9525"/>
          <a:ext cx="13688786" cy="942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600" b="1">
              <a:solidFill>
                <a:srgbClr val="66FF33"/>
              </a:solidFill>
            </a:rPr>
            <a:t>SMART HEALTH RISK FORECAST DASHBOARD</a:t>
          </a:r>
        </a:p>
      </xdr:txBody>
    </xdr:sp>
    <xdr:clientData/>
  </xdr:twoCellAnchor>
  <xdr:twoCellAnchor editAs="oneCell">
    <xdr:from>
      <xdr:col>24</xdr:col>
      <xdr:colOff>164984</xdr:colOff>
      <xdr:row>0</xdr:row>
      <xdr:rowOff>2</xdr:rowOff>
    </xdr:from>
    <xdr:to>
      <xdr:col>26</xdr:col>
      <xdr:colOff>22108</xdr:colOff>
      <xdr:row>5</xdr:row>
      <xdr:rowOff>123826</xdr:rowOff>
    </xdr:to>
    <xdr:pic>
      <xdr:nvPicPr>
        <xdr:cNvPr id="7" name="Picture 6">
          <a:extLst>
            <a:ext uri="{FF2B5EF4-FFF2-40B4-BE49-F238E27FC236}">
              <a16:creationId xmlns:a16="http://schemas.microsoft.com/office/drawing/2014/main" id="{002CC094-DE55-ADBA-987D-2BBF1DA3B5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60698" y="2"/>
          <a:ext cx="1081767" cy="1076324"/>
        </a:xfrm>
        <a:prstGeom prst="rect">
          <a:avLst/>
        </a:prstGeom>
      </xdr:spPr>
    </xdr:pic>
    <xdr:clientData/>
  </xdr:twoCellAnchor>
  <xdr:twoCellAnchor editAs="oneCell">
    <xdr:from>
      <xdr:col>0</xdr:col>
      <xdr:colOff>185056</xdr:colOff>
      <xdr:row>0</xdr:row>
      <xdr:rowOff>0</xdr:rowOff>
    </xdr:from>
    <xdr:to>
      <xdr:col>2</xdr:col>
      <xdr:colOff>118381</xdr:colOff>
      <xdr:row>6</xdr:row>
      <xdr:rowOff>9525</xdr:rowOff>
    </xdr:to>
    <xdr:pic>
      <xdr:nvPicPr>
        <xdr:cNvPr id="9" name="Picture 8">
          <a:extLst>
            <a:ext uri="{FF2B5EF4-FFF2-40B4-BE49-F238E27FC236}">
              <a16:creationId xmlns:a16="http://schemas.microsoft.com/office/drawing/2014/main" id="{C929C1AC-0A37-F834-FDEA-51F8F4A1402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5056" y="0"/>
          <a:ext cx="1157968" cy="1152525"/>
        </a:xfrm>
        <a:prstGeom prst="rect">
          <a:avLst/>
        </a:prstGeom>
      </xdr:spPr>
    </xdr:pic>
    <xdr:clientData/>
  </xdr:twoCellAnchor>
  <xdr:twoCellAnchor>
    <xdr:from>
      <xdr:col>0</xdr:col>
      <xdr:colOff>190500</xdr:colOff>
      <xdr:row>6</xdr:row>
      <xdr:rowOff>14968</xdr:rowOff>
    </xdr:from>
    <xdr:to>
      <xdr:col>4</xdr:col>
      <xdr:colOff>471478</xdr:colOff>
      <xdr:row>11</xdr:row>
      <xdr:rowOff>163286</xdr:rowOff>
    </xdr:to>
    <xdr:sp macro="" textlink="Pivot_Analysis!D23">
      <xdr:nvSpPr>
        <xdr:cNvPr id="11" name="Rectangle: Rounded Corners 10">
          <a:extLst>
            <a:ext uri="{FF2B5EF4-FFF2-40B4-BE49-F238E27FC236}">
              <a16:creationId xmlns:a16="http://schemas.microsoft.com/office/drawing/2014/main" id="{77CF6E64-BE1D-EC5F-3510-B27DF160809F}"/>
            </a:ext>
          </a:extLst>
        </xdr:cNvPr>
        <xdr:cNvSpPr/>
      </xdr:nvSpPr>
      <xdr:spPr>
        <a:xfrm>
          <a:off x="190500" y="1157968"/>
          <a:ext cx="2730264" cy="1100818"/>
        </a:xfrm>
        <a:prstGeom prst="roundRect">
          <a:avLst/>
        </a:prstGeom>
        <a:solidFill>
          <a:schemeClr val="bg1">
            <a:lumMod val="85000"/>
          </a:schemeClr>
        </a:solidFill>
        <a:ln w="44450">
          <a:solidFill>
            <a:schemeClr val="tx2">
              <a:lumMod val="75000"/>
            </a:schemeClr>
          </a:solidFill>
        </a:ln>
        <a:effectLst>
          <a:innerShdw blurRad="63500" dist="50800" dir="2700000">
            <a:prstClr val="black">
              <a:alpha val="50000"/>
            </a:prstClr>
          </a:inn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800" b="1" i="0" u="none" strike="noStrike" spc="0">
              <a:solidFill>
                <a:srgbClr val="FF0000"/>
              </a:solidFill>
              <a:latin typeface="Calibri"/>
              <a:ea typeface="Calibri"/>
              <a:cs typeface="Calibri"/>
            </a:rPr>
            <a:t>Top Disease</a:t>
          </a:r>
        </a:p>
        <a:p>
          <a:pPr marL="0" indent="0" algn="ctr"/>
          <a:fld id="{9059E929-ABB8-43AE-98AB-36D746E856B5}" type="TxLink">
            <a:rPr lang="en-US" sz="2800" b="1" i="0" u="none" strike="noStrike" spc="0">
              <a:solidFill>
                <a:srgbClr val="FF0000"/>
              </a:solidFill>
              <a:latin typeface="Calibri"/>
              <a:ea typeface="Calibri"/>
              <a:cs typeface="Calibri"/>
            </a:rPr>
            <a:pPr marL="0" indent="0" algn="ctr"/>
            <a:t>Cholera</a:t>
          </a:fld>
          <a:endParaRPr lang="en-US" sz="2800" b="1" i="0" u="none" strike="noStrike" spc="0">
            <a:solidFill>
              <a:srgbClr val="FF0000"/>
            </a:solidFill>
            <a:latin typeface="Calibri"/>
            <a:ea typeface="Calibri"/>
            <a:cs typeface="Calibri"/>
          </a:endParaRPr>
        </a:p>
      </xdr:txBody>
    </xdr:sp>
    <xdr:clientData/>
  </xdr:twoCellAnchor>
  <xdr:twoCellAnchor>
    <xdr:from>
      <xdr:col>13</xdr:col>
      <xdr:colOff>31300</xdr:colOff>
      <xdr:row>6</xdr:row>
      <xdr:rowOff>2381</xdr:rowOff>
    </xdr:from>
    <xdr:to>
      <xdr:col>18</xdr:col>
      <xdr:colOff>425225</xdr:colOff>
      <xdr:row>12</xdr:row>
      <xdr:rowOff>188119</xdr:rowOff>
    </xdr:to>
    <xdr:sp macro="" textlink="Pivot_Analysis!E23">
      <xdr:nvSpPr>
        <xdr:cNvPr id="12" name="Rectangle: Rounded Corners 11">
          <a:extLst>
            <a:ext uri="{FF2B5EF4-FFF2-40B4-BE49-F238E27FC236}">
              <a16:creationId xmlns:a16="http://schemas.microsoft.com/office/drawing/2014/main" id="{98BF3DD9-426F-B757-ABC9-28D1E1CDCE1E}"/>
            </a:ext>
          </a:extLst>
        </xdr:cNvPr>
        <xdr:cNvSpPr/>
      </xdr:nvSpPr>
      <xdr:spPr>
        <a:xfrm>
          <a:off x="7925144" y="1145381"/>
          <a:ext cx="3430019" cy="1328738"/>
        </a:xfrm>
        <a:prstGeom prst="roundRect">
          <a:avLst/>
        </a:prstGeom>
        <a:solidFill>
          <a:schemeClr val="bg1">
            <a:lumMod val="85000"/>
          </a:schemeClr>
        </a:solidFill>
        <a:ln w="44450">
          <a:solidFill>
            <a:schemeClr val="tx2">
              <a:lumMod val="75000"/>
            </a:schemeClr>
          </a:solidFill>
        </a:ln>
        <a:effectLst>
          <a:innerShdw blurRad="63500" dist="50800" dir="2700000">
            <a:prstClr val="black">
              <a:alpha val="50000"/>
            </a:prstClr>
          </a:inn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3200" b="1" i="0" u="none" strike="noStrike" spc="0">
              <a:solidFill>
                <a:srgbClr val="FF0000"/>
              </a:solidFill>
              <a:latin typeface="Calibri"/>
              <a:ea typeface="Calibri"/>
              <a:cs typeface="Calibri"/>
            </a:rPr>
            <a:t>Most </a:t>
          </a:r>
          <a:r>
            <a:rPr lang="en-US" sz="2800" b="1" i="0" u="none" strike="noStrike" spc="0">
              <a:solidFill>
                <a:srgbClr val="FF0000"/>
              </a:solidFill>
              <a:latin typeface="Calibri"/>
              <a:ea typeface="Calibri"/>
              <a:cs typeface="Calibri"/>
            </a:rPr>
            <a:t>Affected</a:t>
          </a:r>
          <a:r>
            <a:rPr lang="en-US" sz="3200" b="1" i="0" u="none" strike="noStrike" spc="0">
              <a:solidFill>
                <a:srgbClr val="FF0000"/>
              </a:solidFill>
              <a:latin typeface="Calibri"/>
              <a:ea typeface="Calibri"/>
              <a:cs typeface="Calibri"/>
            </a:rPr>
            <a:t> Area</a:t>
          </a:r>
        </a:p>
        <a:p>
          <a:pPr marL="0" indent="0" algn="ctr"/>
          <a:fld id="{544EE9AE-9297-44B5-8F3C-F897F2D31D10}" type="TxLink">
            <a:rPr lang="en-US" sz="3200" b="1" i="0" u="none" strike="noStrike" spc="0">
              <a:solidFill>
                <a:srgbClr val="FF0000"/>
              </a:solidFill>
              <a:latin typeface="Calibri"/>
              <a:ea typeface="Calibri"/>
              <a:cs typeface="Calibri"/>
            </a:rPr>
            <a:pPr marL="0" indent="0" algn="ctr"/>
            <a:t>Ikole LGA</a:t>
          </a:fld>
          <a:endParaRPr lang="en-US" sz="3200" b="1" i="0" u="none" strike="noStrike" spc="0">
            <a:solidFill>
              <a:srgbClr val="FF0000"/>
            </a:solidFill>
            <a:latin typeface="Calibri"/>
            <a:ea typeface="Calibri"/>
            <a:cs typeface="Calibri"/>
          </a:endParaRPr>
        </a:p>
      </xdr:txBody>
    </xdr:sp>
    <xdr:clientData/>
  </xdr:twoCellAnchor>
  <xdr:twoCellAnchor>
    <xdr:from>
      <xdr:col>5</xdr:col>
      <xdr:colOff>217714</xdr:colOff>
      <xdr:row>6</xdr:row>
      <xdr:rowOff>40821</xdr:rowOff>
    </xdr:from>
    <xdr:to>
      <xdr:col>12</xdr:col>
      <xdr:colOff>530678</xdr:colOff>
      <xdr:row>13</xdr:row>
      <xdr:rowOff>40821</xdr:rowOff>
    </xdr:to>
    <xdr:sp macro="" textlink="Pivot_Analysis!F23">
      <xdr:nvSpPr>
        <xdr:cNvPr id="13" name="Rectangle: Rounded Corners 12">
          <a:extLst>
            <a:ext uri="{FF2B5EF4-FFF2-40B4-BE49-F238E27FC236}">
              <a16:creationId xmlns:a16="http://schemas.microsoft.com/office/drawing/2014/main" id="{474C8D13-F12C-B201-C6A6-51C993740416}"/>
            </a:ext>
          </a:extLst>
        </xdr:cNvPr>
        <xdr:cNvSpPr/>
      </xdr:nvSpPr>
      <xdr:spPr>
        <a:xfrm>
          <a:off x="3279321" y="1183821"/>
          <a:ext cx="4599214" cy="1333500"/>
        </a:xfrm>
        <a:prstGeom prst="roundRect">
          <a:avLst/>
        </a:prstGeom>
        <a:solidFill>
          <a:schemeClr val="bg1">
            <a:lumMod val="85000"/>
          </a:schemeClr>
        </a:solidFill>
        <a:ln w="44450">
          <a:solidFill>
            <a:schemeClr val="tx2">
              <a:lumMod val="75000"/>
            </a:schemeClr>
          </a:solidFill>
        </a:ln>
        <a:effectLst>
          <a:innerShdw blurRad="63500" dist="50800" dir="2700000">
            <a:prstClr val="black">
              <a:alpha val="50000"/>
            </a:prstClr>
          </a:inn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3200" b="1" i="0" u="none" strike="noStrike" spc="0">
              <a:solidFill>
                <a:srgbClr val="FF0000"/>
              </a:solidFill>
              <a:latin typeface="Calibri"/>
              <a:ea typeface="Calibri"/>
              <a:cs typeface="Calibri"/>
            </a:rPr>
            <a:t>Season </a:t>
          </a:r>
          <a:r>
            <a:rPr lang="en-US" sz="2800" b="1" i="0" u="none" strike="noStrike" spc="0">
              <a:solidFill>
                <a:srgbClr val="FF0000"/>
              </a:solidFill>
              <a:latin typeface="Calibri"/>
              <a:ea typeface="Calibri"/>
              <a:cs typeface="Calibri"/>
            </a:rPr>
            <a:t>With</a:t>
          </a:r>
          <a:r>
            <a:rPr lang="en-US" sz="3200" b="1" i="0" u="none" strike="noStrike" spc="0">
              <a:solidFill>
                <a:srgbClr val="FF0000"/>
              </a:solidFill>
              <a:latin typeface="Calibri"/>
              <a:ea typeface="Calibri"/>
              <a:cs typeface="Calibri"/>
            </a:rPr>
            <a:t> Highest Case</a:t>
          </a:r>
        </a:p>
        <a:p>
          <a:pPr marL="0" indent="0" algn="ctr"/>
          <a:fld id="{E44147D1-AC12-4DA4-91DE-D10210990D3E}" type="TxLink">
            <a:rPr lang="en-US" sz="3200" b="1" i="0" u="none" strike="noStrike" spc="0">
              <a:solidFill>
                <a:srgbClr val="FF0000"/>
              </a:solidFill>
              <a:latin typeface="Calibri"/>
              <a:ea typeface="Calibri"/>
              <a:cs typeface="Calibri"/>
            </a:rPr>
            <a:pPr marL="0" indent="0" algn="ctr"/>
            <a:t>Rainy</a:t>
          </a:fld>
          <a:r>
            <a:rPr lang="en-US" sz="3200" b="1" i="0" u="none" strike="noStrike" spc="0">
              <a:solidFill>
                <a:srgbClr val="FF0000"/>
              </a:solidFill>
              <a:latin typeface="Calibri"/>
              <a:ea typeface="Calibri"/>
              <a:cs typeface="Calibri"/>
            </a:rPr>
            <a:t> Season</a:t>
          </a:r>
        </a:p>
      </xdr:txBody>
    </xdr:sp>
    <xdr:clientData/>
  </xdr:twoCellAnchor>
  <xdr:twoCellAnchor>
    <xdr:from>
      <xdr:col>5</xdr:col>
      <xdr:colOff>238121</xdr:colOff>
      <xdr:row>29</xdr:row>
      <xdr:rowOff>11906</xdr:rowOff>
    </xdr:from>
    <xdr:to>
      <xdr:col>15</xdr:col>
      <xdr:colOff>297656</xdr:colOff>
      <xdr:row>43</xdr:row>
      <xdr:rowOff>171448</xdr:rowOff>
    </xdr:to>
    <xdr:graphicFrame macro="">
      <xdr:nvGraphicFramePr>
        <xdr:cNvPr id="14" name="Chart 13">
          <a:extLst>
            <a:ext uri="{FF2B5EF4-FFF2-40B4-BE49-F238E27FC236}">
              <a16:creationId xmlns:a16="http://schemas.microsoft.com/office/drawing/2014/main" id="{2BDDBD00-E55B-490F-A017-A2B3F598C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238123</xdr:colOff>
      <xdr:row>14</xdr:row>
      <xdr:rowOff>0</xdr:rowOff>
    </xdr:from>
    <xdr:to>
      <xdr:col>15</xdr:col>
      <xdr:colOff>285750</xdr:colOff>
      <xdr:row>28</xdr:row>
      <xdr:rowOff>76200</xdr:rowOff>
    </xdr:to>
    <xdr:graphicFrame macro="">
      <xdr:nvGraphicFramePr>
        <xdr:cNvPr id="15" name="Chart 14">
          <a:extLst>
            <a:ext uri="{FF2B5EF4-FFF2-40B4-BE49-F238E27FC236}">
              <a16:creationId xmlns:a16="http://schemas.microsoft.com/office/drawing/2014/main" id="{815447FF-7687-4B69-BD25-F7F3D91C0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23815</xdr:colOff>
      <xdr:row>14</xdr:row>
      <xdr:rowOff>0</xdr:rowOff>
    </xdr:from>
    <xdr:to>
      <xdr:col>25</xdr:col>
      <xdr:colOff>476250</xdr:colOff>
      <xdr:row>28</xdr:row>
      <xdr:rowOff>71437</xdr:rowOff>
    </xdr:to>
    <xdr:graphicFrame macro="">
      <xdr:nvGraphicFramePr>
        <xdr:cNvPr id="16" name="Chart 15">
          <a:extLst>
            <a:ext uri="{FF2B5EF4-FFF2-40B4-BE49-F238E27FC236}">
              <a16:creationId xmlns:a16="http://schemas.microsoft.com/office/drawing/2014/main" id="{B2B44106-25C6-4708-9A45-261549FE3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23814</xdr:colOff>
      <xdr:row>29</xdr:row>
      <xdr:rowOff>11906</xdr:rowOff>
    </xdr:from>
    <xdr:to>
      <xdr:col>25</xdr:col>
      <xdr:colOff>489856</xdr:colOff>
      <xdr:row>44</xdr:row>
      <xdr:rowOff>9525</xdr:rowOff>
    </xdr:to>
    <xdr:graphicFrame macro="">
      <xdr:nvGraphicFramePr>
        <xdr:cNvPr id="17" name="Chart 16">
          <a:extLst>
            <a:ext uri="{FF2B5EF4-FFF2-40B4-BE49-F238E27FC236}">
              <a16:creationId xmlns:a16="http://schemas.microsoft.com/office/drawing/2014/main" id="{C3CA7935-79ED-48A3-BA21-32D8E477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186418</xdr:colOff>
      <xdr:row>12</xdr:row>
      <xdr:rowOff>95249</xdr:rowOff>
    </xdr:from>
    <xdr:to>
      <xdr:col>4</xdr:col>
      <xdr:colOff>438831</xdr:colOff>
      <xdr:row>21</xdr:row>
      <xdr:rowOff>95249</xdr:rowOff>
    </xdr:to>
    <mc:AlternateContent xmlns:mc="http://schemas.openxmlformats.org/markup-compatibility/2006" xmlns:a14="http://schemas.microsoft.com/office/drawing/2010/main">
      <mc:Choice Requires="a14">
        <xdr:graphicFrame macro="">
          <xdr:nvGraphicFramePr>
            <xdr:cNvPr id="18" name="Disease">
              <a:extLst>
                <a:ext uri="{FF2B5EF4-FFF2-40B4-BE49-F238E27FC236}">
                  <a16:creationId xmlns:a16="http://schemas.microsoft.com/office/drawing/2014/main" id="{B888DE90-E5A9-CF3F-D4C7-4F3391EF9289}"/>
                </a:ext>
              </a:extLst>
            </xdr:cNvPr>
            <xdr:cNvGraphicFramePr/>
          </xdr:nvGraphicFramePr>
          <xdr:xfrm>
            <a:off x="0" y="0"/>
            <a:ext cx="0" cy="0"/>
          </xdr:xfrm>
          <a:graphic>
            <a:graphicData uri="http://schemas.microsoft.com/office/drawing/2010/slicer">
              <sle:slicer xmlns:sle="http://schemas.microsoft.com/office/drawing/2010/slicer" name="Disease"/>
            </a:graphicData>
          </a:graphic>
        </xdr:graphicFrame>
      </mc:Choice>
      <mc:Fallback xmlns="">
        <xdr:sp macro="" textlink="">
          <xdr:nvSpPr>
            <xdr:cNvPr id="0" name=""/>
            <xdr:cNvSpPr>
              <a:spLocks noTextEdit="1"/>
            </xdr:cNvSpPr>
          </xdr:nvSpPr>
          <xdr:spPr>
            <a:xfrm>
              <a:off x="186418" y="2381249"/>
              <a:ext cx="2701699"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176893</xdr:colOff>
      <xdr:row>21</xdr:row>
      <xdr:rowOff>146271</xdr:rowOff>
    </xdr:from>
    <xdr:to>
      <xdr:col>4</xdr:col>
      <xdr:colOff>438830</xdr:colOff>
      <xdr:row>30</xdr:row>
      <xdr:rowOff>81643</xdr:rowOff>
    </xdr:to>
    <mc:AlternateContent xmlns:mc="http://schemas.openxmlformats.org/markup-compatibility/2006" xmlns:a14="http://schemas.microsoft.com/office/drawing/2010/main">
      <mc:Choice Requires="a14">
        <xdr:graphicFrame macro="">
          <xdr:nvGraphicFramePr>
            <xdr:cNvPr id="19" name="Area">
              <a:extLst>
                <a:ext uri="{FF2B5EF4-FFF2-40B4-BE49-F238E27FC236}">
                  <a16:creationId xmlns:a16="http://schemas.microsoft.com/office/drawing/2014/main" id="{20BCE7A9-C489-4349-93E6-8BF3D6EAF00B}"/>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76893" y="4146771"/>
              <a:ext cx="2711223" cy="1649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176891</xdr:colOff>
      <xdr:row>30</xdr:row>
      <xdr:rowOff>137773</xdr:rowOff>
    </xdr:from>
    <xdr:to>
      <xdr:col>4</xdr:col>
      <xdr:colOff>438829</xdr:colOff>
      <xdr:row>36</xdr:row>
      <xdr:rowOff>95251</xdr:rowOff>
    </xdr:to>
    <mc:AlternateContent xmlns:mc="http://schemas.openxmlformats.org/markup-compatibility/2006" xmlns:a14="http://schemas.microsoft.com/office/drawing/2010/main">
      <mc:Choice Requires="a14">
        <xdr:graphicFrame macro="">
          <xdr:nvGraphicFramePr>
            <xdr:cNvPr id="20" name="Risk Level">
              <a:extLst>
                <a:ext uri="{FF2B5EF4-FFF2-40B4-BE49-F238E27FC236}">
                  <a16:creationId xmlns:a16="http://schemas.microsoft.com/office/drawing/2014/main" id="{915F8054-1AD0-45C8-A407-A5ABB4625FBA}"/>
                </a:ext>
              </a:extLst>
            </xdr:cNvPr>
            <xdr:cNvGraphicFramePr/>
          </xdr:nvGraphicFramePr>
          <xdr:xfrm>
            <a:off x="0" y="0"/>
            <a:ext cx="0" cy="0"/>
          </xdr:xfrm>
          <a:graphic>
            <a:graphicData uri="http://schemas.microsoft.com/office/drawing/2010/slicer">
              <sle:slicer xmlns:sle="http://schemas.microsoft.com/office/drawing/2010/slicer" name="Risk Level"/>
            </a:graphicData>
          </a:graphic>
        </xdr:graphicFrame>
      </mc:Choice>
      <mc:Fallback xmlns="">
        <xdr:sp macro="" textlink="">
          <xdr:nvSpPr>
            <xdr:cNvPr id="0" name=""/>
            <xdr:cNvSpPr>
              <a:spLocks noTextEdit="1"/>
            </xdr:cNvSpPr>
          </xdr:nvSpPr>
          <xdr:spPr>
            <a:xfrm>
              <a:off x="176891" y="5852773"/>
              <a:ext cx="2711224" cy="1100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36</xdr:row>
      <xdr:rowOff>161582</xdr:rowOff>
    </xdr:from>
    <xdr:to>
      <xdr:col>4</xdr:col>
      <xdr:colOff>428623</xdr:colOff>
      <xdr:row>44</xdr:row>
      <xdr:rowOff>27214</xdr:rowOff>
    </xdr:to>
    <mc:AlternateContent xmlns:mc="http://schemas.openxmlformats.org/markup-compatibility/2006" xmlns:a14="http://schemas.microsoft.com/office/drawing/2010/main">
      <mc:Choice Requires="a14">
        <xdr:graphicFrame macro="">
          <xdr:nvGraphicFramePr>
            <xdr:cNvPr id="21" name="Season">
              <a:extLst>
                <a:ext uri="{FF2B5EF4-FFF2-40B4-BE49-F238E27FC236}">
                  <a16:creationId xmlns:a16="http://schemas.microsoft.com/office/drawing/2014/main" id="{3B625268-DC2D-498A-A5C9-E8E1579866A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90499" y="7019582"/>
              <a:ext cx="2687410" cy="1389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571500</xdr:colOff>
      <xdr:row>6</xdr:row>
      <xdr:rowOff>13607</xdr:rowOff>
    </xdr:from>
    <xdr:to>
      <xdr:col>25</xdr:col>
      <xdr:colOff>530678</xdr:colOff>
      <xdr:row>12</xdr:row>
      <xdr:rowOff>149679</xdr:rowOff>
    </xdr:to>
    <xdr:sp macro="" textlink="AI_Summary!A4">
      <xdr:nvSpPr>
        <xdr:cNvPr id="5" name="Flowchart: Alternate Process 4">
          <a:extLst>
            <a:ext uri="{FF2B5EF4-FFF2-40B4-BE49-F238E27FC236}">
              <a16:creationId xmlns:a16="http://schemas.microsoft.com/office/drawing/2014/main" id="{B99270F4-D122-AA41-6B48-1EA3B5B9EF01}"/>
            </a:ext>
          </a:extLst>
        </xdr:cNvPr>
        <xdr:cNvSpPr/>
      </xdr:nvSpPr>
      <xdr:spPr>
        <a:xfrm>
          <a:off x="11593286" y="1156607"/>
          <a:ext cx="4245428" cy="1279072"/>
        </a:xfrm>
        <a:prstGeom prst="flowChartAlternateProcess">
          <a:avLst/>
        </a:prstGeom>
        <a:solidFill>
          <a:schemeClr val="bg1">
            <a:lumMod val="85000"/>
          </a:schemeClr>
        </a:solidFill>
        <a:ln w="44450">
          <a:solidFill>
            <a:schemeClr val="tx2">
              <a:lumMod val="75000"/>
            </a:schemeClr>
          </a:solidFill>
        </a:ln>
        <a:effectLst>
          <a:innerShdw blurRad="63500" dist="50800" dir="2700000">
            <a:prstClr val="black">
              <a:alpha val="50000"/>
            </a:prstClr>
          </a:inn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ED08687-4473-44D0-8CA9-77831EA67784}" type="TxLink">
            <a:rPr lang="en-US" sz="2400" b="1" i="0" u="none" strike="noStrike" spc="0">
              <a:solidFill>
                <a:srgbClr val="FF0000"/>
              </a:solidFill>
              <a:latin typeface="Calibri"/>
              <a:ea typeface="Calibri"/>
              <a:cs typeface="Calibri"/>
            </a:rPr>
            <a:pPr marL="0" indent="0" algn="ctr"/>
            <a:t>Cholera cases are rising in Ikole LGA due to Rainy season.</a:t>
          </a:fld>
          <a:endParaRPr lang="en-US" sz="2400" b="1" i="0" u="none" strike="noStrike" spc="0">
            <a:solidFill>
              <a:srgbClr val="FF0000"/>
            </a:solidFill>
            <a:latin typeface="Calibri"/>
            <a:ea typeface="Calibri"/>
            <a:cs typeface="Calibri"/>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504825</xdr:colOff>
      <xdr:row>16</xdr:row>
      <xdr:rowOff>14287</xdr:rowOff>
    </xdr:from>
    <xdr:to>
      <xdr:col>12</xdr:col>
      <xdr:colOff>200025</xdr:colOff>
      <xdr:row>20</xdr:row>
      <xdr:rowOff>166687</xdr:rowOff>
    </xdr:to>
    <xdr:sp macro="" textlink="">
      <xdr:nvSpPr>
        <xdr:cNvPr id="2" name="TextBox 1">
          <a:extLst>
            <a:ext uri="{FF2B5EF4-FFF2-40B4-BE49-F238E27FC236}">
              <a16:creationId xmlns:a16="http://schemas.microsoft.com/office/drawing/2014/main" id="{A0777432-D4B6-5362-97D1-A6742EB55784}"/>
            </a:ext>
          </a:extLst>
        </xdr:cNvPr>
        <xdr:cNvSpPr txBox="1"/>
      </xdr:nvSpPr>
      <xdr:spPr>
        <a:xfrm>
          <a:off x="6600825" y="3062287"/>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0</xdr:colOff>
      <xdr:row>0</xdr:row>
      <xdr:rowOff>0</xdr:rowOff>
    </xdr:from>
    <xdr:to>
      <xdr:col>16</xdr:col>
      <xdr:colOff>22225</xdr:colOff>
      <xdr:row>74</xdr:row>
      <xdr:rowOff>85724</xdr:rowOff>
    </xdr:to>
    <xdr:sp macro="" textlink="">
      <xdr:nvSpPr>
        <xdr:cNvPr id="3" name="TextBox 2">
          <a:extLst>
            <a:ext uri="{FF2B5EF4-FFF2-40B4-BE49-F238E27FC236}">
              <a16:creationId xmlns:a16="http://schemas.microsoft.com/office/drawing/2014/main" id="{936BF48E-7D16-A614-DC4B-CA01698AAD08}"/>
            </a:ext>
          </a:extLst>
        </xdr:cNvPr>
        <xdr:cNvSpPr txBox="1"/>
      </xdr:nvSpPr>
      <xdr:spPr>
        <a:xfrm>
          <a:off x="0" y="0"/>
          <a:ext cx="9775825" cy="14182724"/>
        </a:xfrm>
        <a:prstGeom prst="rect">
          <a:avLst/>
        </a:prstGeom>
        <a:solidFill>
          <a:srgbClr val="FFC00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l"/>
          <a:r>
            <a:rPr lang="en-US" sz="1600" b="1" i="0" u="sng">
              <a:solidFill>
                <a:srgbClr val="002060"/>
              </a:solidFill>
              <a:effectLst/>
              <a:latin typeface="+mn-lt"/>
              <a:ea typeface="+mn-ea"/>
              <a:cs typeface="+mn-cs"/>
            </a:rPr>
            <a:t>AI</a:t>
          </a:r>
          <a:r>
            <a:rPr lang="en-US" sz="1600" b="1" i="0" u="sng" baseline="0">
              <a:solidFill>
                <a:srgbClr val="002060"/>
              </a:solidFill>
              <a:effectLst/>
              <a:latin typeface="+mn-lt"/>
              <a:ea typeface="+mn-ea"/>
              <a:cs typeface="+mn-cs"/>
            </a:rPr>
            <a:t> </a:t>
          </a:r>
          <a:r>
            <a:rPr lang="en-US" sz="1600" b="1" i="0" u="sng">
              <a:solidFill>
                <a:srgbClr val="002060"/>
              </a:solidFill>
              <a:effectLst/>
              <a:latin typeface="+mn-lt"/>
              <a:ea typeface="+mn-ea"/>
              <a:cs typeface="+mn-cs"/>
            </a:rPr>
            <a:t>PROMPT</a:t>
          </a:r>
          <a:r>
            <a:rPr lang="en-US" sz="1600" b="1" i="0" u="sng" baseline="0">
              <a:solidFill>
                <a:srgbClr val="002060"/>
              </a:solidFill>
              <a:effectLst/>
              <a:latin typeface="+mn-lt"/>
              <a:ea typeface="+mn-ea"/>
              <a:cs typeface="+mn-cs"/>
            </a:rPr>
            <a:t> QUESTIONS</a:t>
          </a:r>
        </a:p>
        <a:p>
          <a:pPr algn="l"/>
          <a:endParaRPr lang="en-US" sz="1600" b="1" i="0" u="sng" baseline="0">
            <a:solidFill>
              <a:srgbClr val="002060"/>
            </a:solidFill>
            <a:effectLst/>
            <a:latin typeface="+mn-lt"/>
            <a:ea typeface="+mn-ea"/>
            <a:cs typeface="+mn-cs"/>
          </a:endParaRPr>
        </a:p>
        <a:p>
          <a:pPr algn="l"/>
          <a:r>
            <a:rPr lang="en-US" sz="1600" b="1" i="0" u="none" baseline="0">
              <a:solidFill>
                <a:srgbClr val="002060"/>
              </a:solidFill>
              <a:effectLst/>
              <a:latin typeface="+mn-lt"/>
              <a:ea typeface="+mn-ea"/>
              <a:cs typeface="+mn-cs"/>
            </a:rPr>
            <a:t>I used the AI-Aided Formular Editor in Excel with following prompt:</a:t>
          </a:r>
          <a:endParaRPr lang="en-US" sz="1600" b="1" i="0" u="none">
            <a:solidFill>
              <a:srgbClr val="002060"/>
            </a:solidFill>
            <a:effectLst/>
            <a:latin typeface="+mn-lt"/>
            <a:ea typeface="+mn-ea"/>
            <a:cs typeface="+mn-cs"/>
          </a:endParaRPr>
        </a:p>
        <a:p>
          <a:r>
            <a:rPr lang="en-US" sz="1600" b="1" i="1">
              <a:solidFill>
                <a:srgbClr val="002060"/>
              </a:solidFill>
              <a:effectLst/>
              <a:latin typeface="+mn-lt"/>
              <a:ea typeface="+mn-ea"/>
              <a:cs typeface="+mn-cs"/>
            </a:rPr>
            <a:t>You are  an expert in data analysis and community health intelligence.</a:t>
          </a:r>
        </a:p>
        <a:p>
          <a:r>
            <a:rPr lang="en-US" sz="1600" b="1" i="1">
              <a:solidFill>
                <a:srgbClr val="002060"/>
              </a:solidFill>
              <a:effectLst/>
              <a:latin typeface="+mn-lt"/>
              <a:ea typeface="+mn-ea"/>
              <a:cs typeface="+mn-cs"/>
            </a:rPr>
            <a:t> </a:t>
          </a:r>
        </a:p>
        <a:p>
          <a:r>
            <a:rPr lang="en-US" sz="1600" b="1" i="1">
              <a:solidFill>
                <a:srgbClr val="002060"/>
              </a:solidFill>
              <a:effectLst/>
              <a:latin typeface="+mn-lt"/>
              <a:ea typeface="+mn-ea"/>
              <a:cs typeface="+mn-cs"/>
            </a:rPr>
            <a:t>I have a dataset with health records including:</a:t>
          </a:r>
        </a:p>
        <a:p>
          <a:r>
            <a:rPr lang="en-US" sz="1600" b="1" i="1">
              <a:solidFill>
                <a:srgbClr val="002060"/>
              </a:solidFill>
              <a:effectLst/>
              <a:latin typeface="+mn-lt"/>
              <a:ea typeface="+mn-ea"/>
              <a:cs typeface="+mn-cs"/>
            </a:rPr>
            <a:t>- Date</a:t>
          </a:r>
        </a:p>
        <a:p>
          <a:r>
            <a:rPr lang="en-US" sz="1600" b="1" i="1">
              <a:solidFill>
                <a:srgbClr val="002060"/>
              </a:solidFill>
              <a:effectLst/>
              <a:latin typeface="+mn-lt"/>
              <a:ea typeface="+mn-ea"/>
              <a:cs typeface="+mn-cs"/>
            </a:rPr>
            <a:t>- Month</a:t>
          </a:r>
        </a:p>
        <a:p>
          <a:r>
            <a:rPr lang="en-US" sz="1600" b="1" i="1">
              <a:solidFill>
                <a:srgbClr val="002060"/>
              </a:solidFill>
              <a:effectLst/>
              <a:latin typeface="+mn-lt"/>
              <a:ea typeface="+mn-ea"/>
              <a:cs typeface="+mn-cs"/>
            </a:rPr>
            <a:t>- Area (e.g., Ekiti West, Ado LGA, Irepodun, Oye LGA, Ikole LGA)</a:t>
          </a:r>
        </a:p>
        <a:p>
          <a:r>
            <a:rPr lang="en-US" sz="1600" b="1" i="1">
              <a:solidFill>
                <a:srgbClr val="002060"/>
              </a:solidFill>
              <a:effectLst/>
              <a:latin typeface="+mn-lt"/>
              <a:ea typeface="+mn-ea"/>
              <a:cs typeface="+mn-cs"/>
            </a:rPr>
            <a:t>- Disease</a:t>
          </a:r>
        </a:p>
        <a:p>
          <a:r>
            <a:rPr lang="en-US" sz="1600" b="1" i="1">
              <a:solidFill>
                <a:srgbClr val="002060"/>
              </a:solidFill>
              <a:effectLst/>
              <a:latin typeface="+mn-lt"/>
              <a:ea typeface="+mn-ea"/>
              <a:cs typeface="+mn-cs"/>
            </a:rPr>
            <a:t>- Number of Cases</a:t>
          </a:r>
        </a:p>
        <a:p>
          <a:r>
            <a:rPr lang="en-US" sz="1600" b="1" i="1">
              <a:solidFill>
                <a:srgbClr val="002060"/>
              </a:solidFill>
              <a:effectLst/>
              <a:latin typeface="+mn-lt"/>
              <a:ea typeface="+mn-ea"/>
              <a:cs typeface="+mn-cs"/>
            </a:rPr>
            <a:t>- Season</a:t>
          </a:r>
        </a:p>
        <a:p>
          <a:r>
            <a:rPr lang="en-US" sz="1600" b="1" i="1">
              <a:solidFill>
                <a:srgbClr val="002060"/>
              </a:solidFill>
              <a:effectLst/>
              <a:latin typeface="+mn-lt"/>
              <a:ea typeface="+mn-ea"/>
              <a:cs typeface="+mn-cs"/>
            </a:rPr>
            <a:t>- Rainfall (mm)</a:t>
          </a:r>
        </a:p>
        <a:p>
          <a:r>
            <a:rPr lang="en-US" sz="1600" b="1" i="1">
              <a:solidFill>
                <a:srgbClr val="002060"/>
              </a:solidFill>
              <a:effectLst/>
              <a:latin typeface="+mn-lt"/>
              <a:ea typeface="+mn-ea"/>
              <a:cs typeface="+mn-cs"/>
            </a:rPr>
            <a:t>- Temperature (°C)</a:t>
          </a:r>
        </a:p>
        <a:p>
          <a:r>
            <a:rPr lang="en-US" sz="1600" b="1" i="1">
              <a:solidFill>
                <a:srgbClr val="002060"/>
              </a:solidFill>
              <a:effectLst/>
              <a:latin typeface="+mn-lt"/>
              <a:ea typeface="+mn-ea"/>
              <a:cs typeface="+mn-cs"/>
            </a:rPr>
            <a:t>- Risk Level</a:t>
          </a:r>
        </a:p>
        <a:p>
          <a:r>
            <a:rPr lang="en-US" sz="1600" b="1" i="1">
              <a:solidFill>
                <a:srgbClr val="002060"/>
              </a:solidFill>
              <a:effectLst/>
              <a:latin typeface="+mn-lt"/>
              <a:ea typeface="+mn-ea"/>
              <a:cs typeface="+mn-cs"/>
            </a:rPr>
            <a:t>- Prevention Tip</a:t>
          </a:r>
        </a:p>
        <a:p>
          <a:r>
            <a:rPr lang="en-US" sz="1600" b="1" i="1">
              <a:solidFill>
                <a:srgbClr val="002060"/>
              </a:solidFill>
              <a:effectLst/>
              <a:latin typeface="+mn-lt"/>
              <a:ea typeface="+mn-ea"/>
              <a:cs typeface="+mn-cs"/>
            </a:rPr>
            <a:t> </a:t>
          </a:r>
        </a:p>
        <a:p>
          <a:r>
            <a:rPr lang="en-US" sz="1600" b="1" i="1">
              <a:solidFill>
                <a:srgbClr val="002060"/>
              </a:solidFill>
              <a:effectLst/>
              <a:latin typeface="+mn-lt"/>
              <a:ea typeface="+mn-ea"/>
              <a:cs typeface="+mn-cs"/>
            </a:rPr>
            <a:t>Here’s what I want you to help me build in Excel ONLY:</a:t>
          </a:r>
        </a:p>
        <a:p>
          <a:r>
            <a:rPr lang="en-US" sz="1600" b="1" i="1">
              <a:solidFill>
                <a:srgbClr val="002060"/>
              </a:solidFill>
              <a:effectLst/>
              <a:latin typeface="+mn-lt"/>
              <a:ea typeface="+mn-ea"/>
              <a:cs typeface="+mn-cs"/>
            </a:rPr>
            <a:t> </a:t>
          </a:r>
        </a:p>
        <a:p>
          <a:r>
            <a:rPr lang="en-US" sz="1600" b="1" i="1">
              <a:solidFill>
                <a:srgbClr val="002060"/>
              </a:solidFill>
              <a:effectLst/>
              <a:latin typeface="+mn-lt"/>
              <a:ea typeface="+mn-ea"/>
              <a:cs typeface="+mn-cs"/>
            </a:rPr>
            <a:t>1. Generate a summary of top 5 diseases by frequency.</a:t>
          </a:r>
        </a:p>
        <a:p>
          <a:r>
            <a:rPr lang="en-US" sz="1600" b="1" i="1">
              <a:solidFill>
                <a:srgbClr val="002060"/>
              </a:solidFill>
              <a:effectLst/>
              <a:latin typeface="+mn-lt"/>
              <a:ea typeface="+mn-ea"/>
              <a:cs typeface="+mn-cs"/>
            </a:rPr>
            <a:t>2. Forecast future disease cases (e.g., for next 1 month) using past data.</a:t>
          </a:r>
        </a:p>
        <a:p>
          <a:r>
            <a:rPr lang="en-US" sz="1600" b="1" i="1">
              <a:solidFill>
                <a:srgbClr val="002060"/>
              </a:solidFill>
              <a:effectLst/>
              <a:latin typeface="+mn-lt"/>
              <a:ea typeface="+mn-ea"/>
              <a:cs typeface="+mn-cs"/>
            </a:rPr>
            <a:t>3. Identify high-risk areas and what diseases they are prone to.</a:t>
          </a:r>
        </a:p>
        <a:p>
          <a:r>
            <a:rPr lang="en-US" sz="1600" b="1" i="1">
              <a:solidFill>
                <a:srgbClr val="002060"/>
              </a:solidFill>
              <a:effectLst/>
              <a:latin typeface="+mn-lt"/>
              <a:ea typeface="+mn-ea"/>
              <a:cs typeface="+mn-cs"/>
            </a:rPr>
            <a:t>4. Use rainfall and temperature to explain why a disease is more common in certain areas/seasons.</a:t>
          </a:r>
        </a:p>
        <a:p>
          <a:r>
            <a:rPr lang="en-US" sz="1600" b="1" i="1">
              <a:solidFill>
                <a:srgbClr val="002060"/>
              </a:solidFill>
              <a:effectLst/>
              <a:latin typeface="+mn-lt"/>
              <a:ea typeface="+mn-ea"/>
              <a:cs typeface="+mn-cs"/>
            </a:rPr>
            <a:t>5. Create smart prevention tips per disease trend using health logic.</a:t>
          </a:r>
        </a:p>
        <a:p>
          <a:r>
            <a:rPr lang="en-US" sz="1600" b="1" i="1">
              <a:solidFill>
                <a:srgbClr val="002060"/>
              </a:solidFill>
              <a:effectLst/>
              <a:latin typeface="+mn-lt"/>
              <a:ea typeface="+mn-ea"/>
              <a:cs typeface="+mn-cs"/>
            </a:rPr>
            <a:t>6. Generate natural language summaries (e.g., “Cholera cases are rising in Irepodun due to rainy season”).</a:t>
          </a:r>
        </a:p>
        <a:p>
          <a:r>
            <a:rPr lang="en-US" sz="1600" b="1" i="1">
              <a:solidFill>
                <a:srgbClr val="002060"/>
              </a:solidFill>
              <a:effectLst/>
              <a:latin typeface="+mn-lt"/>
              <a:ea typeface="+mn-ea"/>
              <a:cs typeface="+mn-cs"/>
            </a:rPr>
            <a:t>7. Help format dates like "January 1st 2024".</a:t>
          </a:r>
        </a:p>
        <a:p>
          <a:r>
            <a:rPr lang="en-US" sz="1600" b="1" i="1">
              <a:solidFill>
                <a:srgbClr val="002060"/>
              </a:solidFill>
              <a:effectLst/>
              <a:latin typeface="+mn-lt"/>
              <a:ea typeface="+mn-ea"/>
              <a:cs typeface="+mn-cs"/>
            </a:rPr>
            <a:t>8. Show how to link shapes/text boxes to cells for KPI cards.</a:t>
          </a:r>
        </a:p>
        <a:p>
          <a:r>
            <a:rPr lang="en-US" sz="1600" b="1" i="1">
              <a:solidFill>
                <a:srgbClr val="002060"/>
              </a:solidFill>
              <a:effectLst/>
              <a:latin typeface="+mn-lt"/>
              <a:ea typeface="+mn-ea"/>
              <a:cs typeface="+mn-cs"/>
            </a:rPr>
            <a:t>9. Make suggestions to improve the dashboard layout and storytelling.</a:t>
          </a:r>
        </a:p>
        <a:p>
          <a:r>
            <a:rPr lang="en-US" sz="1600" b="1" i="1">
              <a:solidFill>
                <a:srgbClr val="002060"/>
              </a:solidFill>
              <a:effectLst/>
              <a:latin typeface="+mn-lt"/>
              <a:ea typeface="+mn-ea"/>
              <a:cs typeface="+mn-cs"/>
            </a:rPr>
            <a:t>10.</a:t>
          </a:r>
          <a:r>
            <a:rPr lang="en-US" sz="1600" b="1" i="1" baseline="0">
              <a:solidFill>
                <a:srgbClr val="002060"/>
              </a:solidFill>
              <a:effectLst/>
              <a:latin typeface="+mn-lt"/>
              <a:ea typeface="+mn-ea"/>
              <a:cs typeface="+mn-cs"/>
            </a:rPr>
            <a:t> </a:t>
          </a:r>
          <a:r>
            <a:rPr lang="en-US" sz="1600" b="1" i="1">
              <a:solidFill>
                <a:srgbClr val="002060"/>
              </a:solidFill>
              <a:effectLst/>
              <a:latin typeface="+mn-lt"/>
              <a:ea typeface="+mn-ea"/>
              <a:cs typeface="+mn-cs"/>
            </a:rPr>
            <a:t>Suggest key insights for policymakers and community health workers.</a:t>
          </a:r>
        </a:p>
        <a:p>
          <a:r>
            <a:rPr lang="en-US" sz="1600" b="1" i="1">
              <a:solidFill>
                <a:srgbClr val="002060"/>
              </a:solidFill>
              <a:effectLst/>
              <a:latin typeface="+mn-lt"/>
              <a:ea typeface="+mn-ea"/>
              <a:cs typeface="+mn-cs"/>
            </a:rPr>
            <a:t>Please format your answers in a way that can be used directly in Excel, including:</a:t>
          </a:r>
        </a:p>
        <a:p>
          <a:r>
            <a:rPr lang="en-US" sz="1600" b="1" i="1">
              <a:solidFill>
                <a:srgbClr val="002060"/>
              </a:solidFill>
              <a:effectLst/>
              <a:latin typeface="+mn-lt"/>
              <a:ea typeface="+mn-ea"/>
              <a:cs typeface="+mn-cs"/>
            </a:rPr>
            <a:t>- Formulas (e.g., FORECAST.ETS, TEXT)</a:t>
          </a:r>
        </a:p>
        <a:p>
          <a:r>
            <a:rPr lang="en-US" sz="1600" b="1" i="1">
              <a:solidFill>
                <a:srgbClr val="002060"/>
              </a:solidFill>
              <a:effectLst/>
              <a:latin typeface="+mn-lt"/>
              <a:ea typeface="+mn-ea"/>
              <a:cs typeface="+mn-cs"/>
            </a:rPr>
            <a:t>- Pivot Table suggestions</a:t>
          </a:r>
        </a:p>
        <a:p>
          <a:r>
            <a:rPr lang="en-US" sz="1600" b="1" i="1">
              <a:solidFill>
                <a:srgbClr val="002060"/>
              </a:solidFill>
              <a:effectLst/>
              <a:latin typeface="+mn-lt"/>
              <a:ea typeface="+mn-ea"/>
              <a:cs typeface="+mn-cs"/>
            </a:rPr>
            <a:t>- Conditional formatting logic</a:t>
          </a:r>
        </a:p>
        <a:p>
          <a:r>
            <a:rPr lang="en-US" sz="1600" b="1" i="1">
              <a:solidFill>
                <a:srgbClr val="002060"/>
              </a:solidFill>
              <a:effectLst/>
              <a:latin typeface="+mn-lt"/>
              <a:ea typeface="+mn-ea"/>
              <a:cs typeface="+mn-cs"/>
            </a:rPr>
            <a:t>- Chart recommendations</a:t>
          </a:r>
        </a:p>
        <a:p>
          <a:r>
            <a:rPr lang="en-US" sz="1600" b="1" i="1">
              <a:solidFill>
                <a:srgbClr val="002060"/>
              </a:solidFill>
              <a:effectLst/>
              <a:latin typeface="+mn-lt"/>
              <a:ea typeface="+mn-ea"/>
              <a:cs typeface="+mn-cs"/>
            </a:rPr>
            <a:t>- Data insights</a:t>
          </a:r>
        </a:p>
        <a:p>
          <a:r>
            <a:rPr lang="en-US" sz="1600" b="1" i="1">
              <a:solidFill>
                <a:srgbClr val="002060"/>
              </a:solidFill>
              <a:effectLst/>
              <a:latin typeface="+mn-lt"/>
              <a:ea typeface="+mn-ea"/>
              <a:cs typeface="+mn-cs"/>
            </a:rPr>
            <a:t> </a:t>
          </a:r>
        </a:p>
        <a:p>
          <a:r>
            <a:rPr lang="en-US" sz="1600" b="1" i="1">
              <a:solidFill>
                <a:srgbClr val="002060"/>
              </a:solidFill>
              <a:effectLst/>
              <a:latin typeface="+mn-lt"/>
              <a:ea typeface="+mn-ea"/>
              <a:cs typeface="+mn-cs"/>
            </a:rPr>
            <a:t>Be concise, smart, and act like a real assistant helping a data analyst build a live dashboard from Excel.</a:t>
          </a:r>
        </a:p>
        <a:p>
          <a:endParaRPr lang="en-US" sz="1600" b="1" i="1">
            <a:solidFill>
              <a:srgbClr val="002060"/>
            </a:solidFill>
            <a:effectLst/>
            <a:latin typeface="+mn-lt"/>
            <a:ea typeface="+mn-ea"/>
            <a:cs typeface="+mn-cs"/>
          </a:endParaRPr>
        </a:p>
        <a:p>
          <a:r>
            <a:rPr lang="en-US" sz="1800" b="1" i="0" u="sng">
              <a:solidFill>
                <a:srgbClr val="002060"/>
              </a:solidFill>
              <a:effectLst/>
              <a:latin typeface="+mn-lt"/>
              <a:ea typeface="+mn-ea"/>
              <a:cs typeface="+mn-cs"/>
            </a:rPr>
            <a:t>INSIGHTS</a:t>
          </a:r>
          <a:r>
            <a:rPr lang="en-US" sz="1800" b="1" i="0" u="sng" baseline="0">
              <a:solidFill>
                <a:srgbClr val="002060"/>
              </a:solidFill>
              <a:effectLst/>
              <a:latin typeface="+mn-lt"/>
              <a:ea typeface="+mn-ea"/>
              <a:cs typeface="+mn-cs"/>
            </a:rPr>
            <a:t> ON HOW AI HELPED ME</a:t>
          </a:r>
        </a:p>
        <a:p>
          <a:r>
            <a:rPr lang="en-US" sz="1600" b="1" i="1" u="none" baseline="0">
              <a:solidFill>
                <a:srgbClr val="002060"/>
              </a:solidFill>
              <a:effectLst/>
              <a:latin typeface="+mn-lt"/>
              <a:ea typeface="+mn-ea"/>
              <a:cs typeface="+mn-cs"/>
            </a:rPr>
            <a:t>1. Automated formulas</a:t>
          </a:r>
        </a:p>
        <a:p>
          <a:r>
            <a:rPr lang="en-US" sz="1600" b="1" i="1" u="none">
              <a:solidFill>
                <a:srgbClr val="002060"/>
              </a:solidFill>
              <a:effectLst/>
              <a:latin typeface="+mn-lt"/>
              <a:ea typeface="+mn-ea"/>
              <a:cs typeface="+mn-cs"/>
            </a:rPr>
            <a:t>2. Suggested</a:t>
          </a:r>
          <a:r>
            <a:rPr lang="en-US" sz="1600" b="1" i="1" u="none" baseline="0">
              <a:solidFill>
                <a:srgbClr val="002060"/>
              </a:solidFill>
              <a:effectLst/>
              <a:latin typeface="+mn-lt"/>
              <a:ea typeface="+mn-ea"/>
              <a:cs typeface="+mn-cs"/>
            </a:rPr>
            <a:t> prevention tips per disease trend</a:t>
          </a:r>
          <a:endParaRPr lang="en-US" sz="1600" b="1" i="1" u="none">
            <a:solidFill>
              <a:srgbClr val="002060"/>
            </a:solidFill>
            <a:effectLst/>
            <a:latin typeface="+mn-lt"/>
            <a:ea typeface="+mn-ea"/>
            <a:cs typeface="+mn-cs"/>
          </a:endParaRPr>
        </a:p>
        <a:p>
          <a:r>
            <a:rPr lang="en-US" sz="1600" b="1" i="1">
              <a:solidFill>
                <a:srgbClr val="002060"/>
              </a:solidFill>
              <a:effectLst/>
              <a:latin typeface="+mn-lt"/>
              <a:ea typeface="+mn-ea"/>
              <a:cs typeface="+mn-cs"/>
            </a:rPr>
            <a:t>3. Forcasted future Cholera case</a:t>
          </a:r>
        </a:p>
        <a:p>
          <a:r>
            <a:rPr lang="en-US" sz="1600" b="1" i="1">
              <a:solidFill>
                <a:srgbClr val="002060"/>
              </a:solidFill>
              <a:effectLst/>
              <a:latin typeface="+mn-lt"/>
              <a:ea typeface="+mn-ea"/>
              <a:cs typeface="+mn-cs"/>
            </a:rPr>
            <a:t>4. </a:t>
          </a:r>
          <a:r>
            <a:rPr lang="en-US" sz="1600" b="1" i="1" baseline="0">
              <a:solidFill>
                <a:srgbClr val="002060"/>
              </a:solidFill>
              <a:effectLst/>
              <a:latin typeface="+mn-lt"/>
              <a:ea typeface="+mn-ea"/>
              <a:cs typeface="+mn-cs"/>
            </a:rPr>
            <a:t>Generated AI Natural Language summary</a:t>
          </a:r>
        </a:p>
        <a:p>
          <a:r>
            <a:rPr lang="en-US" sz="1600" b="1" i="1" baseline="0">
              <a:solidFill>
                <a:srgbClr val="002060"/>
              </a:solidFill>
              <a:effectLst/>
              <a:latin typeface="+mn-lt"/>
              <a:ea typeface="+mn-ea"/>
              <a:cs typeface="+mn-cs"/>
            </a:rPr>
            <a:t>5. Summarized disease trend by area and season</a:t>
          </a:r>
          <a:endParaRPr lang="en-US" sz="1600" b="1" i="1">
            <a:solidFill>
              <a:srgbClr val="002060"/>
            </a:solidFill>
            <a:effectLst/>
            <a:latin typeface="+mn-lt"/>
            <a:ea typeface="+mn-ea"/>
            <a:cs typeface="+mn-cs"/>
          </a:endParaRPr>
        </a:p>
        <a:p>
          <a:endParaRPr lang="en-US" sz="1600" b="1" i="1">
            <a:solidFill>
              <a:srgbClr val="002060"/>
            </a:solidFill>
            <a:effectLst/>
            <a:latin typeface="+mn-lt"/>
            <a:ea typeface="+mn-ea"/>
            <a:cs typeface="+mn-cs"/>
          </a:endParaRPr>
        </a:p>
        <a:p>
          <a:r>
            <a:rPr lang="en-US" sz="1800" b="1" u="sng">
              <a:solidFill>
                <a:srgbClr val="002060"/>
              </a:solidFill>
              <a:effectLst/>
              <a:latin typeface="+mn-lt"/>
              <a:ea typeface="+mn-ea"/>
              <a:cs typeface="+mn-cs"/>
            </a:rPr>
            <a:t>DASHBOARD</a:t>
          </a:r>
          <a:r>
            <a:rPr lang="en-US" sz="1800" b="1" u="sng" baseline="0">
              <a:solidFill>
                <a:srgbClr val="002060"/>
              </a:solidFill>
              <a:effectLst/>
              <a:latin typeface="+mn-lt"/>
              <a:ea typeface="+mn-ea"/>
              <a:cs typeface="+mn-cs"/>
            </a:rPr>
            <a:t> </a:t>
          </a:r>
          <a:r>
            <a:rPr lang="en-US" sz="1800" b="1" u="sng">
              <a:solidFill>
                <a:srgbClr val="002060"/>
              </a:solidFill>
              <a:effectLst/>
              <a:latin typeface="+mn-lt"/>
              <a:ea typeface="+mn-ea"/>
              <a:cs typeface="+mn-cs"/>
            </a:rPr>
            <a:t>INSIGHTS</a:t>
          </a:r>
          <a:endParaRPr lang="en-US" sz="3200" b="1" u="sng">
            <a:solidFill>
              <a:srgbClr val="002060"/>
            </a:solidFill>
            <a:effectLst/>
          </a:endParaRPr>
        </a:p>
        <a:p>
          <a:r>
            <a:rPr lang="en-US" sz="1600" b="1" i="1">
              <a:solidFill>
                <a:srgbClr val="002060"/>
              </a:solidFill>
              <a:effectLst/>
              <a:latin typeface="+mn-lt"/>
              <a:ea typeface="+mn-ea"/>
              <a:cs typeface="+mn-cs"/>
            </a:rPr>
            <a:t>1.</a:t>
          </a:r>
          <a:r>
            <a:rPr lang="en-US" sz="1600" b="1" i="1" baseline="0">
              <a:solidFill>
                <a:srgbClr val="002060"/>
              </a:solidFill>
              <a:effectLst/>
              <a:latin typeface="+mn-lt"/>
              <a:ea typeface="+mn-ea"/>
              <a:cs typeface="+mn-cs"/>
            </a:rPr>
            <a:t> Cholera is the top disease</a:t>
          </a:r>
          <a:endParaRPr lang="en-US" sz="2800" b="1" i="1">
            <a:solidFill>
              <a:srgbClr val="002060"/>
            </a:solidFill>
            <a:effectLst/>
          </a:endParaRPr>
        </a:p>
        <a:p>
          <a:r>
            <a:rPr lang="en-US" sz="1600" b="1" i="1" baseline="0">
              <a:solidFill>
                <a:srgbClr val="002060"/>
              </a:solidFill>
              <a:effectLst/>
              <a:latin typeface="+mn-lt"/>
              <a:ea typeface="+mn-ea"/>
              <a:cs typeface="+mn-cs"/>
            </a:rPr>
            <a:t>2. Ikole LGA is the most affected area</a:t>
          </a:r>
          <a:endParaRPr lang="en-US" sz="2800" b="1" i="1">
            <a:solidFill>
              <a:srgbClr val="002060"/>
            </a:solidFill>
            <a:effectLst/>
          </a:endParaRPr>
        </a:p>
        <a:p>
          <a:r>
            <a:rPr lang="en-US" sz="1600" b="1" i="1" baseline="0">
              <a:solidFill>
                <a:srgbClr val="002060"/>
              </a:solidFill>
              <a:effectLst/>
              <a:latin typeface="+mn-lt"/>
              <a:ea typeface="+mn-ea"/>
              <a:cs typeface="+mn-cs"/>
            </a:rPr>
            <a:t>3. Rainy season is the season with highest number of cases</a:t>
          </a:r>
          <a:endParaRPr lang="en-US" sz="2800" b="1" i="1">
            <a:solidFill>
              <a:srgbClr val="002060"/>
            </a:solidFill>
            <a:effectLst/>
          </a:endParaRPr>
        </a:p>
        <a:p>
          <a:r>
            <a:rPr lang="en-US" sz="1600" b="1" i="1" baseline="0">
              <a:solidFill>
                <a:srgbClr val="002060"/>
              </a:solidFill>
              <a:effectLst/>
              <a:latin typeface="+mn-lt"/>
              <a:ea typeface="+mn-ea"/>
              <a:cs typeface="+mn-cs"/>
            </a:rPr>
            <a:t>4. Month of March is the highest followed by January and February in the monthly trend of disease.</a:t>
          </a:r>
          <a:endParaRPr lang="en-US" sz="2800" b="1" i="1" u="sng">
            <a:solidFill>
              <a:srgbClr val="002060"/>
            </a:solidFill>
          </a:endParaRPr>
        </a:p>
        <a:p>
          <a:endParaRPr lang="en-US" sz="1800" b="1" i="0" u="sng">
            <a:solidFill>
              <a:srgbClr val="002060"/>
            </a:solidFill>
          </a:endParaRPr>
        </a:p>
        <a:p>
          <a:r>
            <a:rPr lang="en-US" sz="1800" b="1" i="0" u="sng">
              <a:solidFill>
                <a:srgbClr val="002060"/>
              </a:solidFill>
            </a:rPr>
            <a:t>RECOMMENDED ACTIONS FOR POLICYMAKERS AND COMMUNITY HEALTH WORKERS USING SMART HEALTH RISK FORCASTE DASHBOARD DATA</a:t>
          </a:r>
          <a:endParaRPr lang="en-US" sz="1600" b="1" i="1">
            <a:solidFill>
              <a:srgbClr val="002060"/>
            </a:solidFill>
          </a:endParaRPr>
        </a:p>
        <a:p>
          <a:r>
            <a:rPr lang="en-US" sz="1600" b="1" i="1">
              <a:solidFill>
                <a:srgbClr val="002060"/>
              </a:solidFill>
            </a:rPr>
            <a:t>1.</a:t>
          </a:r>
          <a:r>
            <a:rPr lang="en-US" sz="1600" b="1" i="1" baseline="0">
              <a:solidFill>
                <a:srgbClr val="002060"/>
              </a:solidFill>
            </a:rPr>
            <a:t> </a:t>
          </a:r>
          <a:r>
            <a:rPr lang="en-US" sz="1600" b="1" i="1">
              <a:solidFill>
                <a:srgbClr val="002060"/>
              </a:solidFill>
            </a:rPr>
            <a:t>Allocate emergency health teams to forecasted hotspots.</a:t>
          </a:r>
        </a:p>
        <a:p>
          <a:r>
            <a:rPr lang="en-US" sz="1600" b="1" i="1">
              <a:solidFill>
                <a:srgbClr val="002060"/>
              </a:solidFill>
            </a:rPr>
            <a:t>2.</a:t>
          </a:r>
          <a:r>
            <a:rPr lang="en-US" sz="1600" b="1" i="1" baseline="0">
              <a:solidFill>
                <a:srgbClr val="002060"/>
              </a:solidFill>
            </a:rPr>
            <a:t> </a:t>
          </a:r>
          <a:r>
            <a:rPr lang="en-US" sz="1600" b="1" i="1">
              <a:solidFill>
                <a:srgbClr val="002060"/>
              </a:solidFill>
            </a:rPr>
            <a:t>Use community radio or SMS to share prevention tips from AI-generated summaries.</a:t>
          </a:r>
        </a:p>
        <a:p>
          <a:r>
            <a:rPr lang="en-US" sz="1600" b="1" i="1">
              <a:solidFill>
                <a:srgbClr val="002060"/>
              </a:solidFill>
            </a:rPr>
            <a:t>3.</a:t>
          </a:r>
          <a:r>
            <a:rPr lang="en-US" sz="1600" b="1" i="1" baseline="0">
              <a:solidFill>
                <a:srgbClr val="002060"/>
              </a:solidFill>
            </a:rPr>
            <a:t> </a:t>
          </a:r>
          <a:r>
            <a:rPr lang="en-US" sz="1600" b="1" i="1">
              <a:solidFill>
                <a:srgbClr val="002060"/>
              </a:solidFill>
            </a:rPr>
            <a:t>Integrate dashboard insights into monthly local health review meetings.</a:t>
          </a:r>
        </a:p>
        <a:p>
          <a:endParaRPr lang="en-US" sz="1600" b="1" i="1">
            <a:solidFill>
              <a:srgbClr val="002060"/>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PC" refreshedDate="45852.627116203701" createdVersion="8" refreshedVersion="8" minRefreshableVersion="3" recordCount="70" xr:uid="{941F0B7B-A156-4D24-93C4-1F40507BA549}">
  <cacheSource type="worksheet">
    <worksheetSource ref="C5:J75" sheet="Health_Data"/>
  </cacheSource>
  <cacheFields count="9">
    <cacheField name="Area" numFmtId="0">
      <sharedItems count="5">
        <s v="Ekiti West"/>
        <s v="Ado LGA"/>
        <s v="Irepodun"/>
        <s v="Oye LGA"/>
        <s v="Ikole LGA"/>
      </sharedItems>
    </cacheField>
    <cacheField name="Disease" numFmtId="0">
      <sharedItems count="5">
        <s v="Typhoid"/>
        <s v="Cholera"/>
        <s v="Diarrhea"/>
        <s v="Malaria"/>
        <s v="Dengue"/>
      </sharedItems>
    </cacheField>
    <cacheField name="Cases" numFmtId="0">
      <sharedItems containsSemiMixedTypes="0" containsString="0" containsNumber="1" containsInteger="1" minValue="14" maxValue="298" count="65">
        <n v="296"/>
        <n v="118"/>
        <n v="188"/>
        <n v="161"/>
        <n v="77"/>
        <n v="133"/>
        <n v="280"/>
        <n v="224"/>
        <n v="210"/>
        <n v="256"/>
        <n v="270"/>
        <n v="201"/>
        <n v="165"/>
        <n v="120"/>
        <n v="29"/>
        <n v="207"/>
        <n v="291"/>
        <n v="96"/>
        <n v="124"/>
        <n v="103"/>
        <n v="200"/>
        <n v="181"/>
        <n v="71"/>
        <n v="180"/>
        <n v="158"/>
        <n v="289"/>
        <n v="86"/>
        <n v="85"/>
        <n v="74"/>
        <n v="264"/>
        <n v="177"/>
        <n v="235"/>
        <n v="117"/>
        <n v="275"/>
        <n v="298"/>
        <n v="30"/>
        <n v="135"/>
        <n v="38"/>
        <n v="58"/>
        <n v="267"/>
        <n v="140"/>
        <n v="81"/>
        <n v="14"/>
        <n v="119"/>
        <n v="240"/>
        <n v="93"/>
        <n v="19"/>
        <n v="106"/>
        <n v="17"/>
        <n v="127"/>
        <n v="61"/>
        <n v="216"/>
        <n v="191"/>
        <n v="146"/>
        <n v="179"/>
        <n v="65"/>
        <n v="75"/>
        <n v="164"/>
        <n v="112"/>
        <n v="22"/>
        <n v="26"/>
        <n v="185"/>
        <n v="260"/>
        <n v="222"/>
        <n v="173"/>
      </sharedItems>
    </cacheField>
    <cacheField name="Month" numFmtId="0">
      <sharedItems count="12">
        <s v="July"/>
        <s v="January"/>
        <s v="September"/>
        <s v="March"/>
        <s v="February"/>
        <s v="April"/>
        <s v="December"/>
        <s v="November"/>
        <s v="June"/>
        <s v="August"/>
        <s v="May"/>
        <s v="October"/>
      </sharedItems>
    </cacheField>
    <cacheField name="Season" numFmtId="0">
      <sharedItems count="4">
        <s v="Rainy"/>
        <s v="Dry"/>
        <s v="Wet"/>
        <s v="Harmattan"/>
      </sharedItems>
    </cacheField>
    <cacheField name="Rainfall (mm)" numFmtId="0">
      <sharedItems containsSemiMixedTypes="0" containsString="0" containsNumber="1" containsInteger="1" minValue="50" maxValue="243"/>
    </cacheField>
    <cacheField name="Temperature (°C)" numFmtId="0">
      <sharedItems containsSemiMixedTypes="0" containsString="0" containsNumber="1" minValue="24.1" maxValue="35"/>
    </cacheField>
    <cacheField name="Risk Level" numFmtId="0">
      <sharedItems count="3">
        <s v="Low Risk"/>
        <s v="Moderate Risk"/>
        <s v="High Risk"/>
      </sharedItems>
    </cacheField>
    <cacheField name="Prevention Tip" numFmtId="0">
      <sharedItems/>
    </cacheField>
  </cacheFields>
  <extLst>
    <ext xmlns:x14="http://schemas.microsoft.com/office/spreadsheetml/2009/9/main" uri="{725AE2AE-9491-48be-B2B4-4EB974FC3084}">
      <x14:pivotCacheDefinition pivotCacheId="1415605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x v="0"/>
    <n v="224"/>
    <n v="34.5"/>
    <x v="0"/>
    <s v="Practice good hygiene and eat properly cooked food"/>
  </r>
  <r>
    <x v="1"/>
    <x v="1"/>
    <x v="1"/>
    <x v="1"/>
    <x v="1"/>
    <n v="184"/>
    <n v="29.7"/>
    <x v="1"/>
    <s v="Boil drinking water and wash hands frequently"/>
  </r>
  <r>
    <x v="0"/>
    <x v="2"/>
    <x v="2"/>
    <x v="1"/>
    <x v="1"/>
    <n v="117"/>
    <n v="32.299999999999997"/>
    <x v="0"/>
    <s v="Ensure clean drinking water and good hygiene"/>
  </r>
  <r>
    <x v="2"/>
    <x v="3"/>
    <x v="3"/>
    <x v="2"/>
    <x v="2"/>
    <n v="71"/>
    <n v="33.200000000000003"/>
    <x v="0"/>
    <s v="Use insecticide-treated nets and clear stagnant water"/>
  </r>
  <r>
    <x v="2"/>
    <x v="4"/>
    <x v="4"/>
    <x v="3"/>
    <x v="1"/>
    <n v="69"/>
    <n v="25.7"/>
    <x v="0"/>
    <s v="Avoid mosquito bites and eliminate breeding areas"/>
  </r>
  <r>
    <x v="0"/>
    <x v="2"/>
    <x v="5"/>
    <x v="4"/>
    <x v="1"/>
    <n v="97"/>
    <n v="30.4"/>
    <x v="0"/>
    <s v="Ensure clean drinking water and good hygiene"/>
  </r>
  <r>
    <x v="2"/>
    <x v="1"/>
    <x v="6"/>
    <x v="0"/>
    <x v="0"/>
    <n v="206"/>
    <n v="34.799999999999997"/>
    <x v="1"/>
    <s v="Boil drinking water and wash hands frequently"/>
  </r>
  <r>
    <x v="2"/>
    <x v="2"/>
    <x v="7"/>
    <x v="4"/>
    <x v="1"/>
    <n v="234"/>
    <n v="31.5"/>
    <x v="0"/>
    <s v="Ensure clean drinking water and good hygiene"/>
  </r>
  <r>
    <x v="3"/>
    <x v="2"/>
    <x v="8"/>
    <x v="5"/>
    <x v="0"/>
    <n v="53"/>
    <n v="30.7"/>
    <x v="0"/>
    <s v="Ensure clean drinking water and good hygiene"/>
  </r>
  <r>
    <x v="3"/>
    <x v="0"/>
    <x v="9"/>
    <x v="6"/>
    <x v="3"/>
    <n v="164"/>
    <n v="34"/>
    <x v="0"/>
    <s v="Practice good hygiene and eat properly cooked food"/>
  </r>
  <r>
    <x v="3"/>
    <x v="4"/>
    <x v="10"/>
    <x v="1"/>
    <x v="1"/>
    <n v="115"/>
    <n v="34.299999999999997"/>
    <x v="0"/>
    <s v="Avoid mosquito bites and eliminate breeding areas"/>
  </r>
  <r>
    <x v="2"/>
    <x v="1"/>
    <x v="11"/>
    <x v="7"/>
    <x v="3"/>
    <n v="177"/>
    <n v="33.5"/>
    <x v="1"/>
    <s v="Boil drinking water and wash hands frequently"/>
  </r>
  <r>
    <x v="0"/>
    <x v="3"/>
    <x v="12"/>
    <x v="1"/>
    <x v="1"/>
    <n v="132"/>
    <n v="27.4"/>
    <x v="0"/>
    <s v="Use insecticide-treated nets and clear stagnant water"/>
  </r>
  <r>
    <x v="3"/>
    <x v="1"/>
    <x v="13"/>
    <x v="6"/>
    <x v="3"/>
    <n v="224"/>
    <n v="28.2"/>
    <x v="1"/>
    <s v="Boil drinking water and wash hands frequently"/>
  </r>
  <r>
    <x v="1"/>
    <x v="1"/>
    <x v="14"/>
    <x v="3"/>
    <x v="1"/>
    <n v="133"/>
    <n v="30.2"/>
    <x v="1"/>
    <s v="Boil drinking water and wash hands frequently"/>
  </r>
  <r>
    <x v="3"/>
    <x v="2"/>
    <x v="15"/>
    <x v="8"/>
    <x v="0"/>
    <n v="87"/>
    <n v="30.9"/>
    <x v="0"/>
    <s v="Ensure clean drinking water and good hygiene"/>
  </r>
  <r>
    <x v="0"/>
    <x v="4"/>
    <x v="16"/>
    <x v="3"/>
    <x v="1"/>
    <n v="243"/>
    <n v="29.6"/>
    <x v="0"/>
    <s v="Avoid mosquito bites and eliminate breeding areas"/>
  </r>
  <r>
    <x v="3"/>
    <x v="1"/>
    <x v="17"/>
    <x v="5"/>
    <x v="0"/>
    <n v="177"/>
    <n v="24.3"/>
    <x v="1"/>
    <s v="Boil drinking water and wash hands frequently"/>
  </r>
  <r>
    <x v="0"/>
    <x v="1"/>
    <x v="18"/>
    <x v="1"/>
    <x v="1"/>
    <n v="132"/>
    <n v="24.9"/>
    <x v="1"/>
    <s v="Boil drinking water and wash hands frequently"/>
  </r>
  <r>
    <x v="3"/>
    <x v="3"/>
    <x v="19"/>
    <x v="9"/>
    <x v="0"/>
    <n v="109"/>
    <n v="30"/>
    <x v="0"/>
    <s v="Use insecticide-treated nets and clear stagnant water"/>
  </r>
  <r>
    <x v="2"/>
    <x v="4"/>
    <x v="20"/>
    <x v="2"/>
    <x v="2"/>
    <n v="202"/>
    <n v="33.6"/>
    <x v="0"/>
    <s v="Avoid mosquito bites and eliminate breeding areas"/>
  </r>
  <r>
    <x v="4"/>
    <x v="1"/>
    <x v="21"/>
    <x v="0"/>
    <x v="0"/>
    <n v="83"/>
    <n v="34.200000000000003"/>
    <x v="0"/>
    <s v="Boil drinking water and wash hands frequently"/>
  </r>
  <r>
    <x v="0"/>
    <x v="2"/>
    <x v="22"/>
    <x v="10"/>
    <x v="0"/>
    <n v="70"/>
    <n v="35"/>
    <x v="0"/>
    <s v="Ensure clean drinking water and good hygiene"/>
  </r>
  <r>
    <x v="3"/>
    <x v="0"/>
    <x v="23"/>
    <x v="3"/>
    <x v="1"/>
    <n v="177"/>
    <n v="27.4"/>
    <x v="0"/>
    <s v="Practice good hygiene and eat properly cooked food"/>
  </r>
  <r>
    <x v="4"/>
    <x v="4"/>
    <x v="24"/>
    <x v="5"/>
    <x v="0"/>
    <n v="158"/>
    <n v="25.8"/>
    <x v="0"/>
    <s v="Avoid mosquito bites and eliminate breeding areas"/>
  </r>
  <r>
    <x v="3"/>
    <x v="1"/>
    <x v="7"/>
    <x v="0"/>
    <x v="0"/>
    <n v="225"/>
    <n v="34.4"/>
    <x v="1"/>
    <s v="Boil drinking water and wash hands frequently"/>
  </r>
  <r>
    <x v="4"/>
    <x v="4"/>
    <x v="25"/>
    <x v="8"/>
    <x v="0"/>
    <n v="176"/>
    <n v="31.5"/>
    <x v="0"/>
    <s v="Avoid mosquito bites and eliminate breeding areas"/>
  </r>
  <r>
    <x v="1"/>
    <x v="3"/>
    <x v="26"/>
    <x v="2"/>
    <x v="2"/>
    <n v="85"/>
    <n v="27.7"/>
    <x v="0"/>
    <s v="Use insecticide-treated nets and clear stagnant water"/>
  </r>
  <r>
    <x v="0"/>
    <x v="4"/>
    <x v="27"/>
    <x v="11"/>
    <x v="2"/>
    <n v="50"/>
    <n v="32.799999999999997"/>
    <x v="0"/>
    <s v="Avoid mosquito bites and eliminate breeding areas"/>
  </r>
  <r>
    <x v="4"/>
    <x v="1"/>
    <x v="28"/>
    <x v="8"/>
    <x v="0"/>
    <n v="215"/>
    <n v="27.2"/>
    <x v="1"/>
    <s v="Boil drinking water and wash hands frequently"/>
  </r>
  <r>
    <x v="2"/>
    <x v="2"/>
    <x v="29"/>
    <x v="3"/>
    <x v="1"/>
    <n v="130"/>
    <n v="30.8"/>
    <x v="0"/>
    <s v="Ensure clean drinking water and good hygiene"/>
  </r>
  <r>
    <x v="2"/>
    <x v="4"/>
    <x v="30"/>
    <x v="5"/>
    <x v="0"/>
    <n v="166"/>
    <n v="32.1"/>
    <x v="0"/>
    <s v="Avoid mosquito bites and eliminate breeding areas"/>
  </r>
  <r>
    <x v="4"/>
    <x v="4"/>
    <x v="31"/>
    <x v="6"/>
    <x v="3"/>
    <n v="147"/>
    <n v="30.2"/>
    <x v="0"/>
    <s v="Avoid mosquito bites and eliminate breeding areas"/>
  </r>
  <r>
    <x v="1"/>
    <x v="3"/>
    <x v="32"/>
    <x v="8"/>
    <x v="0"/>
    <n v="233"/>
    <n v="33.4"/>
    <x v="2"/>
    <s v="Use insecticide-treated nets and clear stagnant water"/>
  </r>
  <r>
    <x v="1"/>
    <x v="1"/>
    <x v="33"/>
    <x v="5"/>
    <x v="0"/>
    <n v="94"/>
    <n v="32.700000000000003"/>
    <x v="0"/>
    <s v="Boil drinking water and wash hands frequently"/>
  </r>
  <r>
    <x v="4"/>
    <x v="1"/>
    <x v="34"/>
    <x v="8"/>
    <x v="0"/>
    <n v="172"/>
    <n v="26.6"/>
    <x v="1"/>
    <s v="Boil drinking water and wash hands frequently"/>
  </r>
  <r>
    <x v="0"/>
    <x v="3"/>
    <x v="35"/>
    <x v="6"/>
    <x v="3"/>
    <n v="202"/>
    <n v="34"/>
    <x v="0"/>
    <s v="Use insecticide-treated nets and clear stagnant water"/>
  </r>
  <r>
    <x v="2"/>
    <x v="2"/>
    <x v="34"/>
    <x v="4"/>
    <x v="1"/>
    <n v="150"/>
    <n v="29.9"/>
    <x v="0"/>
    <s v="Ensure clean drinking water and good hygiene"/>
  </r>
  <r>
    <x v="2"/>
    <x v="1"/>
    <x v="36"/>
    <x v="0"/>
    <x v="0"/>
    <n v="157"/>
    <n v="27.8"/>
    <x v="1"/>
    <s v="Boil drinking water and wash hands frequently"/>
  </r>
  <r>
    <x v="3"/>
    <x v="3"/>
    <x v="37"/>
    <x v="7"/>
    <x v="3"/>
    <n v="56"/>
    <n v="29.1"/>
    <x v="0"/>
    <s v="Use insecticide-treated nets and clear stagnant water"/>
  </r>
  <r>
    <x v="1"/>
    <x v="1"/>
    <x v="38"/>
    <x v="3"/>
    <x v="1"/>
    <n v="189"/>
    <n v="31.5"/>
    <x v="1"/>
    <s v="Boil drinking water and wash hands frequently"/>
  </r>
  <r>
    <x v="3"/>
    <x v="1"/>
    <x v="39"/>
    <x v="1"/>
    <x v="1"/>
    <n v="155"/>
    <n v="29"/>
    <x v="1"/>
    <s v="Boil drinking water and wash hands frequently"/>
  </r>
  <r>
    <x v="0"/>
    <x v="4"/>
    <x v="40"/>
    <x v="8"/>
    <x v="0"/>
    <n v="65"/>
    <n v="31.2"/>
    <x v="0"/>
    <s v="Avoid mosquito bites and eliminate breeding areas"/>
  </r>
  <r>
    <x v="1"/>
    <x v="3"/>
    <x v="41"/>
    <x v="7"/>
    <x v="3"/>
    <n v="184"/>
    <n v="27.9"/>
    <x v="0"/>
    <s v="Use insecticide-treated nets and clear stagnant water"/>
  </r>
  <r>
    <x v="1"/>
    <x v="2"/>
    <x v="42"/>
    <x v="10"/>
    <x v="0"/>
    <n v="108"/>
    <n v="30.2"/>
    <x v="0"/>
    <s v="Ensure clean drinking water and good hygiene"/>
  </r>
  <r>
    <x v="0"/>
    <x v="3"/>
    <x v="43"/>
    <x v="2"/>
    <x v="2"/>
    <n v="164"/>
    <n v="33.799999999999997"/>
    <x v="0"/>
    <s v="Use insecticide-treated nets and clear stagnant water"/>
  </r>
  <r>
    <x v="1"/>
    <x v="4"/>
    <x v="44"/>
    <x v="8"/>
    <x v="0"/>
    <n v="135"/>
    <n v="27"/>
    <x v="0"/>
    <s v="Avoid mosquito bites and eliminate breeding areas"/>
  </r>
  <r>
    <x v="0"/>
    <x v="2"/>
    <x v="45"/>
    <x v="1"/>
    <x v="1"/>
    <n v="82"/>
    <n v="28.6"/>
    <x v="0"/>
    <s v="Ensure clean drinking water and good hygiene"/>
  </r>
  <r>
    <x v="3"/>
    <x v="0"/>
    <x v="46"/>
    <x v="4"/>
    <x v="1"/>
    <n v="51"/>
    <n v="34.9"/>
    <x v="0"/>
    <s v="Practice good hygiene and eat properly cooked food"/>
  </r>
  <r>
    <x v="2"/>
    <x v="4"/>
    <x v="47"/>
    <x v="4"/>
    <x v="1"/>
    <n v="75"/>
    <n v="33.5"/>
    <x v="0"/>
    <s v="Avoid mosquito bites and eliminate breeding areas"/>
  </r>
  <r>
    <x v="1"/>
    <x v="0"/>
    <x v="48"/>
    <x v="2"/>
    <x v="2"/>
    <n v="138"/>
    <n v="34.5"/>
    <x v="0"/>
    <s v="Practice good hygiene and eat properly cooked food"/>
  </r>
  <r>
    <x v="3"/>
    <x v="0"/>
    <x v="49"/>
    <x v="9"/>
    <x v="0"/>
    <n v="58"/>
    <n v="28.5"/>
    <x v="0"/>
    <s v="Practice good hygiene and eat properly cooked food"/>
  </r>
  <r>
    <x v="0"/>
    <x v="1"/>
    <x v="50"/>
    <x v="3"/>
    <x v="1"/>
    <n v="192"/>
    <n v="33"/>
    <x v="1"/>
    <s v="Boil drinking water and wash hands frequently"/>
  </r>
  <r>
    <x v="1"/>
    <x v="0"/>
    <x v="51"/>
    <x v="7"/>
    <x v="3"/>
    <n v="230"/>
    <n v="32.5"/>
    <x v="0"/>
    <s v="Practice good hygiene and eat properly cooked food"/>
  </r>
  <r>
    <x v="3"/>
    <x v="1"/>
    <x v="52"/>
    <x v="11"/>
    <x v="2"/>
    <n v="229"/>
    <n v="27.9"/>
    <x v="1"/>
    <s v="Boil drinking water and wash hands frequently"/>
  </r>
  <r>
    <x v="2"/>
    <x v="2"/>
    <x v="53"/>
    <x v="4"/>
    <x v="1"/>
    <n v="238"/>
    <n v="26.5"/>
    <x v="0"/>
    <s v="Ensure clean drinking water and good hygiene"/>
  </r>
  <r>
    <x v="0"/>
    <x v="2"/>
    <x v="54"/>
    <x v="6"/>
    <x v="3"/>
    <n v="73"/>
    <n v="24.4"/>
    <x v="0"/>
    <s v="Ensure clean drinking water and good hygiene"/>
  </r>
  <r>
    <x v="2"/>
    <x v="4"/>
    <x v="55"/>
    <x v="3"/>
    <x v="1"/>
    <n v="177"/>
    <n v="27.7"/>
    <x v="0"/>
    <s v="Avoid mosquito bites and eliminate breeding areas"/>
  </r>
  <r>
    <x v="4"/>
    <x v="0"/>
    <x v="56"/>
    <x v="7"/>
    <x v="3"/>
    <n v="131"/>
    <n v="31.1"/>
    <x v="0"/>
    <s v="Practice good hygiene and eat properly cooked food"/>
  </r>
  <r>
    <x v="3"/>
    <x v="0"/>
    <x v="57"/>
    <x v="5"/>
    <x v="0"/>
    <n v="70"/>
    <n v="28.8"/>
    <x v="0"/>
    <s v="Practice good hygiene and eat properly cooked food"/>
  </r>
  <r>
    <x v="4"/>
    <x v="3"/>
    <x v="58"/>
    <x v="8"/>
    <x v="0"/>
    <n v="130"/>
    <n v="26.7"/>
    <x v="0"/>
    <s v="Use insecticide-treated nets and clear stagnant water"/>
  </r>
  <r>
    <x v="3"/>
    <x v="4"/>
    <x v="27"/>
    <x v="1"/>
    <x v="1"/>
    <n v="112"/>
    <n v="27.6"/>
    <x v="0"/>
    <s v="Avoid mosquito bites and eliminate breeding areas"/>
  </r>
  <r>
    <x v="3"/>
    <x v="0"/>
    <x v="59"/>
    <x v="4"/>
    <x v="1"/>
    <n v="225"/>
    <n v="26.6"/>
    <x v="0"/>
    <s v="Practice good hygiene and eat properly cooked food"/>
  </r>
  <r>
    <x v="3"/>
    <x v="0"/>
    <x v="60"/>
    <x v="5"/>
    <x v="0"/>
    <n v="129"/>
    <n v="31.3"/>
    <x v="0"/>
    <s v="Practice good hygiene and eat properly cooked food"/>
  </r>
  <r>
    <x v="1"/>
    <x v="2"/>
    <x v="61"/>
    <x v="6"/>
    <x v="3"/>
    <n v="159"/>
    <n v="24.5"/>
    <x v="0"/>
    <s v="Ensure clean drinking water and good hygiene"/>
  </r>
  <r>
    <x v="2"/>
    <x v="2"/>
    <x v="35"/>
    <x v="11"/>
    <x v="2"/>
    <n v="211"/>
    <n v="27.5"/>
    <x v="0"/>
    <s v="Ensure clean drinking water and good hygiene"/>
  </r>
  <r>
    <x v="0"/>
    <x v="2"/>
    <x v="62"/>
    <x v="9"/>
    <x v="0"/>
    <n v="220"/>
    <n v="24.1"/>
    <x v="0"/>
    <s v="Ensure clean drinking water and good hygiene"/>
  </r>
  <r>
    <x v="1"/>
    <x v="4"/>
    <x v="63"/>
    <x v="3"/>
    <x v="1"/>
    <n v="56"/>
    <n v="28.3"/>
    <x v="0"/>
    <s v="Avoid mosquito bites and eliminate breeding areas"/>
  </r>
  <r>
    <x v="4"/>
    <x v="4"/>
    <x v="64"/>
    <x v="9"/>
    <x v="0"/>
    <n v="54"/>
    <n v="31.8"/>
    <x v="0"/>
    <s v="Avoid mosquito bites and eliminate breeding areas"/>
  </r>
  <r>
    <x v="1"/>
    <x v="4"/>
    <x v="1"/>
    <x v="4"/>
    <x v="1"/>
    <n v="204"/>
    <n v="27"/>
    <x v="0"/>
    <s v="Avoid mosquito bites and eliminate breeding are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DC8619-9259-4E8A-8E70-406929A627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3:E18" firstHeaderRow="1" firstDataRow="1" firstDataCol="1"/>
  <pivotFields count="9">
    <pivotField showAll="0">
      <items count="6">
        <item x="1"/>
        <item x="0"/>
        <item x="4"/>
        <item x="2"/>
        <item x="3"/>
        <item t="default"/>
      </items>
    </pivotField>
    <pivotField showAll="0">
      <items count="6">
        <item x="1"/>
        <item x="4"/>
        <item x="2"/>
        <item x="3"/>
        <item x="0"/>
        <item t="default"/>
      </items>
    </pivotField>
    <pivotField dataField="1" showAll="0"/>
    <pivotField showAll="0"/>
    <pivotField axis="axisRow" showAll="0">
      <items count="5">
        <item x="1"/>
        <item x="3"/>
        <item x="0"/>
        <item x="2"/>
        <item t="default"/>
      </items>
    </pivotField>
    <pivotField showAll="0"/>
    <pivotField showAll="0"/>
    <pivotField showAll="0">
      <items count="4">
        <item x="2"/>
        <item x="0"/>
        <item x="1"/>
        <item t="default"/>
      </items>
    </pivotField>
    <pivotField showAll="0"/>
  </pivotFields>
  <rowFields count="1">
    <field x="4"/>
  </rowFields>
  <rowItems count="5">
    <i>
      <x/>
    </i>
    <i>
      <x v="1"/>
    </i>
    <i>
      <x v="2"/>
    </i>
    <i>
      <x v="3"/>
    </i>
    <i t="grand">
      <x/>
    </i>
  </rowItems>
  <colItems count="1">
    <i/>
  </colItems>
  <dataFields count="1">
    <dataField name="Sum of Cases"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73B50-1143-4A5C-BBFB-2214965CD8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B10" firstHeaderRow="1" firstDataRow="1" firstDataCol="1"/>
  <pivotFields count="9">
    <pivotField showAll="0">
      <items count="6">
        <item x="1"/>
        <item x="0"/>
        <item x="4"/>
        <item x="2"/>
        <item x="3"/>
        <item t="default"/>
      </items>
    </pivotField>
    <pivotField axis="axisRow" showAll="0">
      <items count="6">
        <item x="1"/>
        <item x="4"/>
        <item x="2"/>
        <item x="3"/>
        <item x="0"/>
        <item t="default"/>
      </items>
    </pivotField>
    <pivotField dataField="1" showAll="0"/>
    <pivotField showAll="0"/>
    <pivotField showAll="0">
      <items count="5">
        <item x="1"/>
        <item x="3"/>
        <item x="0"/>
        <item x="2"/>
        <item t="default"/>
      </items>
    </pivotField>
    <pivotField showAll="0"/>
    <pivotField showAll="0"/>
    <pivotField showAll="0">
      <items count="4">
        <item x="2"/>
        <item x="0"/>
        <item x="1"/>
        <item t="default"/>
      </items>
    </pivotField>
    <pivotField showAll="0"/>
  </pivotFields>
  <rowFields count="1">
    <field x="1"/>
  </rowFields>
  <rowItems count="6">
    <i>
      <x/>
    </i>
    <i>
      <x v="1"/>
    </i>
    <i>
      <x v="2"/>
    </i>
    <i>
      <x v="3"/>
    </i>
    <i>
      <x v="4"/>
    </i>
    <i t="grand">
      <x/>
    </i>
  </rowItems>
  <colItems count="1">
    <i/>
  </colItems>
  <dataFields count="1">
    <dataField name="Sum of Cases" fld="2" baseField="0" baseItem="0"/>
  </dataFields>
  <chartFormats count="6">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1"/>
          </reference>
        </references>
      </pivotArea>
    </chartFormat>
    <chartFormat chart="8" format="10">
      <pivotArea type="data" outline="0" fieldPosition="0">
        <references count="2">
          <reference field="4294967294" count="1" selected="0">
            <x v="0"/>
          </reference>
          <reference field="1" count="1" selected="0">
            <x v="2"/>
          </reference>
        </references>
      </pivotArea>
    </chartFormat>
    <chartFormat chart="8" format="11">
      <pivotArea type="data" outline="0" fieldPosition="0">
        <references count="2">
          <reference field="4294967294" count="1" selected="0">
            <x v="0"/>
          </reference>
          <reference field="1" count="1" selected="0">
            <x v="3"/>
          </reference>
        </references>
      </pivotArea>
    </chartFormat>
    <chartFormat chart="8"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36C457-D30C-4797-8497-F1E446BBED0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A13:B26" firstHeaderRow="1" firstDataRow="1" firstDataCol="1"/>
  <pivotFields count="9">
    <pivotField showAll="0">
      <items count="6">
        <item x="1"/>
        <item x="0"/>
        <item x="4"/>
        <item x="2"/>
        <item x="3"/>
        <item t="default"/>
      </items>
    </pivotField>
    <pivotField dataField="1" showAll="0">
      <items count="6">
        <item x="1"/>
        <item x="4"/>
        <item x="2"/>
        <item x="3"/>
        <item x="0"/>
        <item t="default"/>
      </items>
    </pivotField>
    <pivotField showAll="0"/>
    <pivotField axis="axisRow" showAll="0">
      <items count="13">
        <item x="1"/>
        <item x="4"/>
        <item x="3"/>
        <item x="5"/>
        <item x="10"/>
        <item x="8"/>
        <item x="0"/>
        <item x="9"/>
        <item x="2"/>
        <item x="11"/>
        <item x="7"/>
        <item x="6"/>
        <item t="default"/>
      </items>
    </pivotField>
    <pivotField showAll="0">
      <items count="5">
        <item x="1"/>
        <item x="3"/>
        <item x="0"/>
        <item x="2"/>
        <item t="default"/>
      </items>
    </pivotField>
    <pivotField showAll="0"/>
    <pivotField showAll="0"/>
    <pivotField showAll="0">
      <items count="4">
        <item x="2"/>
        <item x="0"/>
        <item x="1"/>
        <item t="default"/>
      </items>
    </pivotField>
    <pivotField showAll="0"/>
  </pivotFields>
  <rowFields count="1">
    <field x="3"/>
  </rowFields>
  <rowItems count="13">
    <i>
      <x/>
    </i>
    <i>
      <x v="1"/>
    </i>
    <i>
      <x v="2"/>
    </i>
    <i>
      <x v="3"/>
    </i>
    <i>
      <x v="4"/>
    </i>
    <i>
      <x v="5"/>
    </i>
    <i>
      <x v="6"/>
    </i>
    <i>
      <x v="7"/>
    </i>
    <i>
      <x v="8"/>
    </i>
    <i>
      <x v="9"/>
    </i>
    <i>
      <x v="10"/>
    </i>
    <i>
      <x v="11"/>
    </i>
    <i t="grand">
      <x/>
    </i>
  </rowItems>
  <colItems count="1">
    <i/>
  </colItems>
  <dataFields count="1">
    <dataField name="Count of Disease" fld="1" subtotal="count" baseField="0" baseItem="0"/>
  </dataFields>
  <chartFormats count="1">
    <chartFormat chart="6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3D7393-D79A-4C8F-A6EB-C399D0A5867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4:J11" firstHeaderRow="1" firstDataRow="2" firstDataCol="1"/>
  <pivotFields count="9">
    <pivotField axis="axisCol" showAll="0" sortType="descending">
      <items count="6">
        <item x="3"/>
        <item x="2"/>
        <item x="4"/>
        <item x="0"/>
        <item x="1"/>
        <item t="default"/>
      </items>
    </pivotField>
    <pivotField axis="axisRow" showAll="0" sortType="ascending">
      <items count="6">
        <item x="1"/>
        <item x="4"/>
        <item x="2"/>
        <item x="3"/>
        <item x="0"/>
        <item t="default"/>
      </items>
    </pivotField>
    <pivotField dataField="1" showAll="0">
      <items count="66">
        <item x="42"/>
        <item x="48"/>
        <item x="46"/>
        <item x="59"/>
        <item x="60"/>
        <item x="14"/>
        <item x="35"/>
        <item x="37"/>
        <item x="38"/>
        <item x="50"/>
        <item x="55"/>
        <item x="22"/>
        <item x="28"/>
        <item x="56"/>
        <item x="4"/>
        <item x="41"/>
        <item x="27"/>
        <item x="26"/>
        <item x="45"/>
        <item x="17"/>
        <item x="19"/>
        <item x="47"/>
        <item x="58"/>
        <item x="32"/>
        <item x="1"/>
        <item x="43"/>
        <item x="13"/>
        <item x="18"/>
        <item x="49"/>
        <item x="5"/>
        <item x="36"/>
        <item x="40"/>
        <item x="53"/>
        <item x="24"/>
        <item x="3"/>
        <item x="57"/>
        <item x="12"/>
        <item x="64"/>
        <item x="30"/>
        <item x="54"/>
        <item x="23"/>
        <item x="21"/>
        <item x="61"/>
        <item x="2"/>
        <item x="52"/>
        <item x="20"/>
        <item x="11"/>
        <item x="15"/>
        <item x="8"/>
        <item x="51"/>
        <item x="63"/>
        <item x="7"/>
        <item x="31"/>
        <item x="44"/>
        <item x="9"/>
        <item x="62"/>
        <item x="29"/>
        <item x="39"/>
        <item x="10"/>
        <item x="33"/>
        <item x="6"/>
        <item x="25"/>
        <item x="16"/>
        <item x="0"/>
        <item x="34"/>
        <item t="default"/>
      </items>
    </pivotField>
    <pivotField showAll="0"/>
    <pivotField showAll="0">
      <items count="5">
        <item x="1"/>
        <item x="3"/>
        <item x="0"/>
        <item x="2"/>
        <item t="default"/>
      </items>
    </pivotField>
    <pivotField showAll="0"/>
    <pivotField showAll="0"/>
    <pivotField showAll="0">
      <items count="4">
        <item x="2"/>
        <item x="0"/>
        <item x="1"/>
        <item t="default"/>
      </items>
    </pivotField>
    <pivotField showAll="0"/>
  </pivotFields>
  <rowFields count="1">
    <field x="1"/>
  </rowFields>
  <rowItems count="6">
    <i>
      <x/>
    </i>
    <i>
      <x v="1"/>
    </i>
    <i>
      <x v="2"/>
    </i>
    <i>
      <x v="3"/>
    </i>
    <i>
      <x v="4"/>
    </i>
    <i t="grand">
      <x/>
    </i>
  </rowItems>
  <colFields count="1">
    <field x="0"/>
  </colFields>
  <colItems count="6">
    <i>
      <x/>
    </i>
    <i>
      <x v="1"/>
    </i>
    <i>
      <x v="2"/>
    </i>
    <i>
      <x v="3"/>
    </i>
    <i>
      <x v="4"/>
    </i>
    <i t="grand">
      <x/>
    </i>
  </colItems>
  <dataFields count="1">
    <dataField name="Sum of Cases" fld="2" baseField="0" baseItem="0"/>
  </dataFields>
  <chartFormats count="6">
    <chartFormat chart="12" format="41" series="1">
      <pivotArea type="data" outline="0" fieldPosition="0">
        <references count="1">
          <reference field="4294967294" count="1" selected="0">
            <x v="0"/>
          </reference>
        </references>
      </pivotArea>
    </chartFormat>
    <chartFormat chart="12" format="42" series="1">
      <pivotArea type="data" outline="0" fieldPosition="0">
        <references count="2">
          <reference field="4294967294" count="1" selected="0">
            <x v="0"/>
          </reference>
          <reference field="0" count="1" selected="0">
            <x v="2"/>
          </reference>
        </references>
      </pivotArea>
    </chartFormat>
    <chartFormat chart="12" format="43" series="1">
      <pivotArea type="data" outline="0" fieldPosition="0">
        <references count="2">
          <reference field="4294967294" count="1" selected="0">
            <x v="0"/>
          </reference>
          <reference field="0" count="1" selected="0">
            <x v="3"/>
          </reference>
        </references>
      </pivotArea>
    </chartFormat>
    <chartFormat chart="12" format="44" series="1">
      <pivotArea type="data" outline="0" fieldPosition="0">
        <references count="2">
          <reference field="4294967294" count="1" selected="0">
            <x v="0"/>
          </reference>
          <reference field="0" count="1" selected="0">
            <x v="4"/>
          </reference>
        </references>
      </pivotArea>
    </chartFormat>
    <chartFormat chart="12" format="45" series="1">
      <pivotArea type="data" outline="0" fieldPosition="0">
        <references count="2">
          <reference field="4294967294" count="1" selected="0">
            <x v="0"/>
          </reference>
          <reference field="0" count="1" selected="0">
            <x v="0"/>
          </reference>
        </references>
      </pivotArea>
    </chartFormat>
    <chartFormat chart="12" format="4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 xr10:uid="{03E97042-CD8A-4FDA-984A-D3266FB154B8}" sourceName="Disease">
  <pivotTables>
    <pivotTable tabId="2" name="PivotTable7"/>
    <pivotTable tabId="2" name="PivotTable1"/>
    <pivotTable tabId="2" name="PivotTable4"/>
    <pivotTable tabId="2" name="PivotTable6"/>
  </pivotTables>
  <data>
    <tabular pivotCacheId="1415605459">
      <items count="5">
        <i x="1" s="1"/>
        <i x="4"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F64A577-8A2F-4BC8-A269-E660D87A12A9}" sourceName="Area">
  <pivotTables>
    <pivotTable tabId="2" name="PivotTable4"/>
    <pivotTable tabId="2" name="PivotTable1"/>
    <pivotTable tabId="2" name="PivotTable6"/>
    <pivotTable tabId="2" name="PivotTable7"/>
  </pivotTables>
  <data>
    <tabular pivotCacheId="1415605459">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Level" xr10:uid="{32748A33-03A9-4A54-90CA-BEF61048E208}" sourceName="Risk Level">
  <pivotTables>
    <pivotTable tabId="2" name="PivotTable7"/>
    <pivotTable tabId="2" name="PivotTable1"/>
    <pivotTable tabId="2" name="PivotTable4"/>
    <pivotTable tabId="2" name="PivotTable6"/>
  </pivotTables>
  <data>
    <tabular pivotCacheId="141560545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93D46D0A-F6A0-43F6-AD10-BC24E923B69E}" sourceName="Season">
  <pivotTables>
    <pivotTable tabId="2" name="PivotTable7"/>
    <pivotTable tabId="2" name="PivotTable1"/>
    <pivotTable tabId="2" name="PivotTable4"/>
    <pivotTable tabId="2" name="PivotTable6"/>
  </pivotTables>
  <data>
    <tabular pivotCacheId="1415605459">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ease" xr10:uid="{15755B48-32E0-42CE-9332-96183766FCF8}" cache="Slicer_Disease" caption="Disease" rowHeight="241300"/>
  <slicer name="Area" xr10:uid="{D357C1F1-28CF-4686-B3A2-4B68CD745FEC}" cache="Slicer_Area" caption="Area" rowHeight="241300"/>
  <slicer name="Risk Level" xr10:uid="{41E702EB-4E1F-488B-8A3A-31D5EFC0ECB6}" cache="Slicer_Risk_Level" caption="Risk Level" rowHeight="241300"/>
  <slicer name="Season" xr10:uid="{304C8B6A-21FA-4A45-BAE0-29B781038E4E}" cache="Slicer_Season" caption="Sea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4CE4E7-6522-488E-BB81-178D4EB3ED65}" name="Table1" displayName="Table1" ref="A5:J75" totalsRowShown="0" headerRowDxfId="20" dataDxfId="19" tableBorderDxfId="18">
  <autoFilter ref="A5:J75" xr:uid="{7E4CE4E7-6522-488E-BB81-178D4EB3ED65}"/>
  <tableColumns count="10">
    <tableColumn id="1" xr3:uid="{02649B4A-CA51-4A58-AA6B-29B0B277A89A}" name="Date" dataDxfId="17"/>
    <tableColumn id="2" xr3:uid="{52A906B4-506F-4DC0-A539-3BA605C90221}" name="Month" dataDxfId="16">
      <calculatedColumnFormula>TEXT(A6,"mmmm")</calculatedColumnFormula>
    </tableColumn>
    <tableColumn id="3" xr3:uid="{C5446429-FA77-4CB7-B157-D260721B0099}" name="Area" dataDxfId="15"/>
    <tableColumn id="4" xr3:uid="{DFD2EF49-FFC6-49C1-8C13-E77DA30B2C6B}" name="Disease" dataDxfId="14"/>
    <tableColumn id="5" xr3:uid="{C339BA2A-1A9A-4D32-B73F-6403C1289955}" name="Cases" dataDxfId="13"/>
    <tableColumn id="6" xr3:uid="{6CB4605A-F154-4D0A-95D3-A73FE29D4348}" name="Season" dataDxfId="12"/>
    <tableColumn id="7" xr3:uid="{B85C1188-07ED-464B-801A-6CAB29062522}" name="Rainfall (mm)" dataDxfId="11"/>
    <tableColumn id="8" xr3:uid="{6461A770-3BFE-469C-877D-AAA63DFC3DFF}" name="Temperature (°C)" dataDxfId="10"/>
    <tableColumn id="9" xr3:uid="{43D68664-9007-4EE0-AB77-6084D7FF98C3}" name="Risk Level" dataDxfId="9">
      <calculatedColumnFormula>IF(AND(D6="Malaria",F6="Rainy",G6&gt;150),"High Risk",IF(AND(D6="Cholera",G6&gt;100),"Moderate Risk","Low Risk"))</calculatedColumnFormula>
    </tableColumn>
    <tableColumn id="10" xr3:uid="{0ABEB566-1215-46EE-9793-1E9A6D7A3260}" name="Prevention Tips" dataDxfId="8">
      <calculatedColumnFormula>IF(AND(D6="Malaria"),"Use insecticide-treated nets and clear stagnant water",IF(AND(D6="Cholera"),"Boil drinking water and wash hands frequently",IF(AND(D6="Typhoid"),"Practice good hygiene and eat properly cooked food",IF(AND(D6="Diarrhea"),"Ensure clean drinking water and good hygiene",IF(AND(D6="Dengue"),"Avoid mosquito bites and eliminate breeding areas")))))</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2C9017-9D46-4833-ACDE-B25A609EDEF5}" name="Table3" displayName="Table3" ref="M5:N10" totalsRowShown="0" headerRowDxfId="1" tableBorderDxfId="0">
  <autoFilter ref="M5:N10" xr:uid="{1C2C9017-9D46-4833-ACDE-B25A609EDEF5}"/>
  <tableColumns count="2">
    <tableColumn id="1" xr3:uid="{2F3D53C6-F594-47C2-B0E2-AB05D366A2C9}" name="Disease"/>
    <tableColumn id="2" xr3:uid="{45002280-FBB8-4FBA-BA70-4B5762F8F516}" name="Prevention Tip"/>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47162D-CB88-4675-919C-8A3910AF5144}" name="Table6" displayName="Table6" ref="D22:F23" totalsRowShown="0" headerRowDxfId="7" dataDxfId="6" headerRowCellStyle="Bad">
  <autoFilter ref="D22:F23" xr:uid="{B347162D-CB88-4675-919C-8A3910AF5144}"/>
  <tableColumns count="3">
    <tableColumn id="1" xr3:uid="{FC1ABFD0-A25A-4011-B238-2779222143B5}" name="Top Disease" dataDxfId="5">
      <calculatedColumnFormula>INDEX(Health_Data!D6:D75, MATCH(MAX(Health_Data!E6:E75), Health_Data!E6:E75, 0))</calculatedColumnFormula>
    </tableColumn>
    <tableColumn id="2" xr3:uid="{2415C14B-2058-4A32-9863-7B0DC714F23E}" name="Most Affected Area" dataDxfId="4" dataCellStyle="Accent2">
      <calculatedColumnFormula>INDEX(Health_Data!C6:C75, MATCH(MAX(Health_Data!E6:E75), Health_Data!E6:E75, 0))</calculatedColumnFormula>
    </tableColumn>
    <tableColumn id="3" xr3:uid="{A10B6914-49E4-454D-AC1E-1FCD91082B18}" name="Season with Highest Case" dataDxfId="3" dataCellStyle="Accent2">
      <calculatedColumnFormula>INDEX(Health_Data!F6:F75, MATCH(MAX(Health_Data!E6:E75), Health_Data!E6:E75, 0))</calculatedColumnFormula>
    </tableColumn>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444702-1DC9-422B-BE23-D78B568CC7B5}" name="Table2" displayName="Table2" ref="A4:E16" totalsRowShown="0">
  <autoFilter ref="A4:E16" xr:uid="{A5444702-1DC9-422B-BE23-D78B568CC7B5}"/>
  <tableColumns count="5">
    <tableColumn id="1" xr3:uid="{5E6D4C0C-CC05-4605-B3D9-5D1482BEEF97}" name="Date" dataDxfId="2"/>
    <tableColumn id="2" xr3:uid="{BF20415F-A1C5-4025-99C8-37FE392D3E4E}" name="Month"/>
    <tableColumn id="3" xr3:uid="{66ACAC23-1E78-49B8-B80E-B7EC41928723}" name="Area"/>
    <tableColumn id="4" xr3:uid="{6C035FA1-B326-49B5-A6AE-FA81999448BB}" name="Disease"/>
    <tableColumn id="5" xr3:uid="{27924B49-7794-42FA-B595-93ABDEC06E2B}" name="Case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 dockstate="right" visibility="0" width="636" row="6">
    <wetp:webextensionref xmlns:r="http://schemas.openxmlformats.org/officeDocument/2006/relationships" r:id="rId2"/>
  </wetp:taskpane>
  <wetp:taskpane dockstate="right" visibility="0" width="628" row="7">
    <wetp:webextensionref xmlns:r="http://schemas.openxmlformats.org/officeDocument/2006/relationships" r:id="rId3"/>
  </wetp:taskpane>
</wetp:taskpanes>
</file>

<file path=xl/webextensions/webextension1.xml><?xml version="1.0" encoding="utf-8"?>
<we:webextension xmlns:we="http://schemas.microsoft.com/office/webextensions/webextension/2010/11" id="{F18FC438-90A3-4F37-AFCD-D06A88575396}">
  <we:reference id="wa200005502" version="1.0.0.12" store="en-US" storeType="OMEX"/>
  <we:alternateReferences>
    <we:reference id="wa200005502" version="1.0.0.12" store="wa200005502" storeType="OMEX"/>
  </we:alternateReferences>
  <we:properties>
    <we:property name="docId" value="&quot;1CSTTpEebWl6fAx0AAAaO&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1BF68894-9789-43E0-9CDF-310AF2377572}">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F6FC16E4-381D-485A-ADC2-65F55FF35213}">
  <we:reference id="wa200001584" version="3.0.5.6" store="en-US" storeType="OMEX"/>
  <we:alternateReferences>
    <we:reference id="wa200001584" version="3.0.5.6"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N75"/>
  <sheetViews>
    <sheetView workbookViewId="0">
      <selection activeCell="M22" sqref="M22"/>
    </sheetView>
  </sheetViews>
  <sheetFormatPr defaultRowHeight="15" x14ac:dyDescent="0.25"/>
  <cols>
    <col min="1" max="1" width="10.42578125" bestFit="1" customWidth="1"/>
    <col min="2" max="2" width="11.5703125" bestFit="1" customWidth="1"/>
    <col min="3" max="3" width="9.85546875" bestFit="1" customWidth="1"/>
    <col min="4" max="4" width="12.42578125" bestFit="1" customWidth="1"/>
    <col min="5" max="5" width="10.5703125" bestFit="1" customWidth="1"/>
    <col min="6" max="6" width="11.85546875" bestFit="1" customWidth="1"/>
    <col min="7" max="7" width="17.7109375" bestFit="1" customWidth="1"/>
    <col min="8" max="8" width="21" bestFit="1" customWidth="1"/>
    <col min="9" max="9" width="14.28515625" bestFit="1" customWidth="1"/>
    <col min="10" max="10" width="49.140625" bestFit="1" customWidth="1"/>
    <col min="12" max="13" width="10.140625" bestFit="1" customWidth="1"/>
    <col min="14" max="14" width="49.140625" bestFit="1" customWidth="1"/>
    <col min="15" max="15" width="24.28515625" bestFit="1" customWidth="1"/>
  </cols>
  <sheetData>
    <row r="5" spans="1:14" x14ac:dyDescent="0.25">
      <c r="A5" s="22" t="s">
        <v>3</v>
      </c>
      <c r="B5" s="22" t="s">
        <v>88</v>
      </c>
      <c r="C5" s="22" t="s">
        <v>0</v>
      </c>
      <c r="D5" s="22" t="s">
        <v>1</v>
      </c>
      <c r="E5" s="22" t="s">
        <v>2</v>
      </c>
      <c r="F5" s="22" t="s">
        <v>4</v>
      </c>
      <c r="G5" s="22" t="s">
        <v>5</v>
      </c>
      <c r="H5" s="22" t="s">
        <v>6</v>
      </c>
      <c r="I5" s="22" t="s">
        <v>7</v>
      </c>
      <c r="J5" s="23" t="s">
        <v>105</v>
      </c>
      <c r="M5" s="25" t="s">
        <v>1</v>
      </c>
      <c r="N5" s="25" t="s">
        <v>106</v>
      </c>
    </row>
    <row r="6" spans="1:14" x14ac:dyDescent="0.25">
      <c r="A6" s="5" t="s">
        <v>18</v>
      </c>
      <c r="B6" s="9" t="str">
        <f t="shared" ref="B6:B37" si="0">TEXT(A6,"mmmm")</f>
        <v>July</v>
      </c>
      <c r="C6" s="4" t="s">
        <v>8</v>
      </c>
      <c r="D6" s="9" t="s">
        <v>13</v>
      </c>
      <c r="E6" s="9">
        <v>296</v>
      </c>
      <c r="F6" s="9" t="s">
        <v>79</v>
      </c>
      <c r="G6" s="9">
        <v>224</v>
      </c>
      <c r="H6" s="9">
        <v>34.5</v>
      </c>
      <c r="I6" s="9" t="str">
        <f t="shared" ref="I6:I37" si="1">IF(AND(D6="Malaria",F6="Rainy",G6&gt;150),"High Risk",IF(AND(D6="Cholera",G6&gt;100),"Moderate Risk","Low Risk"))</f>
        <v>Low Risk</v>
      </c>
      <c r="J6" s="10" t="str">
        <f t="shared" ref="J6:J37" si="2">IF(AND(D6="Malaria"),"Use insecticide-treated nets and clear stagnant water",IF(AND(D6="Cholera"),"Boil drinking water and wash hands frequently",IF(AND(D6="Typhoid"),"Practice good hygiene and eat properly cooked food",IF(AND(D6="Diarrhea"),"Ensure clean drinking water and good hygiene",IF(AND(D6="Dengue"),"Avoid mosquito bites and eliminate breeding areas")))))</f>
        <v>Practice good hygiene and eat properly cooked food</v>
      </c>
      <c r="M6" s="1" t="s">
        <v>16</v>
      </c>
      <c r="N6" s="1" t="s">
        <v>107</v>
      </c>
    </row>
    <row r="7" spans="1:14" x14ac:dyDescent="0.25">
      <c r="A7" s="1" t="s">
        <v>19</v>
      </c>
      <c r="B7" s="9" t="str">
        <f t="shared" si="0"/>
        <v>January</v>
      </c>
      <c r="C7" s="6" t="s">
        <v>9</v>
      </c>
      <c r="D7" s="11" t="s">
        <v>14</v>
      </c>
      <c r="E7" s="11">
        <v>118</v>
      </c>
      <c r="F7" s="11" t="s">
        <v>80</v>
      </c>
      <c r="G7" s="11">
        <v>184</v>
      </c>
      <c r="H7" s="11">
        <v>29.7</v>
      </c>
      <c r="I7" s="9" t="str">
        <f t="shared" si="1"/>
        <v>Moderate Risk</v>
      </c>
      <c r="J7" s="12" t="str">
        <f t="shared" si="2"/>
        <v>Boil drinking water and wash hands frequently</v>
      </c>
      <c r="M7" s="26" t="s">
        <v>14</v>
      </c>
      <c r="N7" s="26" t="s">
        <v>108</v>
      </c>
    </row>
    <row r="8" spans="1:14" x14ac:dyDescent="0.25">
      <c r="A8" s="1" t="s">
        <v>20</v>
      </c>
      <c r="B8" s="9" t="str">
        <f t="shared" si="0"/>
        <v>January</v>
      </c>
      <c r="C8" s="6" t="s">
        <v>8</v>
      </c>
      <c r="D8" s="11" t="s">
        <v>15</v>
      </c>
      <c r="E8" s="11">
        <v>188</v>
      </c>
      <c r="F8" s="11" t="s">
        <v>80</v>
      </c>
      <c r="G8" s="11">
        <v>117</v>
      </c>
      <c r="H8" s="11">
        <v>32.299999999999997</v>
      </c>
      <c r="I8" s="9" t="str">
        <f t="shared" si="1"/>
        <v>Low Risk</v>
      </c>
      <c r="J8" s="12" t="str">
        <f t="shared" si="2"/>
        <v>Ensure clean drinking water and good hygiene</v>
      </c>
      <c r="M8" s="1" t="s">
        <v>13</v>
      </c>
      <c r="N8" s="1" t="s">
        <v>109</v>
      </c>
    </row>
    <row r="9" spans="1:14" x14ac:dyDescent="0.25">
      <c r="A9" s="1" t="s">
        <v>21</v>
      </c>
      <c r="B9" s="9" t="str">
        <f t="shared" si="0"/>
        <v>September</v>
      </c>
      <c r="C9" s="6" t="s">
        <v>10</v>
      </c>
      <c r="D9" s="11" t="s">
        <v>16</v>
      </c>
      <c r="E9" s="11">
        <v>161</v>
      </c>
      <c r="F9" s="11" t="s">
        <v>81</v>
      </c>
      <c r="G9" s="11">
        <v>71</v>
      </c>
      <c r="H9" s="11">
        <v>33.200000000000003</v>
      </c>
      <c r="I9" s="9" t="str">
        <f t="shared" si="1"/>
        <v>Low Risk</v>
      </c>
      <c r="J9" s="12" t="str">
        <f t="shared" si="2"/>
        <v>Use insecticide-treated nets and clear stagnant water</v>
      </c>
      <c r="M9" t="s">
        <v>15</v>
      </c>
      <c r="N9" t="s">
        <v>110</v>
      </c>
    </row>
    <row r="10" spans="1:14" x14ac:dyDescent="0.25">
      <c r="A10" s="1" t="s">
        <v>22</v>
      </c>
      <c r="B10" s="9" t="str">
        <f t="shared" si="0"/>
        <v>March</v>
      </c>
      <c r="C10" s="6" t="s">
        <v>10</v>
      </c>
      <c r="D10" s="11" t="s">
        <v>17</v>
      </c>
      <c r="E10" s="11">
        <v>77</v>
      </c>
      <c r="F10" s="11" t="s">
        <v>80</v>
      </c>
      <c r="G10" s="11">
        <v>69</v>
      </c>
      <c r="H10" s="11">
        <v>25.7</v>
      </c>
      <c r="I10" s="9" t="str">
        <f t="shared" si="1"/>
        <v>Low Risk</v>
      </c>
      <c r="J10" s="12" t="str">
        <f t="shared" si="2"/>
        <v>Avoid mosquito bites and eliminate breeding areas</v>
      </c>
      <c r="M10" t="s">
        <v>17</v>
      </c>
      <c r="N10" t="s">
        <v>111</v>
      </c>
    </row>
    <row r="11" spans="1:14" x14ac:dyDescent="0.25">
      <c r="A11" s="1" t="s">
        <v>23</v>
      </c>
      <c r="B11" s="9" t="str">
        <f t="shared" si="0"/>
        <v>February</v>
      </c>
      <c r="C11" s="6" t="s">
        <v>8</v>
      </c>
      <c r="D11" s="11" t="s">
        <v>15</v>
      </c>
      <c r="E11" s="11">
        <v>133</v>
      </c>
      <c r="F11" s="11" t="s">
        <v>80</v>
      </c>
      <c r="G11" s="11">
        <v>97</v>
      </c>
      <c r="H11" s="11">
        <v>30.4</v>
      </c>
      <c r="I11" s="9" t="str">
        <f t="shared" si="1"/>
        <v>Low Risk</v>
      </c>
      <c r="J11" s="12" t="str">
        <f t="shared" si="2"/>
        <v>Ensure clean drinking water and good hygiene</v>
      </c>
    </row>
    <row r="12" spans="1:14" x14ac:dyDescent="0.25">
      <c r="A12" s="1" t="s">
        <v>24</v>
      </c>
      <c r="B12" s="9" t="str">
        <f t="shared" si="0"/>
        <v>July</v>
      </c>
      <c r="C12" s="6" t="s">
        <v>10</v>
      </c>
      <c r="D12" s="11" t="s">
        <v>14</v>
      </c>
      <c r="E12" s="11">
        <v>280</v>
      </c>
      <c r="F12" s="11" t="s">
        <v>79</v>
      </c>
      <c r="G12" s="11">
        <v>206</v>
      </c>
      <c r="H12" s="11">
        <v>34.799999999999997</v>
      </c>
      <c r="I12" s="9" t="str">
        <f t="shared" si="1"/>
        <v>Moderate Risk</v>
      </c>
      <c r="J12" s="12" t="str">
        <f t="shared" si="2"/>
        <v>Boil drinking water and wash hands frequently</v>
      </c>
    </row>
    <row r="13" spans="1:14" x14ac:dyDescent="0.25">
      <c r="A13" s="1" t="s">
        <v>25</v>
      </c>
      <c r="B13" s="9" t="str">
        <f t="shared" si="0"/>
        <v>February</v>
      </c>
      <c r="C13" s="6" t="s">
        <v>10</v>
      </c>
      <c r="D13" s="11" t="s">
        <v>15</v>
      </c>
      <c r="E13" s="11">
        <v>224</v>
      </c>
      <c r="F13" s="11" t="s">
        <v>80</v>
      </c>
      <c r="G13" s="11">
        <v>234</v>
      </c>
      <c r="H13" s="11">
        <v>31.5</v>
      </c>
      <c r="I13" s="9" t="str">
        <f t="shared" si="1"/>
        <v>Low Risk</v>
      </c>
      <c r="J13" s="12" t="str">
        <f t="shared" si="2"/>
        <v>Ensure clean drinking water and good hygiene</v>
      </c>
    </row>
    <row r="14" spans="1:14" x14ac:dyDescent="0.25">
      <c r="A14" s="1" t="s">
        <v>26</v>
      </c>
      <c r="B14" s="9" t="str">
        <f t="shared" si="0"/>
        <v>April</v>
      </c>
      <c r="C14" s="6" t="s">
        <v>11</v>
      </c>
      <c r="D14" s="11" t="s">
        <v>15</v>
      </c>
      <c r="E14" s="11">
        <v>210</v>
      </c>
      <c r="F14" s="11" t="s">
        <v>79</v>
      </c>
      <c r="G14" s="11">
        <v>53</v>
      </c>
      <c r="H14" s="11">
        <v>30.7</v>
      </c>
      <c r="I14" s="9" t="str">
        <f t="shared" si="1"/>
        <v>Low Risk</v>
      </c>
      <c r="J14" s="12" t="str">
        <f t="shared" si="2"/>
        <v>Ensure clean drinking water and good hygiene</v>
      </c>
    </row>
    <row r="15" spans="1:14" x14ac:dyDescent="0.25">
      <c r="A15" s="1" t="s">
        <v>27</v>
      </c>
      <c r="B15" s="9" t="str">
        <f t="shared" si="0"/>
        <v>December</v>
      </c>
      <c r="C15" s="6" t="s">
        <v>11</v>
      </c>
      <c r="D15" s="11" t="s">
        <v>13</v>
      </c>
      <c r="E15" s="11">
        <v>256</v>
      </c>
      <c r="F15" s="11" t="s">
        <v>82</v>
      </c>
      <c r="G15" s="11">
        <v>164</v>
      </c>
      <c r="H15" s="11">
        <v>34</v>
      </c>
      <c r="I15" s="9" t="str">
        <f t="shared" si="1"/>
        <v>Low Risk</v>
      </c>
      <c r="J15" s="12" t="str">
        <f t="shared" si="2"/>
        <v>Practice good hygiene and eat properly cooked food</v>
      </c>
    </row>
    <row r="16" spans="1:14" x14ac:dyDescent="0.25">
      <c r="A16" s="1" t="s">
        <v>28</v>
      </c>
      <c r="B16" s="9" t="str">
        <f t="shared" si="0"/>
        <v>January</v>
      </c>
      <c r="C16" s="6" t="s">
        <v>11</v>
      </c>
      <c r="D16" s="11" t="s">
        <v>17</v>
      </c>
      <c r="E16" s="11">
        <v>270</v>
      </c>
      <c r="F16" s="11" t="s">
        <v>80</v>
      </c>
      <c r="G16" s="11">
        <v>115</v>
      </c>
      <c r="H16" s="11">
        <v>34.299999999999997</v>
      </c>
      <c r="I16" s="9" t="str">
        <f t="shared" si="1"/>
        <v>Low Risk</v>
      </c>
      <c r="J16" s="12" t="str">
        <f t="shared" si="2"/>
        <v>Avoid mosquito bites and eliminate breeding areas</v>
      </c>
    </row>
    <row r="17" spans="1:10" x14ac:dyDescent="0.25">
      <c r="A17" s="1" t="s">
        <v>29</v>
      </c>
      <c r="B17" s="9" t="str">
        <f t="shared" si="0"/>
        <v>November</v>
      </c>
      <c r="C17" s="6" t="s">
        <v>10</v>
      </c>
      <c r="D17" s="11" t="s">
        <v>14</v>
      </c>
      <c r="E17" s="11">
        <v>201</v>
      </c>
      <c r="F17" s="11" t="s">
        <v>82</v>
      </c>
      <c r="G17" s="11">
        <v>177</v>
      </c>
      <c r="H17" s="11">
        <v>33.5</v>
      </c>
      <c r="I17" s="9" t="str">
        <f t="shared" si="1"/>
        <v>Moderate Risk</v>
      </c>
      <c r="J17" s="12" t="str">
        <f t="shared" si="2"/>
        <v>Boil drinking water and wash hands frequently</v>
      </c>
    </row>
    <row r="18" spans="1:10" x14ac:dyDescent="0.25">
      <c r="A18" s="1" t="s">
        <v>30</v>
      </c>
      <c r="B18" s="9" t="str">
        <f t="shared" si="0"/>
        <v>January</v>
      </c>
      <c r="C18" s="6" t="s">
        <v>8</v>
      </c>
      <c r="D18" s="11" t="s">
        <v>16</v>
      </c>
      <c r="E18" s="11">
        <v>165</v>
      </c>
      <c r="F18" s="11" t="s">
        <v>80</v>
      </c>
      <c r="G18" s="11">
        <v>132</v>
      </c>
      <c r="H18" s="11">
        <v>27.4</v>
      </c>
      <c r="I18" s="9" t="str">
        <f t="shared" si="1"/>
        <v>Low Risk</v>
      </c>
      <c r="J18" s="12" t="str">
        <f t="shared" si="2"/>
        <v>Use insecticide-treated nets and clear stagnant water</v>
      </c>
    </row>
    <row r="19" spans="1:10" x14ac:dyDescent="0.25">
      <c r="A19" s="1" t="s">
        <v>31</v>
      </c>
      <c r="B19" s="9" t="str">
        <f t="shared" si="0"/>
        <v>December</v>
      </c>
      <c r="C19" s="6" t="s">
        <v>11</v>
      </c>
      <c r="D19" s="11" t="s">
        <v>14</v>
      </c>
      <c r="E19" s="11">
        <v>120</v>
      </c>
      <c r="F19" s="11" t="s">
        <v>82</v>
      </c>
      <c r="G19" s="11">
        <v>224</v>
      </c>
      <c r="H19" s="11">
        <v>28.2</v>
      </c>
      <c r="I19" s="9" t="str">
        <f t="shared" si="1"/>
        <v>Moderate Risk</v>
      </c>
      <c r="J19" s="12" t="str">
        <f t="shared" si="2"/>
        <v>Boil drinking water and wash hands frequently</v>
      </c>
    </row>
    <row r="20" spans="1:10" x14ac:dyDescent="0.25">
      <c r="A20" s="1" t="s">
        <v>32</v>
      </c>
      <c r="B20" s="9" t="str">
        <f t="shared" si="0"/>
        <v>March</v>
      </c>
      <c r="C20" s="6" t="s">
        <v>9</v>
      </c>
      <c r="D20" s="11" t="s">
        <v>14</v>
      </c>
      <c r="E20" s="11">
        <v>29</v>
      </c>
      <c r="F20" s="11" t="s">
        <v>80</v>
      </c>
      <c r="G20" s="11">
        <v>133</v>
      </c>
      <c r="H20" s="11">
        <v>30.2</v>
      </c>
      <c r="I20" s="9" t="str">
        <f t="shared" si="1"/>
        <v>Moderate Risk</v>
      </c>
      <c r="J20" s="12" t="str">
        <f t="shared" si="2"/>
        <v>Boil drinking water and wash hands frequently</v>
      </c>
    </row>
    <row r="21" spans="1:10" x14ac:dyDescent="0.25">
      <c r="A21" s="1" t="s">
        <v>33</v>
      </c>
      <c r="B21" s="9" t="str">
        <f t="shared" si="0"/>
        <v>June</v>
      </c>
      <c r="C21" s="6" t="s">
        <v>11</v>
      </c>
      <c r="D21" s="11" t="s">
        <v>15</v>
      </c>
      <c r="E21" s="11">
        <v>207</v>
      </c>
      <c r="F21" s="11" t="s">
        <v>79</v>
      </c>
      <c r="G21" s="11">
        <v>87</v>
      </c>
      <c r="H21" s="11">
        <v>30.9</v>
      </c>
      <c r="I21" s="9" t="str">
        <f t="shared" si="1"/>
        <v>Low Risk</v>
      </c>
      <c r="J21" s="12" t="str">
        <f t="shared" si="2"/>
        <v>Ensure clean drinking water and good hygiene</v>
      </c>
    </row>
    <row r="22" spans="1:10" x14ac:dyDescent="0.25">
      <c r="A22" s="1" t="s">
        <v>34</v>
      </c>
      <c r="B22" s="9" t="str">
        <f t="shared" si="0"/>
        <v>March</v>
      </c>
      <c r="C22" s="6" t="s">
        <v>8</v>
      </c>
      <c r="D22" s="11" t="s">
        <v>17</v>
      </c>
      <c r="E22" s="11">
        <v>291</v>
      </c>
      <c r="F22" s="11" t="s">
        <v>80</v>
      </c>
      <c r="G22" s="11">
        <v>243</v>
      </c>
      <c r="H22" s="11">
        <v>29.6</v>
      </c>
      <c r="I22" s="9" t="str">
        <f t="shared" si="1"/>
        <v>Low Risk</v>
      </c>
      <c r="J22" s="12" t="str">
        <f t="shared" si="2"/>
        <v>Avoid mosquito bites and eliminate breeding areas</v>
      </c>
    </row>
    <row r="23" spans="1:10" x14ac:dyDescent="0.25">
      <c r="A23" s="1" t="s">
        <v>35</v>
      </c>
      <c r="B23" s="9" t="str">
        <f t="shared" si="0"/>
        <v>April</v>
      </c>
      <c r="C23" s="6" t="s">
        <v>11</v>
      </c>
      <c r="D23" s="11" t="s">
        <v>14</v>
      </c>
      <c r="E23" s="11">
        <v>96</v>
      </c>
      <c r="F23" s="11" t="s">
        <v>79</v>
      </c>
      <c r="G23" s="11">
        <v>177</v>
      </c>
      <c r="H23" s="11">
        <v>24.3</v>
      </c>
      <c r="I23" s="9" t="str">
        <f t="shared" si="1"/>
        <v>Moderate Risk</v>
      </c>
      <c r="J23" s="12" t="str">
        <f t="shared" si="2"/>
        <v>Boil drinking water and wash hands frequently</v>
      </c>
    </row>
    <row r="24" spans="1:10" x14ac:dyDescent="0.25">
      <c r="A24" s="1" t="s">
        <v>36</v>
      </c>
      <c r="B24" s="9" t="str">
        <f t="shared" si="0"/>
        <v>January</v>
      </c>
      <c r="C24" s="6" t="s">
        <v>8</v>
      </c>
      <c r="D24" s="11" t="s">
        <v>14</v>
      </c>
      <c r="E24" s="11">
        <v>124</v>
      </c>
      <c r="F24" s="11" t="s">
        <v>80</v>
      </c>
      <c r="G24" s="11">
        <v>132</v>
      </c>
      <c r="H24" s="11">
        <v>24.9</v>
      </c>
      <c r="I24" s="9" t="str">
        <f t="shared" si="1"/>
        <v>Moderate Risk</v>
      </c>
      <c r="J24" s="12" t="str">
        <f t="shared" si="2"/>
        <v>Boil drinking water and wash hands frequently</v>
      </c>
    </row>
    <row r="25" spans="1:10" x14ac:dyDescent="0.25">
      <c r="A25" s="1" t="s">
        <v>37</v>
      </c>
      <c r="B25" s="9" t="str">
        <f t="shared" si="0"/>
        <v>August</v>
      </c>
      <c r="C25" s="6" t="s">
        <v>11</v>
      </c>
      <c r="D25" s="11" t="s">
        <v>16</v>
      </c>
      <c r="E25" s="11">
        <v>103</v>
      </c>
      <c r="F25" s="11" t="s">
        <v>79</v>
      </c>
      <c r="G25" s="11">
        <v>155</v>
      </c>
      <c r="H25" s="11">
        <v>30</v>
      </c>
      <c r="I25" s="9" t="str">
        <f t="shared" si="1"/>
        <v>High Risk</v>
      </c>
      <c r="J25" s="12" t="str">
        <f t="shared" si="2"/>
        <v>Use insecticide-treated nets and clear stagnant water</v>
      </c>
    </row>
    <row r="26" spans="1:10" x14ac:dyDescent="0.25">
      <c r="A26" s="1" t="s">
        <v>21</v>
      </c>
      <c r="B26" s="9" t="str">
        <f t="shared" si="0"/>
        <v>September</v>
      </c>
      <c r="C26" s="6" t="s">
        <v>10</v>
      </c>
      <c r="D26" s="11" t="s">
        <v>17</v>
      </c>
      <c r="E26" s="11">
        <v>200</v>
      </c>
      <c r="F26" s="11" t="s">
        <v>81</v>
      </c>
      <c r="G26" s="11">
        <v>202</v>
      </c>
      <c r="H26" s="11">
        <v>33.6</v>
      </c>
      <c r="I26" s="9" t="str">
        <f t="shared" si="1"/>
        <v>Low Risk</v>
      </c>
      <c r="J26" s="12" t="str">
        <f t="shared" si="2"/>
        <v>Avoid mosquito bites and eliminate breeding areas</v>
      </c>
    </row>
    <row r="27" spans="1:10" x14ac:dyDescent="0.25">
      <c r="A27" s="1" t="s">
        <v>38</v>
      </c>
      <c r="B27" s="9" t="str">
        <f t="shared" si="0"/>
        <v>July</v>
      </c>
      <c r="C27" s="6" t="s">
        <v>12</v>
      </c>
      <c r="D27" s="11" t="s">
        <v>14</v>
      </c>
      <c r="E27" s="11">
        <v>181</v>
      </c>
      <c r="F27" s="11" t="s">
        <v>79</v>
      </c>
      <c r="G27" s="11">
        <v>83</v>
      </c>
      <c r="H27" s="11">
        <v>34.200000000000003</v>
      </c>
      <c r="I27" s="9" t="str">
        <f t="shared" si="1"/>
        <v>Low Risk</v>
      </c>
      <c r="J27" s="12" t="str">
        <f t="shared" si="2"/>
        <v>Boil drinking water and wash hands frequently</v>
      </c>
    </row>
    <row r="28" spans="1:10" x14ac:dyDescent="0.25">
      <c r="A28" s="1" t="s">
        <v>39</v>
      </c>
      <c r="B28" s="9" t="str">
        <f t="shared" si="0"/>
        <v>May</v>
      </c>
      <c r="C28" s="6" t="s">
        <v>8</v>
      </c>
      <c r="D28" s="11" t="s">
        <v>15</v>
      </c>
      <c r="E28" s="11">
        <v>71</v>
      </c>
      <c r="F28" s="11" t="s">
        <v>79</v>
      </c>
      <c r="G28" s="11">
        <v>70</v>
      </c>
      <c r="H28" s="11">
        <v>35</v>
      </c>
      <c r="I28" s="9" t="str">
        <f t="shared" si="1"/>
        <v>Low Risk</v>
      </c>
      <c r="J28" s="12" t="str">
        <f t="shared" si="2"/>
        <v>Ensure clean drinking water and good hygiene</v>
      </c>
    </row>
    <row r="29" spans="1:10" x14ac:dyDescent="0.25">
      <c r="A29" s="1" t="s">
        <v>40</v>
      </c>
      <c r="B29" s="9" t="str">
        <f t="shared" si="0"/>
        <v>March</v>
      </c>
      <c r="C29" s="6" t="s">
        <v>11</v>
      </c>
      <c r="D29" s="11" t="s">
        <v>13</v>
      </c>
      <c r="E29" s="11">
        <v>180</v>
      </c>
      <c r="F29" s="11" t="s">
        <v>80</v>
      </c>
      <c r="G29" s="11">
        <v>177</v>
      </c>
      <c r="H29" s="11">
        <v>27.4</v>
      </c>
      <c r="I29" s="9" t="str">
        <f t="shared" si="1"/>
        <v>Low Risk</v>
      </c>
      <c r="J29" s="12" t="str">
        <f t="shared" si="2"/>
        <v>Practice good hygiene and eat properly cooked food</v>
      </c>
    </row>
    <row r="30" spans="1:10" x14ac:dyDescent="0.25">
      <c r="A30" s="1" t="s">
        <v>26</v>
      </c>
      <c r="B30" s="9" t="str">
        <f t="shared" si="0"/>
        <v>April</v>
      </c>
      <c r="C30" s="6" t="s">
        <v>12</v>
      </c>
      <c r="D30" s="11" t="s">
        <v>17</v>
      </c>
      <c r="E30" s="11">
        <v>158</v>
      </c>
      <c r="F30" s="11" t="s">
        <v>79</v>
      </c>
      <c r="G30" s="11">
        <v>158</v>
      </c>
      <c r="H30" s="11">
        <v>25.8</v>
      </c>
      <c r="I30" s="9" t="str">
        <f t="shared" si="1"/>
        <v>Low Risk</v>
      </c>
      <c r="J30" s="12" t="str">
        <f t="shared" si="2"/>
        <v>Avoid mosquito bites and eliminate breeding areas</v>
      </c>
    </row>
    <row r="31" spans="1:10" x14ac:dyDescent="0.25">
      <c r="A31" s="1" t="s">
        <v>18</v>
      </c>
      <c r="B31" s="9" t="str">
        <f t="shared" si="0"/>
        <v>July</v>
      </c>
      <c r="C31" s="6" t="s">
        <v>11</v>
      </c>
      <c r="D31" s="11" t="s">
        <v>14</v>
      </c>
      <c r="E31" s="11">
        <v>224</v>
      </c>
      <c r="F31" s="11" t="s">
        <v>79</v>
      </c>
      <c r="G31" s="11">
        <v>225</v>
      </c>
      <c r="H31" s="11">
        <v>34.4</v>
      </c>
      <c r="I31" s="9" t="str">
        <f t="shared" si="1"/>
        <v>Moderate Risk</v>
      </c>
      <c r="J31" s="12" t="str">
        <f t="shared" si="2"/>
        <v>Boil drinking water and wash hands frequently</v>
      </c>
    </row>
    <row r="32" spans="1:10" x14ac:dyDescent="0.25">
      <c r="A32" s="1" t="s">
        <v>41</v>
      </c>
      <c r="B32" s="9" t="str">
        <f t="shared" si="0"/>
        <v>June</v>
      </c>
      <c r="C32" s="6" t="s">
        <v>12</v>
      </c>
      <c r="D32" s="11" t="s">
        <v>17</v>
      </c>
      <c r="E32" s="11">
        <v>289</v>
      </c>
      <c r="F32" s="11" t="s">
        <v>79</v>
      </c>
      <c r="G32" s="11">
        <v>176</v>
      </c>
      <c r="H32" s="11">
        <v>31.5</v>
      </c>
      <c r="I32" s="9" t="str">
        <f t="shared" si="1"/>
        <v>Low Risk</v>
      </c>
      <c r="J32" s="12" t="str">
        <f t="shared" si="2"/>
        <v>Avoid mosquito bites and eliminate breeding areas</v>
      </c>
    </row>
    <row r="33" spans="1:10" x14ac:dyDescent="0.25">
      <c r="A33" s="1" t="s">
        <v>42</v>
      </c>
      <c r="B33" s="9" t="str">
        <f t="shared" si="0"/>
        <v>September</v>
      </c>
      <c r="C33" s="6" t="s">
        <v>9</v>
      </c>
      <c r="D33" s="11" t="s">
        <v>16</v>
      </c>
      <c r="E33" s="11">
        <v>86</v>
      </c>
      <c r="F33" s="11" t="s">
        <v>81</v>
      </c>
      <c r="G33" s="11">
        <v>85</v>
      </c>
      <c r="H33" s="11">
        <v>27.7</v>
      </c>
      <c r="I33" s="9" t="str">
        <f t="shared" si="1"/>
        <v>Low Risk</v>
      </c>
      <c r="J33" s="12" t="str">
        <f t="shared" si="2"/>
        <v>Use insecticide-treated nets and clear stagnant water</v>
      </c>
    </row>
    <row r="34" spans="1:10" x14ac:dyDescent="0.25">
      <c r="A34" s="1" t="s">
        <v>43</v>
      </c>
      <c r="B34" s="9" t="str">
        <f t="shared" si="0"/>
        <v>October</v>
      </c>
      <c r="C34" s="6" t="s">
        <v>8</v>
      </c>
      <c r="D34" s="11" t="s">
        <v>17</v>
      </c>
      <c r="E34" s="11">
        <v>85</v>
      </c>
      <c r="F34" s="11" t="s">
        <v>81</v>
      </c>
      <c r="G34" s="11">
        <v>50</v>
      </c>
      <c r="H34" s="11">
        <v>32.799999999999997</v>
      </c>
      <c r="I34" s="9" t="str">
        <f t="shared" si="1"/>
        <v>Low Risk</v>
      </c>
      <c r="J34" s="12" t="str">
        <f t="shared" si="2"/>
        <v>Avoid mosquito bites and eliminate breeding areas</v>
      </c>
    </row>
    <row r="35" spans="1:10" x14ac:dyDescent="0.25">
      <c r="A35" s="1" t="s">
        <v>44</v>
      </c>
      <c r="B35" s="9" t="str">
        <f t="shared" si="0"/>
        <v>June</v>
      </c>
      <c r="C35" s="6" t="s">
        <v>12</v>
      </c>
      <c r="D35" s="11" t="s">
        <v>14</v>
      </c>
      <c r="E35" s="11">
        <v>74</v>
      </c>
      <c r="F35" s="11" t="s">
        <v>79</v>
      </c>
      <c r="G35" s="11">
        <v>215</v>
      </c>
      <c r="H35" s="11">
        <v>27.2</v>
      </c>
      <c r="I35" s="9" t="str">
        <f t="shared" si="1"/>
        <v>Moderate Risk</v>
      </c>
      <c r="J35" s="12" t="str">
        <f t="shared" si="2"/>
        <v>Boil drinking water and wash hands frequently</v>
      </c>
    </row>
    <row r="36" spans="1:10" x14ac:dyDescent="0.25">
      <c r="A36" s="1" t="s">
        <v>45</v>
      </c>
      <c r="B36" s="9" t="str">
        <f t="shared" si="0"/>
        <v>March</v>
      </c>
      <c r="C36" s="6" t="s">
        <v>10</v>
      </c>
      <c r="D36" s="11" t="s">
        <v>15</v>
      </c>
      <c r="E36" s="11">
        <v>264</v>
      </c>
      <c r="F36" s="11" t="s">
        <v>80</v>
      </c>
      <c r="G36" s="11">
        <v>130</v>
      </c>
      <c r="H36" s="11">
        <v>30.8</v>
      </c>
      <c r="I36" s="9" t="str">
        <f t="shared" si="1"/>
        <v>Low Risk</v>
      </c>
      <c r="J36" s="12" t="str">
        <f t="shared" si="2"/>
        <v>Ensure clean drinking water and good hygiene</v>
      </c>
    </row>
    <row r="37" spans="1:10" x14ac:dyDescent="0.25">
      <c r="A37" s="1" t="s">
        <v>46</v>
      </c>
      <c r="B37" s="9" t="str">
        <f t="shared" si="0"/>
        <v>April</v>
      </c>
      <c r="C37" s="6" t="s">
        <v>10</v>
      </c>
      <c r="D37" s="11" t="s">
        <v>17</v>
      </c>
      <c r="E37" s="11">
        <v>177</v>
      </c>
      <c r="F37" s="11" t="s">
        <v>79</v>
      </c>
      <c r="G37" s="11">
        <v>166</v>
      </c>
      <c r="H37" s="11">
        <v>32.1</v>
      </c>
      <c r="I37" s="9" t="str">
        <f t="shared" si="1"/>
        <v>Low Risk</v>
      </c>
      <c r="J37" s="12" t="str">
        <f t="shared" si="2"/>
        <v>Avoid mosquito bites and eliminate breeding areas</v>
      </c>
    </row>
    <row r="38" spans="1:10" x14ac:dyDescent="0.25">
      <c r="A38" s="1" t="s">
        <v>47</v>
      </c>
      <c r="B38" s="9" t="str">
        <f t="shared" ref="B38:B69" si="3">TEXT(A38,"mmmm")</f>
        <v>December</v>
      </c>
      <c r="C38" s="6" t="s">
        <v>12</v>
      </c>
      <c r="D38" s="11" t="s">
        <v>17</v>
      </c>
      <c r="E38" s="11">
        <v>235</v>
      </c>
      <c r="F38" s="11" t="s">
        <v>82</v>
      </c>
      <c r="G38" s="11">
        <v>147</v>
      </c>
      <c r="H38" s="11">
        <v>30.2</v>
      </c>
      <c r="I38" s="9" t="str">
        <f t="shared" ref="I38:I69" si="4">IF(AND(D38="Malaria",F38="Rainy",G38&gt;150),"High Risk",IF(AND(D38="Cholera",G38&gt;100),"Moderate Risk","Low Risk"))</f>
        <v>Low Risk</v>
      </c>
      <c r="J38" s="12" t="str">
        <f t="shared" ref="J38:J69" si="5">IF(AND(D38="Malaria"),"Use insecticide-treated nets and clear stagnant water",IF(AND(D38="Cholera"),"Boil drinking water and wash hands frequently",IF(AND(D38="Typhoid"),"Practice good hygiene and eat properly cooked food",IF(AND(D38="Diarrhea"),"Ensure clean drinking water and good hygiene",IF(AND(D38="Dengue"),"Avoid mosquito bites and eliminate breeding areas")))))</f>
        <v>Avoid mosquito bites and eliminate breeding areas</v>
      </c>
    </row>
    <row r="39" spans="1:10" x14ac:dyDescent="0.25">
      <c r="A39" s="1" t="s">
        <v>48</v>
      </c>
      <c r="B39" s="9" t="str">
        <f t="shared" si="3"/>
        <v>June</v>
      </c>
      <c r="C39" s="6" t="s">
        <v>9</v>
      </c>
      <c r="D39" s="11" t="s">
        <v>16</v>
      </c>
      <c r="E39" s="11">
        <v>117</v>
      </c>
      <c r="F39" s="11" t="s">
        <v>79</v>
      </c>
      <c r="G39" s="11">
        <v>233</v>
      </c>
      <c r="H39" s="11">
        <v>33.4</v>
      </c>
      <c r="I39" s="9" t="str">
        <f t="shared" si="4"/>
        <v>High Risk</v>
      </c>
      <c r="J39" s="12" t="str">
        <f t="shared" si="5"/>
        <v>Use insecticide-treated nets and clear stagnant water</v>
      </c>
    </row>
    <row r="40" spans="1:10" x14ac:dyDescent="0.25">
      <c r="A40" s="1" t="s">
        <v>49</v>
      </c>
      <c r="B40" s="9" t="str">
        <f t="shared" si="3"/>
        <v>April</v>
      </c>
      <c r="C40" s="6" t="s">
        <v>9</v>
      </c>
      <c r="D40" s="11" t="s">
        <v>14</v>
      </c>
      <c r="E40" s="11">
        <v>275</v>
      </c>
      <c r="F40" s="11" t="s">
        <v>79</v>
      </c>
      <c r="G40" s="11">
        <v>94</v>
      </c>
      <c r="H40" s="11">
        <v>32.700000000000003</v>
      </c>
      <c r="I40" s="9" t="str">
        <f t="shared" si="4"/>
        <v>Low Risk</v>
      </c>
      <c r="J40" s="12" t="str">
        <f t="shared" si="5"/>
        <v>Boil drinking water and wash hands frequently</v>
      </c>
    </row>
    <row r="41" spans="1:10" x14ac:dyDescent="0.25">
      <c r="A41" s="1" t="s">
        <v>44</v>
      </c>
      <c r="B41" s="9" t="str">
        <f t="shared" si="3"/>
        <v>June</v>
      </c>
      <c r="C41" s="6" t="s">
        <v>12</v>
      </c>
      <c r="D41" s="11" t="s">
        <v>14</v>
      </c>
      <c r="E41" s="11">
        <v>298</v>
      </c>
      <c r="F41" s="11" t="s">
        <v>79</v>
      </c>
      <c r="G41" s="11">
        <v>172</v>
      </c>
      <c r="H41" s="11">
        <v>26.6</v>
      </c>
      <c r="I41" s="9" t="str">
        <f t="shared" si="4"/>
        <v>Moderate Risk</v>
      </c>
      <c r="J41" s="12" t="str">
        <f t="shared" si="5"/>
        <v>Boil drinking water and wash hands frequently</v>
      </c>
    </row>
    <row r="42" spans="1:10" x14ac:dyDescent="0.25">
      <c r="A42" s="1" t="s">
        <v>50</v>
      </c>
      <c r="B42" s="9" t="str">
        <f t="shared" si="3"/>
        <v>December</v>
      </c>
      <c r="C42" s="6" t="s">
        <v>8</v>
      </c>
      <c r="D42" s="11" t="s">
        <v>16</v>
      </c>
      <c r="E42" s="11">
        <v>30</v>
      </c>
      <c r="F42" s="11" t="s">
        <v>82</v>
      </c>
      <c r="G42" s="11">
        <v>202</v>
      </c>
      <c r="H42" s="11">
        <v>34</v>
      </c>
      <c r="I42" s="9" t="str">
        <f t="shared" si="4"/>
        <v>Low Risk</v>
      </c>
      <c r="J42" s="12" t="str">
        <f t="shared" si="5"/>
        <v>Use insecticide-treated nets and clear stagnant water</v>
      </c>
    </row>
    <row r="43" spans="1:10" x14ac:dyDescent="0.25">
      <c r="A43" s="1" t="s">
        <v>51</v>
      </c>
      <c r="B43" s="9" t="str">
        <f t="shared" si="3"/>
        <v>February</v>
      </c>
      <c r="C43" s="6" t="s">
        <v>10</v>
      </c>
      <c r="D43" s="11" t="s">
        <v>15</v>
      </c>
      <c r="E43" s="11">
        <v>298</v>
      </c>
      <c r="F43" s="11" t="s">
        <v>80</v>
      </c>
      <c r="G43" s="11">
        <v>150</v>
      </c>
      <c r="H43" s="11">
        <v>29.9</v>
      </c>
      <c r="I43" s="9" t="str">
        <f t="shared" si="4"/>
        <v>Low Risk</v>
      </c>
      <c r="J43" s="12" t="str">
        <f t="shared" si="5"/>
        <v>Ensure clean drinking water and good hygiene</v>
      </c>
    </row>
    <row r="44" spans="1:10" x14ac:dyDescent="0.25">
      <c r="A44" s="1" t="s">
        <v>52</v>
      </c>
      <c r="B44" s="9" t="str">
        <f t="shared" si="3"/>
        <v>July</v>
      </c>
      <c r="C44" s="6" t="s">
        <v>10</v>
      </c>
      <c r="D44" s="11" t="s">
        <v>14</v>
      </c>
      <c r="E44" s="11">
        <v>135</v>
      </c>
      <c r="F44" s="11" t="s">
        <v>79</v>
      </c>
      <c r="G44" s="11">
        <v>157</v>
      </c>
      <c r="H44" s="11">
        <v>27.8</v>
      </c>
      <c r="I44" s="9" t="str">
        <f t="shared" si="4"/>
        <v>Moderate Risk</v>
      </c>
      <c r="J44" s="12" t="str">
        <f t="shared" si="5"/>
        <v>Boil drinking water and wash hands frequently</v>
      </c>
    </row>
    <row r="45" spans="1:10" x14ac:dyDescent="0.25">
      <c r="A45" s="1" t="s">
        <v>53</v>
      </c>
      <c r="B45" s="9" t="str">
        <f t="shared" si="3"/>
        <v>November</v>
      </c>
      <c r="C45" s="6" t="s">
        <v>11</v>
      </c>
      <c r="D45" s="11" t="s">
        <v>16</v>
      </c>
      <c r="E45" s="11">
        <v>38</v>
      </c>
      <c r="F45" s="11" t="s">
        <v>82</v>
      </c>
      <c r="G45" s="11">
        <v>56</v>
      </c>
      <c r="H45" s="11">
        <v>29.1</v>
      </c>
      <c r="I45" s="9" t="str">
        <f t="shared" si="4"/>
        <v>Low Risk</v>
      </c>
      <c r="J45" s="12" t="str">
        <f t="shared" si="5"/>
        <v>Use insecticide-treated nets and clear stagnant water</v>
      </c>
    </row>
    <row r="46" spans="1:10" x14ac:dyDescent="0.25">
      <c r="A46" s="1" t="s">
        <v>54</v>
      </c>
      <c r="B46" s="9" t="str">
        <f t="shared" si="3"/>
        <v>March</v>
      </c>
      <c r="C46" s="6" t="s">
        <v>9</v>
      </c>
      <c r="D46" s="11" t="s">
        <v>14</v>
      </c>
      <c r="E46" s="11">
        <v>58</v>
      </c>
      <c r="F46" s="11" t="s">
        <v>80</v>
      </c>
      <c r="G46" s="11">
        <v>189</v>
      </c>
      <c r="H46" s="11">
        <v>31.5</v>
      </c>
      <c r="I46" s="9" t="str">
        <f t="shared" si="4"/>
        <v>Moderate Risk</v>
      </c>
      <c r="J46" s="12" t="str">
        <f t="shared" si="5"/>
        <v>Boil drinking water and wash hands frequently</v>
      </c>
    </row>
    <row r="47" spans="1:10" x14ac:dyDescent="0.25">
      <c r="A47" s="1" t="s">
        <v>55</v>
      </c>
      <c r="B47" s="9" t="str">
        <f t="shared" si="3"/>
        <v>January</v>
      </c>
      <c r="C47" s="6" t="s">
        <v>11</v>
      </c>
      <c r="D47" s="11" t="s">
        <v>14</v>
      </c>
      <c r="E47" s="11">
        <v>267</v>
      </c>
      <c r="F47" s="11" t="s">
        <v>80</v>
      </c>
      <c r="G47" s="11">
        <v>155</v>
      </c>
      <c r="H47" s="11">
        <v>29</v>
      </c>
      <c r="I47" s="9" t="str">
        <f t="shared" si="4"/>
        <v>Moderate Risk</v>
      </c>
      <c r="J47" s="12" t="str">
        <f t="shared" si="5"/>
        <v>Boil drinking water and wash hands frequently</v>
      </c>
    </row>
    <row r="48" spans="1:10" x14ac:dyDescent="0.25">
      <c r="A48" s="1" t="s">
        <v>56</v>
      </c>
      <c r="B48" s="9" t="str">
        <f t="shared" si="3"/>
        <v>June</v>
      </c>
      <c r="C48" s="6" t="s">
        <v>8</v>
      </c>
      <c r="D48" s="11" t="s">
        <v>17</v>
      </c>
      <c r="E48" s="11">
        <v>140</v>
      </c>
      <c r="F48" s="11" t="s">
        <v>79</v>
      </c>
      <c r="G48" s="11">
        <v>65</v>
      </c>
      <c r="H48" s="11">
        <v>31.2</v>
      </c>
      <c r="I48" s="9" t="str">
        <f t="shared" si="4"/>
        <v>Low Risk</v>
      </c>
      <c r="J48" s="12" t="str">
        <f t="shared" si="5"/>
        <v>Avoid mosquito bites and eliminate breeding areas</v>
      </c>
    </row>
    <row r="49" spans="1:10" x14ac:dyDescent="0.25">
      <c r="A49" s="1" t="s">
        <v>57</v>
      </c>
      <c r="B49" s="9" t="str">
        <f t="shared" si="3"/>
        <v>November</v>
      </c>
      <c r="C49" s="6" t="s">
        <v>9</v>
      </c>
      <c r="D49" s="11" t="s">
        <v>16</v>
      </c>
      <c r="E49" s="11">
        <v>81</v>
      </c>
      <c r="F49" s="11" t="s">
        <v>82</v>
      </c>
      <c r="G49" s="11">
        <v>184</v>
      </c>
      <c r="H49" s="11">
        <v>27.9</v>
      </c>
      <c r="I49" s="9" t="str">
        <f t="shared" si="4"/>
        <v>Low Risk</v>
      </c>
      <c r="J49" s="12" t="str">
        <f t="shared" si="5"/>
        <v>Use insecticide-treated nets and clear stagnant water</v>
      </c>
    </row>
    <row r="50" spans="1:10" x14ac:dyDescent="0.25">
      <c r="A50" s="1" t="s">
        <v>58</v>
      </c>
      <c r="B50" s="9" t="str">
        <f t="shared" si="3"/>
        <v>May</v>
      </c>
      <c r="C50" s="6" t="s">
        <v>9</v>
      </c>
      <c r="D50" s="11" t="s">
        <v>15</v>
      </c>
      <c r="E50" s="11">
        <v>14</v>
      </c>
      <c r="F50" s="11" t="s">
        <v>79</v>
      </c>
      <c r="G50" s="11">
        <v>108</v>
      </c>
      <c r="H50" s="11">
        <v>30.2</v>
      </c>
      <c r="I50" s="9" t="str">
        <f t="shared" si="4"/>
        <v>Low Risk</v>
      </c>
      <c r="J50" s="12" t="str">
        <f t="shared" si="5"/>
        <v>Ensure clean drinking water and good hygiene</v>
      </c>
    </row>
    <row r="51" spans="1:10" x14ac:dyDescent="0.25">
      <c r="A51" s="1" t="s">
        <v>59</v>
      </c>
      <c r="B51" s="9" t="str">
        <f t="shared" si="3"/>
        <v>September</v>
      </c>
      <c r="C51" s="6" t="s">
        <v>8</v>
      </c>
      <c r="D51" s="11" t="s">
        <v>16</v>
      </c>
      <c r="E51" s="11">
        <v>119</v>
      </c>
      <c r="F51" s="11" t="s">
        <v>81</v>
      </c>
      <c r="G51" s="11">
        <v>164</v>
      </c>
      <c r="H51" s="11">
        <v>33.799999999999997</v>
      </c>
      <c r="I51" s="9" t="str">
        <f t="shared" si="4"/>
        <v>Low Risk</v>
      </c>
      <c r="J51" s="12" t="str">
        <f t="shared" si="5"/>
        <v>Use insecticide-treated nets and clear stagnant water</v>
      </c>
    </row>
    <row r="52" spans="1:10" x14ac:dyDescent="0.25">
      <c r="A52" s="1" t="s">
        <v>60</v>
      </c>
      <c r="B52" s="9" t="str">
        <f t="shared" si="3"/>
        <v>June</v>
      </c>
      <c r="C52" s="6" t="s">
        <v>9</v>
      </c>
      <c r="D52" s="11" t="s">
        <v>17</v>
      </c>
      <c r="E52" s="11">
        <v>240</v>
      </c>
      <c r="F52" s="11" t="s">
        <v>79</v>
      </c>
      <c r="G52" s="11">
        <v>135</v>
      </c>
      <c r="H52" s="11">
        <v>27</v>
      </c>
      <c r="I52" s="9" t="str">
        <f t="shared" si="4"/>
        <v>Low Risk</v>
      </c>
      <c r="J52" s="12" t="str">
        <f t="shared" si="5"/>
        <v>Avoid mosquito bites and eliminate breeding areas</v>
      </c>
    </row>
    <row r="53" spans="1:10" x14ac:dyDescent="0.25">
      <c r="A53" s="1" t="s">
        <v>30</v>
      </c>
      <c r="B53" s="9" t="str">
        <f t="shared" si="3"/>
        <v>January</v>
      </c>
      <c r="C53" s="6" t="s">
        <v>8</v>
      </c>
      <c r="D53" s="11" t="s">
        <v>15</v>
      </c>
      <c r="E53" s="11">
        <v>93</v>
      </c>
      <c r="F53" s="11" t="s">
        <v>80</v>
      </c>
      <c r="G53" s="11">
        <v>82</v>
      </c>
      <c r="H53" s="11">
        <v>28.6</v>
      </c>
      <c r="I53" s="9" t="str">
        <f t="shared" si="4"/>
        <v>Low Risk</v>
      </c>
      <c r="J53" s="12" t="str">
        <f t="shared" si="5"/>
        <v>Ensure clean drinking water and good hygiene</v>
      </c>
    </row>
    <row r="54" spans="1:10" x14ac:dyDescent="0.25">
      <c r="A54" s="1" t="s">
        <v>61</v>
      </c>
      <c r="B54" s="9" t="str">
        <f t="shared" si="3"/>
        <v>February</v>
      </c>
      <c r="C54" s="6" t="s">
        <v>11</v>
      </c>
      <c r="D54" s="11" t="s">
        <v>13</v>
      </c>
      <c r="E54" s="11">
        <v>19</v>
      </c>
      <c r="F54" s="11" t="s">
        <v>80</v>
      </c>
      <c r="G54" s="11">
        <v>51</v>
      </c>
      <c r="H54" s="11">
        <v>34.9</v>
      </c>
      <c r="I54" s="9" t="str">
        <f t="shared" si="4"/>
        <v>Low Risk</v>
      </c>
      <c r="J54" s="12" t="str">
        <f t="shared" si="5"/>
        <v>Practice good hygiene and eat properly cooked food</v>
      </c>
    </row>
    <row r="55" spans="1:10" x14ac:dyDescent="0.25">
      <c r="A55" s="1" t="s">
        <v>62</v>
      </c>
      <c r="B55" s="9" t="str">
        <f t="shared" si="3"/>
        <v>February</v>
      </c>
      <c r="C55" s="6" t="s">
        <v>10</v>
      </c>
      <c r="D55" s="11" t="s">
        <v>17</v>
      </c>
      <c r="E55" s="11">
        <v>106</v>
      </c>
      <c r="F55" s="11" t="s">
        <v>80</v>
      </c>
      <c r="G55" s="11">
        <v>75</v>
      </c>
      <c r="H55" s="11">
        <v>33.5</v>
      </c>
      <c r="I55" s="9" t="str">
        <f t="shared" si="4"/>
        <v>Low Risk</v>
      </c>
      <c r="J55" s="12" t="str">
        <f t="shared" si="5"/>
        <v>Avoid mosquito bites and eliminate breeding areas</v>
      </c>
    </row>
    <row r="56" spans="1:10" x14ac:dyDescent="0.25">
      <c r="A56" s="1" t="s">
        <v>63</v>
      </c>
      <c r="B56" s="9" t="str">
        <f t="shared" si="3"/>
        <v>September</v>
      </c>
      <c r="C56" s="6" t="s">
        <v>9</v>
      </c>
      <c r="D56" s="11" t="s">
        <v>13</v>
      </c>
      <c r="E56" s="11">
        <v>17</v>
      </c>
      <c r="F56" s="11" t="s">
        <v>81</v>
      </c>
      <c r="G56" s="11">
        <v>138</v>
      </c>
      <c r="H56" s="11">
        <v>34.5</v>
      </c>
      <c r="I56" s="9" t="str">
        <f t="shared" si="4"/>
        <v>Low Risk</v>
      </c>
      <c r="J56" s="12" t="str">
        <f t="shared" si="5"/>
        <v>Practice good hygiene and eat properly cooked food</v>
      </c>
    </row>
    <row r="57" spans="1:10" x14ac:dyDescent="0.25">
      <c r="A57" s="1" t="s">
        <v>64</v>
      </c>
      <c r="B57" s="9" t="str">
        <f t="shared" si="3"/>
        <v>August</v>
      </c>
      <c r="C57" s="6" t="s">
        <v>11</v>
      </c>
      <c r="D57" s="11" t="s">
        <v>13</v>
      </c>
      <c r="E57" s="11">
        <v>127</v>
      </c>
      <c r="F57" s="11" t="s">
        <v>79</v>
      </c>
      <c r="G57" s="11">
        <v>58</v>
      </c>
      <c r="H57" s="11">
        <v>28.5</v>
      </c>
      <c r="I57" s="9" t="str">
        <f t="shared" si="4"/>
        <v>Low Risk</v>
      </c>
      <c r="J57" s="12" t="str">
        <f t="shared" si="5"/>
        <v>Practice good hygiene and eat properly cooked food</v>
      </c>
    </row>
    <row r="58" spans="1:10" x14ac:dyDescent="0.25">
      <c r="A58" s="1" t="s">
        <v>65</v>
      </c>
      <c r="B58" s="9" t="str">
        <f t="shared" si="3"/>
        <v>March</v>
      </c>
      <c r="C58" s="6" t="s">
        <v>8</v>
      </c>
      <c r="D58" s="11" t="s">
        <v>14</v>
      </c>
      <c r="E58" s="11">
        <v>61</v>
      </c>
      <c r="F58" s="11" t="s">
        <v>80</v>
      </c>
      <c r="G58" s="11">
        <v>192</v>
      </c>
      <c r="H58" s="11">
        <v>33</v>
      </c>
      <c r="I58" s="9" t="str">
        <f t="shared" si="4"/>
        <v>Moderate Risk</v>
      </c>
      <c r="J58" s="12" t="str">
        <f t="shared" si="5"/>
        <v>Boil drinking water and wash hands frequently</v>
      </c>
    </row>
    <row r="59" spans="1:10" x14ac:dyDescent="0.25">
      <c r="A59" s="1" t="s">
        <v>66</v>
      </c>
      <c r="B59" s="9" t="str">
        <f t="shared" si="3"/>
        <v>November</v>
      </c>
      <c r="C59" s="6" t="s">
        <v>9</v>
      </c>
      <c r="D59" s="11" t="s">
        <v>13</v>
      </c>
      <c r="E59" s="11">
        <v>216</v>
      </c>
      <c r="F59" s="11" t="s">
        <v>82</v>
      </c>
      <c r="G59" s="11">
        <v>230</v>
      </c>
      <c r="H59" s="11">
        <v>32.5</v>
      </c>
      <c r="I59" s="9" t="str">
        <f t="shared" si="4"/>
        <v>Low Risk</v>
      </c>
      <c r="J59" s="12" t="str">
        <f t="shared" si="5"/>
        <v>Practice good hygiene and eat properly cooked food</v>
      </c>
    </row>
    <row r="60" spans="1:10" x14ac:dyDescent="0.25">
      <c r="A60" s="1" t="s">
        <v>67</v>
      </c>
      <c r="B60" s="9" t="str">
        <f t="shared" si="3"/>
        <v>October</v>
      </c>
      <c r="C60" s="6" t="s">
        <v>11</v>
      </c>
      <c r="D60" s="11" t="s">
        <v>14</v>
      </c>
      <c r="E60" s="11">
        <v>191</v>
      </c>
      <c r="F60" s="11" t="s">
        <v>81</v>
      </c>
      <c r="G60" s="11">
        <v>229</v>
      </c>
      <c r="H60" s="11">
        <v>27.9</v>
      </c>
      <c r="I60" s="9" t="str">
        <f t="shared" si="4"/>
        <v>Moderate Risk</v>
      </c>
      <c r="J60" s="12" t="str">
        <f t="shared" si="5"/>
        <v>Boil drinking water and wash hands frequently</v>
      </c>
    </row>
    <row r="61" spans="1:10" x14ac:dyDescent="0.25">
      <c r="A61" s="1" t="s">
        <v>68</v>
      </c>
      <c r="B61" s="9" t="str">
        <f t="shared" si="3"/>
        <v>February</v>
      </c>
      <c r="C61" s="6" t="s">
        <v>10</v>
      </c>
      <c r="D61" s="11" t="s">
        <v>15</v>
      </c>
      <c r="E61" s="11">
        <v>146</v>
      </c>
      <c r="F61" s="11" t="s">
        <v>80</v>
      </c>
      <c r="G61" s="11">
        <v>238</v>
      </c>
      <c r="H61" s="11">
        <v>26.5</v>
      </c>
      <c r="I61" s="9" t="str">
        <f t="shared" si="4"/>
        <v>Low Risk</v>
      </c>
      <c r="J61" s="12" t="str">
        <f t="shared" si="5"/>
        <v>Ensure clean drinking water and good hygiene</v>
      </c>
    </row>
    <row r="62" spans="1:10" x14ac:dyDescent="0.25">
      <c r="A62" s="1" t="s">
        <v>50</v>
      </c>
      <c r="B62" s="9" t="str">
        <f t="shared" si="3"/>
        <v>December</v>
      </c>
      <c r="C62" s="6" t="s">
        <v>8</v>
      </c>
      <c r="D62" s="11" t="s">
        <v>15</v>
      </c>
      <c r="E62" s="11">
        <v>179</v>
      </c>
      <c r="F62" s="11" t="s">
        <v>82</v>
      </c>
      <c r="G62" s="11">
        <v>73</v>
      </c>
      <c r="H62" s="11">
        <v>24.4</v>
      </c>
      <c r="I62" s="9" t="str">
        <f t="shared" si="4"/>
        <v>Low Risk</v>
      </c>
      <c r="J62" s="12" t="str">
        <f t="shared" si="5"/>
        <v>Ensure clean drinking water and good hygiene</v>
      </c>
    </row>
    <row r="63" spans="1:10" x14ac:dyDescent="0.25">
      <c r="A63" s="1" t="s">
        <v>54</v>
      </c>
      <c r="B63" s="9" t="str">
        <f t="shared" si="3"/>
        <v>March</v>
      </c>
      <c r="C63" s="6" t="s">
        <v>10</v>
      </c>
      <c r="D63" s="11" t="s">
        <v>17</v>
      </c>
      <c r="E63" s="11">
        <v>65</v>
      </c>
      <c r="F63" s="11" t="s">
        <v>80</v>
      </c>
      <c r="G63" s="11">
        <v>177</v>
      </c>
      <c r="H63" s="11">
        <v>27.7</v>
      </c>
      <c r="I63" s="9" t="str">
        <f t="shared" si="4"/>
        <v>Low Risk</v>
      </c>
      <c r="J63" s="12" t="str">
        <f t="shared" si="5"/>
        <v>Avoid mosquito bites and eliminate breeding areas</v>
      </c>
    </row>
    <row r="64" spans="1:10" x14ac:dyDescent="0.25">
      <c r="A64" s="1" t="s">
        <v>66</v>
      </c>
      <c r="B64" s="9" t="str">
        <f t="shared" si="3"/>
        <v>November</v>
      </c>
      <c r="C64" s="6" t="s">
        <v>12</v>
      </c>
      <c r="D64" s="11" t="s">
        <v>13</v>
      </c>
      <c r="E64" s="11">
        <v>75</v>
      </c>
      <c r="F64" s="11" t="s">
        <v>82</v>
      </c>
      <c r="G64" s="11">
        <v>131</v>
      </c>
      <c r="H64" s="11">
        <v>31.1</v>
      </c>
      <c r="I64" s="9" t="str">
        <f t="shared" si="4"/>
        <v>Low Risk</v>
      </c>
      <c r="J64" s="12" t="str">
        <f t="shared" si="5"/>
        <v>Practice good hygiene and eat properly cooked food</v>
      </c>
    </row>
    <row r="65" spans="1:10" x14ac:dyDescent="0.25">
      <c r="A65" s="1" t="s">
        <v>69</v>
      </c>
      <c r="B65" s="9" t="str">
        <f t="shared" si="3"/>
        <v>April</v>
      </c>
      <c r="C65" s="6" t="s">
        <v>11</v>
      </c>
      <c r="D65" s="11" t="s">
        <v>13</v>
      </c>
      <c r="E65" s="11">
        <v>164</v>
      </c>
      <c r="F65" s="11" t="s">
        <v>79</v>
      </c>
      <c r="G65" s="11">
        <v>70</v>
      </c>
      <c r="H65" s="11">
        <v>28.8</v>
      </c>
      <c r="I65" s="9" t="str">
        <f t="shared" si="4"/>
        <v>Low Risk</v>
      </c>
      <c r="J65" s="12" t="str">
        <f t="shared" si="5"/>
        <v>Practice good hygiene and eat properly cooked food</v>
      </c>
    </row>
    <row r="66" spans="1:10" x14ac:dyDescent="0.25">
      <c r="A66" s="1" t="s">
        <v>70</v>
      </c>
      <c r="B66" s="9" t="str">
        <f t="shared" si="3"/>
        <v>June</v>
      </c>
      <c r="C66" s="6" t="s">
        <v>12</v>
      </c>
      <c r="D66" s="11" t="s">
        <v>16</v>
      </c>
      <c r="E66" s="11">
        <v>112</v>
      </c>
      <c r="F66" s="11" t="s">
        <v>79</v>
      </c>
      <c r="G66" s="11">
        <v>155</v>
      </c>
      <c r="H66" s="11">
        <v>26.7</v>
      </c>
      <c r="I66" s="9" t="str">
        <f t="shared" si="4"/>
        <v>High Risk</v>
      </c>
      <c r="J66" s="12" t="str">
        <f t="shared" si="5"/>
        <v>Use insecticide-treated nets and clear stagnant water</v>
      </c>
    </row>
    <row r="67" spans="1:10" x14ac:dyDescent="0.25">
      <c r="A67" s="1" t="s">
        <v>71</v>
      </c>
      <c r="B67" s="9" t="str">
        <f t="shared" si="3"/>
        <v>January</v>
      </c>
      <c r="C67" s="6" t="s">
        <v>11</v>
      </c>
      <c r="D67" s="11" t="s">
        <v>17</v>
      </c>
      <c r="E67" s="11">
        <v>85</v>
      </c>
      <c r="F67" s="11" t="s">
        <v>80</v>
      </c>
      <c r="G67" s="11">
        <v>112</v>
      </c>
      <c r="H67" s="11">
        <v>27.6</v>
      </c>
      <c r="I67" s="9" t="str">
        <f t="shared" si="4"/>
        <v>Low Risk</v>
      </c>
      <c r="J67" s="12" t="str">
        <f t="shared" si="5"/>
        <v>Avoid mosquito bites and eliminate breeding areas</v>
      </c>
    </row>
    <row r="68" spans="1:10" x14ac:dyDescent="0.25">
      <c r="A68" s="1" t="s">
        <v>25</v>
      </c>
      <c r="B68" s="9" t="str">
        <f t="shared" si="3"/>
        <v>February</v>
      </c>
      <c r="C68" s="6" t="s">
        <v>11</v>
      </c>
      <c r="D68" s="11" t="s">
        <v>13</v>
      </c>
      <c r="E68" s="11">
        <v>22</v>
      </c>
      <c r="F68" s="11" t="s">
        <v>80</v>
      </c>
      <c r="G68" s="11">
        <v>225</v>
      </c>
      <c r="H68" s="11">
        <v>26.6</v>
      </c>
      <c r="I68" s="9" t="str">
        <f t="shared" si="4"/>
        <v>Low Risk</v>
      </c>
      <c r="J68" s="12" t="str">
        <f t="shared" si="5"/>
        <v>Practice good hygiene and eat properly cooked food</v>
      </c>
    </row>
    <row r="69" spans="1:10" x14ac:dyDescent="0.25">
      <c r="A69" s="1" t="s">
        <v>72</v>
      </c>
      <c r="B69" s="9" t="str">
        <f t="shared" si="3"/>
        <v>April</v>
      </c>
      <c r="C69" s="6" t="s">
        <v>11</v>
      </c>
      <c r="D69" s="11" t="s">
        <v>13</v>
      </c>
      <c r="E69" s="11">
        <v>26</v>
      </c>
      <c r="F69" s="11" t="s">
        <v>79</v>
      </c>
      <c r="G69" s="11">
        <v>129</v>
      </c>
      <c r="H69" s="11">
        <v>31.3</v>
      </c>
      <c r="I69" s="9" t="str">
        <f t="shared" si="4"/>
        <v>Low Risk</v>
      </c>
      <c r="J69" s="12" t="str">
        <f t="shared" si="5"/>
        <v>Practice good hygiene and eat properly cooked food</v>
      </c>
    </row>
    <row r="70" spans="1:10" x14ac:dyDescent="0.25">
      <c r="A70" s="1" t="s">
        <v>73</v>
      </c>
      <c r="B70" s="9" t="str">
        <f t="shared" ref="B70:B75" si="6">TEXT(A70,"mmmm")</f>
        <v>December</v>
      </c>
      <c r="C70" s="6" t="s">
        <v>9</v>
      </c>
      <c r="D70" s="11" t="s">
        <v>15</v>
      </c>
      <c r="E70" s="11">
        <v>185</v>
      </c>
      <c r="F70" s="11" t="s">
        <v>82</v>
      </c>
      <c r="G70" s="11">
        <v>159</v>
      </c>
      <c r="H70" s="11">
        <v>24.5</v>
      </c>
      <c r="I70" s="9" t="str">
        <f t="shared" ref="I70:I75" si="7">IF(AND(D70="Malaria",F70="Rainy",G70&gt;150),"High Risk",IF(AND(D70="Cholera",G70&gt;100),"Moderate Risk","Low Risk"))</f>
        <v>Low Risk</v>
      </c>
      <c r="J70" s="12" t="str">
        <f t="shared" ref="J70:J75" si="8">IF(AND(D70="Malaria"),"Use insecticide-treated nets and clear stagnant water",IF(AND(D70="Cholera"),"Boil drinking water and wash hands frequently",IF(AND(D70="Typhoid"),"Practice good hygiene and eat properly cooked food",IF(AND(D70="Diarrhea"),"Ensure clean drinking water and good hygiene",IF(AND(D70="Dengue"),"Avoid mosquito bites and eliminate breeding areas")))))</f>
        <v>Ensure clean drinking water and good hygiene</v>
      </c>
    </row>
    <row r="71" spans="1:10" x14ac:dyDescent="0.25">
      <c r="A71" s="1" t="s">
        <v>74</v>
      </c>
      <c r="B71" s="9" t="str">
        <f t="shared" si="6"/>
        <v>October</v>
      </c>
      <c r="C71" s="6" t="s">
        <v>10</v>
      </c>
      <c r="D71" s="11" t="s">
        <v>15</v>
      </c>
      <c r="E71" s="11">
        <v>30</v>
      </c>
      <c r="F71" s="11" t="s">
        <v>81</v>
      </c>
      <c r="G71" s="11">
        <v>211</v>
      </c>
      <c r="H71" s="11">
        <v>27.5</v>
      </c>
      <c r="I71" s="9" t="str">
        <f t="shared" si="7"/>
        <v>Low Risk</v>
      </c>
      <c r="J71" s="12" t="str">
        <f t="shared" si="8"/>
        <v>Ensure clean drinking water and good hygiene</v>
      </c>
    </row>
    <row r="72" spans="1:10" x14ac:dyDescent="0.25">
      <c r="A72" s="1" t="s">
        <v>75</v>
      </c>
      <c r="B72" s="9" t="str">
        <f t="shared" si="6"/>
        <v>August</v>
      </c>
      <c r="C72" s="6" t="s">
        <v>8</v>
      </c>
      <c r="D72" s="11" t="s">
        <v>15</v>
      </c>
      <c r="E72" s="11">
        <v>260</v>
      </c>
      <c r="F72" s="11" t="s">
        <v>79</v>
      </c>
      <c r="G72" s="11">
        <v>220</v>
      </c>
      <c r="H72" s="11">
        <v>24.1</v>
      </c>
      <c r="I72" s="9" t="str">
        <f t="shared" si="7"/>
        <v>Low Risk</v>
      </c>
      <c r="J72" s="12" t="str">
        <f t="shared" si="8"/>
        <v>Ensure clean drinking water and good hygiene</v>
      </c>
    </row>
    <row r="73" spans="1:10" x14ac:dyDescent="0.25">
      <c r="A73" s="1" t="s">
        <v>76</v>
      </c>
      <c r="B73" s="9" t="str">
        <f t="shared" si="6"/>
        <v>March</v>
      </c>
      <c r="C73" s="6" t="s">
        <v>9</v>
      </c>
      <c r="D73" s="11" t="s">
        <v>17</v>
      </c>
      <c r="E73" s="11">
        <v>222</v>
      </c>
      <c r="F73" s="11" t="s">
        <v>80</v>
      </c>
      <c r="G73" s="11">
        <v>56</v>
      </c>
      <c r="H73" s="11">
        <v>28.3</v>
      </c>
      <c r="I73" s="9" t="str">
        <f t="shared" si="7"/>
        <v>Low Risk</v>
      </c>
      <c r="J73" s="12" t="str">
        <f t="shared" si="8"/>
        <v>Avoid mosquito bites and eliminate breeding areas</v>
      </c>
    </row>
    <row r="74" spans="1:10" x14ac:dyDescent="0.25">
      <c r="A74" s="1" t="s">
        <v>77</v>
      </c>
      <c r="B74" s="9" t="str">
        <f t="shared" si="6"/>
        <v>August</v>
      </c>
      <c r="C74" s="6" t="s">
        <v>12</v>
      </c>
      <c r="D74" s="11" t="s">
        <v>17</v>
      </c>
      <c r="E74" s="11">
        <v>173</v>
      </c>
      <c r="F74" s="11" t="s">
        <v>79</v>
      </c>
      <c r="G74" s="11">
        <v>54</v>
      </c>
      <c r="H74" s="11">
        <v>31.8</v>
      </c>
      <c r="I74" s="9" t="str">
        <f t="shared" si="7"/>
        <v>Low Risk</v>
      </c>
      <c r="J74" s="12" t="str">
        <f t="shared" si="8"/>
        <v>Avoid mosquito bites and eliminate breeding areas</v>
      </c>
    </row>
    <row r="75" spans="1:10" x14ac:dyDescent="0.25">
      <c r="A75" s="3" t="s">
        <v>78</v>
      </c>
      <c r="B75" s="9" t="str">
        <f t="shared" si="6"/>
        <v>February</v>
      </c>
      <c r="C75" s="2" t="s">
        <v>9</v>
      </c>
      <c r="D75" s="13" t="s">
        <v>17</v>
      </c>
      <c r="E75" s="13">
        <v>118</v>
      </c>
      <c r="F75" s="13" t="s">
        <v>80</v>
      </c>
      <c r="G75" s="13">
        <v>204</v>
      </c>
      <c r="H75" s="13">
        <v>27</v>
      </c>
      <c r="I75" s="9" t="str">
        <f t="shared" si="7"/>
        <v>Low Risk</v>
      </c>
      <c r="J75" s="12" t="str">
        <f t="shared" si="8"/>
        <v>Avoid mosquito bites and eliminate breeding areas</v>
      </c>
    </row>
  </sheetData>
  <conditionalFormatting sqref="I5:I1048576">
    <cfRule type="colorScale" priority="7">
      <colorScale>
        <cfvo type="min"/>
        <cfvo type="percentile" val="50"/>
        <cfvo type="max"/>
        <color rgb="FF63BE7B"/>
        <color rgb="FFFFEB84"/>
        <color rgb="FFF8696B"/>
      </colorScale>
    </cfRule>
  </conditionalFormatting>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DF8A-375B-4DF0-8C8C-C4ED4E929AF5}">
  <dimension ref="A4:J26"/>
  <sheetViews>
    <sheetView workbookViewId="0">
      <selection activeCell="A4" sqref="A4"/>
    </sheetView>
  </sheetViews>
  <sheetFormatPr defaultColWidth="14.42578125" defaultRowHeight="15" x14ac:dyDescent="0.25"/>
  <cols>
    <col min="1" max="1" width="11.28515625" bestFit="1" customWidth="1"/>
    <col min="2" max="2" width="16" bestFit="1" customWidth="1"/>
    <col min="4" max="4" width="17.28515625" bestFit="1" customWidth="1"/>
    <col min="5" max="5" width="26.42578125" bestFit="1" customWidth="1"/>
    <col min="6" max="6" width="33.140625" bestFit="1" customWidth="1"/>
    <col min="7" max="7" width="9.42578125" bestFit="1" customWidth="1"/>
    <col min="8" max="8" width="10" bestFit="1" customWidth="1"/>
    <col min="9" max="9" width="8.5703125" bestFit="1" customWidth="1"/>
    <col min="10" max="10" width="11.28515625" bestFit="1" customWidth="1"/>
  </cols>
  <sheetData>
    <row r="4" spans="1:10" x14ac:dyDescent="0.25">
      <c r="A4" s="7" t="s">
        <v>83</v>
      </c>
      <c r="B4" t="s">
        <v>85</v>
      </c>
      <c r="D4" s="7" t="s">
        <v>85</v>
      </c>
      <c r="E4" s="7" t="s">
        <v>87</v>
      </c>
    </row>
    <row r="5" spans="1:10" x14ac:dyDescent="0.25">
      <c r="A5" s="8" t="s">
        <v>14</v>
      </c>
      <c r="B5" s="24">
        <v>2732</v>
      </c>
      <c r="D5" s="7" t="s">
        <v>83</v>
      </c>
      <c r="E5" t="s">
        <v>11</v>
      </c>
      <c r="F5" t="s">
        <v>10</v>
      </c>
      <c r="G5" t="s">
        <v>12</v>
      </c>
      <c r="H5" t="s">
        <v>8</v>
      </c>
      <c r="I5" t="s">
        <v>9</v>
      </c>
      <c r="J5" t="s">
        <v>84</v>
      </c>
    </row>
    <row r="6" spans="1:10" x14ac:dyDescent="0.25">
      <c r="A6" s="8" t="s">
        <v>17</v>
      </c>
      <c r="B6" s="24">
        <v>2931</v>
      </c>
      <c r="D6" s="8" t="s">
        <v>14</v>
      </c>
      <c r="E6" s="24">
        <v>898</v>
      </c>
      <c r="F6" s="24">
        <v>616</v>
      </c>
      <c r="G6" s="24">
        <v>553</v>
      </c>
      <c r="H6" s="24">
        <v>185</v>
      </c>
      <c r="I6" s="24">
        <v>480</v>
      </c>
      <c r="J6" s="24">
        <v>2732</v>
      </c>
    </row>
    <row r="7" spans="1:10" x14ac:dyDescent="0.25">
      <c r="A7" s="8" t="s">
        <v>15</v>
      </c>
      <c r="B7" s="24">
        <v>2502</v>
      </c>
      <c r="D7" s="8" t="s">
        <v>17</v>
      </c>
      <c r="E7" s="24">
        <v>355</v>
      </c>
      <c r="F7" s="24">
        <v>625</v>
      </c>
      <c r="G7" s="24">
        <v>855</v>
      </c>
      <c r="H7" s="24">
        <v>516</v>
      </c>
      <c r="I7" s="24">
        <v>580</v>
      </c>
      <c r="J7" s="24">
        <v>2931</v>
      </c>
    </row>
    <row r="8" spans="1:10" x14ac:dyDescent="0.25">
      <c r="A8" s="8" t="s">
        <v>16</v>
      </c>
      <c r="B8" s="24">
        <v>1012</v>
      </c>
      <c r="D8" s="8" t="s">
        <v>15</v>
      </c>
      <c r="E8" s="24">
        <v>417</v>
      </c>
      <c r="F8" s="24">
        <v>962</v>
      </c>
      <c r="G8" s="24"/>
      <c r="H8" s="24">
        <v>924</v>
      </c>
      <c r="I8" s="24">
        <v>199</v>
      </c>
      <c r="J8" s="24">
        <v>2502</v>
      </c>
    </row>
    <row r="9" spans="1:10" x14ac:dyDescent="0.25">
      <c r="A9" s="8" t="s">
        <v>13</v>
      </c>
      <c r="B9" s="24">
        <v>1398</v>
      </c>
      <c r="D9" s="8" t="s">
        <v>16</v>
      </c>
      <c r="E9" s="24">
        <v>141</v>
      </c>
      <c r="F9" s="24">
        <v>161</v>
      </c>
      <c r="G9" s="24">
        <v>112</v>
      </c>
      <c r="H9" s="24">
        <v>314</v>
      </c>
      <c r="I9" s="24">
        <v>284</v>
      </c>
      <c r="J9" s="24">
        <v>1012</v>
      </c>
    </row>
    <row r="10" spans="1:10" x14ac:dyDescent="0.25">
      <c r="A10" s="8" t="s">
        <v>84</v>
      </c>
      <c r="B10" s="24">
        <v>10575</v>
      </c>
      <c r="D10" s="8" t="s">
        <v>13</v>
      </c>
      <c r="E10" s="24">
        <v>794</v>
      </c>
      <c r="F10" s="24"/>
      <c r="G10" s="24">
        <v>75</v>
      </c>
      <c r="H10" s="24">
        <v>296</v>
      </c>
      <c r="I10" s="24">
        <v>233</v>
      </c>
      <c r="J10" s="24">
        <v>1398</v>
      </c>
    </row>
    <row r="11" spans="1:10" x14ac:dyDescent="0.25">
      <c r="D11" s="8" t="s">
        <v>84</v>
      </c>
      <c r="E11" s="24">
        <v>2605</v>
      </c>
      <c r="F11" s="24">
        <v>2364</v>
      </c>
      <c r="G11" s="24">
        <v>1595</v>
      </c>
      <c r="H11" s="24">
        <v>2235</v>
      </c>
      <c r="I11" s="24">
        <v>1776</v>
      </c>
      <c r="J11" s="24">
        <v>10575</v>
      </c>
    </row>
    <row r="13" spans="1:10" x14ac:dyDescent="0.25">
      <c r="A13" s="7" t="s">
        <v>83</v>
      </c>
      <c r="B13" t="s">
        <v>86</v>
      </c>
      <c r="D13" s="7" t="s">
        <v>83</v>
      </c>
      <c r="E13" t="s">
        <v>85</v>
      </c>
    </row>
    <row r="14" spans="1:10" x14ac:dyDescent="0.25">
      <c r="A14" s="8" t="s">
        <v>89</v>
      </c>
      <c r="B14" s="24">
        <v>8</v>
      </c>
      <c r="D14" s="8" t="s">
        <v>80</v>
      </c>
      <c r="E14" s="24">
        <v>3623</v>
      </c>
    </row>
    <row r="15" spans="1:10" x14ac:dyDescent="0.25">
      <c r="A15" s="8" t="s">
        <v>97</v>
      </c>
      <c r="B15" s="24">
        <v>8</v>
      </c>
      <c r="D15" s="8" t="s">
        <v>82</v>
      </c>
      <c r="E15" s="24">
        <v>1616</v>
      </c>
    </row>
    <row r="16" spans="1:10" x14ac:dyDescent="0.25">
      <c r="A16" s="8" t="s">
        <v>90</v>
      </c>
      <c r="B16" s="24">
        <v>9</v>
      </c>
      <c r="D16" s="8" t="s">
        <v>79</v>
      </c>
      <c r="E16" s="24">
        <v>4447</v>
      </c>
    </row>
    <row r="17" spans="1:6" x14ac:dyDescent="0.25">
      <c r="A17" s="8" t="s">
        <v>91</v>
      </c>
      <c r="B17" s="24">
        <v>7</v>
      </c>
      <c r="D17" s="8" t="s">
        <v>81</v>
      </c>
      <c r="E17" s="24">
        <v>889</v>
      </c>
    </row>
    <row r="18" spans="1:6" x14ac:dyDescent="0.25">
      <c r="A18" s="8" t="s">
        <v>100</v>
      </c>
      <c r="B18" s="24">
        <v>2</v>
      </c>
      <c r="D18" s="8" t="s">
        <v>84</v>
      </c>
      <c r="E18" s="24">
        <v>10575</v>
      </c>
    </row>
    <row r="19" spans="1:6" x14ac:dyDescent="0.25">
      <c r="A19" s="8" t="s">
        <v>92</v>
      </c>
      <c r="B19" s="24">
        <v>8</v>
      </c>
    </row>
    <row r="20" spans="1:6" x14ac:dyDescent="0.25">
      <c r="A20" s="8" t="s">
        <v>93</v>
      </c>
      <c r="B20" s="24">
        <v>5</v>
      </c>
    </row>
    <row r="21" spans="1:6" x14ac:dyDescent="0.25">
      <c r="A21" s="8" t="s">
        <v>98</v>
      </c>
      <c r="B21" s="24">
        <v>4</v>
      </c>
    </row>
    <row r="22" spans="1:6" ht="18.75" x14ac:dyDescent="0.3">
      <c r="A22" s="8" t="s">
        <v>99</v>
      </c>
      <c r="B22" s="24">
        <v>5</v>
      </c>
      <c r="D22" s="14" t="s">
        <v>101</v>
      </c>
      <c r="E22" s="14" t="s">
        <v>102</v>
      </c>
      <c r="F22" s="14" t="s">
        <v>104</v>
      </c>
    </row>
    <row r="23" spans="1:6" ht="18.75" x14ac:dyDescent="0.3">
      <c r="A23" s="8" t="s">
        <v>94</v>
      </c>
      <c r="B23" s="24">
        <v>3</v>
      </c>
      <c r="D23" s="19" t="str">
        <f>INDEX(Health_Data!D6:D75, MATCH(MAX(Health_Data!E6:E75), Health_Data!E6:E75, 0))</f>
        <v>Cholera</v>
      </c>
      <c r="E23" s="19" t="str">
        <f>INDEX(Health_Data!C6:C75, MATCH(MAX(Health_Data!E6:E75), Health_Data!E6:E75, 0))</f>
        <v>Ikole LGA</v>
      </c>
      <c r="F23" s="19" t="str">
        <f>INDEX(Health_Data!F6:F75, MATCH(MAX(Health_Data!E6:E75), Health_Data!E6:E75, 0))</f>
        <v>Rainy</v>
      </c>
    </row>
    <row r="24" spans="1:6" x14ac:dyDescent="0.25">
      <c r="A24" s="8" t="s">
        <v>95</v>
      </c>
      <c r="B24" s="24">
        <v>5</v>
      </c>
    </row>
    <row r="25" spans="1:6" x14ac:dyDescent="0.25">
      <c r="A25" s="8" t="s">
        <v>96</v>
      </c>
      <c r="B25" s="24">
        <v>6</v>
      </c>
    </row>
    <row r="26" spans="1:6" x14ac:dyDescent="0.25">
      <c r="A26" s="8" t="s">
        <v>84</v>
      </c>
      <c r="B26" s="24">
        <v>70</v>
      </c>
    </row>
  </sheetData>
  <conditionalFormatting sqref="D23:F23">
    <cfRule type="colorScale" priority="1">
      <colorScale>
        <cfvo type="min"/>
        <cfvo type="percentile" val="50"/>
        <cfvo type="max"/>
        <color rgb="FF63BE7B"/>
        <color rgb="FFFFEB84"/>
        <color rgb="FFF8696B"/>
      </colorScale>
    </cfRule>
  </conditionalFormatting>
  <pageMargins left="0.7" right="0.7" top="0.75" bottom="0.75" header="0.3" footer="0.3"/>
  <drawing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2C8F-5754-4D74-8D14-C0047F448887}">
  <dimension ref="A3:A4"/>
  <sheetViews>
    <sheetView zoomScale="120" zoomScaleNormal="120" workbookViewId="0">
      <selection activeCell="A9" sqref="A9"/>
    </sheetView>
  </sheetViews>
  <sheetFormatPr defaultRowHeight="15" x14ac:dyDescent="0.25"/>
  <cols>
    <col min="1" max="1" width="101.140625" customWidth="1"/>
  </cols>
  <sheetData>
    <row r="3" spans="1:1" ht="26.25" x14ac:dyDescent="0.4">
      <c r="A3" s="20"/>
    </row>
    <row r="4" spans="1:1" ht="28.5" x14ac:dyDescent="0.45">
      <c r="A4" s="21" t="str">
        <f>CONCATENATE(
   INDEX(Health_Data!D6:D75, MATCH(MAX(Health_Data!E6:E75), Health_Data!E6:E75, 0)),
   " cases are rising in ",
   INDEX(Health_Data!C6:C75, MATCH(MAX(Health_Data!E6:E75), Health_Data!E6:E75, 0)),
   " due to ",
   INDEX(Health_Data!F6:F75, MATCH(MAX(Health_Data!E6:E75), Health_Data!E6:E75, 0)),
   " season."
)</f>
        <v>Cholera cases are rising in Ikole LGA due to Rainy season.</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ED62-FE14-49AD-BFBB-A5E933DC1CD8}">
  <dimension ref="A4:E18"/>
  <sheetViews>
    <sheetView zoomScale="150" zoomScaleNormal="150" workbookViewId="0">
      <selection activeCell="D22" sqref="D22"/>
    </sheetView>
  </sheetViews>
  <sheetFormatPr defaultRowHeight="15" x14ac:dyDescent="0.25"/>
  <cols>
    <col min="1" max="1" width="18.28515625" bestFit="1" customWidth="1"/>
    <col min="2" max="2" width="20.140625" bestFit="1" customWidth="1"/>
    <col min="3" max="3" width="9.140625" bestFit="1" customWidth="1"/>
    <col min="4" max="4" width="10.140625" bestFit="1" customWidth="1"/>
    <col min="5" max="5" width="14.42578125" bestFit="1" customWidth="1"/>
    <col min="6" max="6" width="17.85546875" bestFit="1" customWidth="1"/>
    <col min="7" max="7" width="13.140625" bestFit="1" customWidth="1"/>
    <col min="8" max="8" width="16.42578125" bestFit="1" customWidth="1"/>
    <col min="9" max="9" width="13.85546875" bestFit="1" customWidth="1"/>
    <col min="10" max="10" width="49.140625" bestFit="1" customWidth="1"/>
    <col min="13" max="13" width="16" customWidth="1"/>
  </cols>
  <sheetData>
    <row r="4" spans="1:5" x14ac:dyDescent="0.25">
      <c r="A4" t="s">
        <v>3</v>
      </c>
      <c r="B4" t="s">
        <v>88</v>
      </c>
      <c r="C4" t="s">
        <v>0</v>
      </c>
      <c r="D4" t="s">
        <v>1</v>
      </c>
      <c r="E4" t="s">
        <v>2</v>
      </c>
    </row>
    <row r="5" spans="1:5" x14ac:dyDescent="0.25">
      <c r="A5" s="15">
        <v>44927</v>
      </c>
      <c r="B5" t="s">
        <v>89</v>
      </c>
      <c r="C5" t="s">
        <v>9</v>
      </c>
      <c r="D5" t="s">
        <v>14</v>
      </c>
      <c r="E5">
        <v>90</v>
      </c>
    </row>
    <row r="6" spans="1:5" x14ac:dyDescent="0.25">
      <c r="A6" s="15">
        <v>44958</v>
      </c>
      <c r="B6" t="s">
        <v>97</v>
      </c>
      <c r="C6" t="s">
        <v>10</v>
      </c>
      <c r="D6" t="s">
        <v>14</v>
      </c>
      <c r="E6">
        <v>110</v>
      </c>
    </row>
    <row r="7" spans="1:5" x14ac:dyDescent="0.25">
      <c r="A7" s="15">
        <v>44986</v>
      </c>
      <c r="B7" t="s">
        <v>90</v>
      </c>
      <c r="C7" t="s">
        <v>11</v>
      </c>
      <c r="D7" t="s">
        <v>14</v>
      </c>
      <c r="E7">
        <v>130</v>
      </c>
    </row>
    <row r="8" spans="1:5" x14ac:dyDescent="0.25">
      <c r="A8" s="15">
        <v>45017</v>
      </c>
      <c r="B8" t="s">
        <v>91</v>
      </c>
      <c r="C8" t="s">
        <v>9</v>
      </c>
      <c r="D8" t="s">
        <v>14</v>
      </c>
      <c r="E8">
        <v>115</v>
      </c>
    </row>
    <row r="9" spans="1:5" x14ac:dyDescent="0.25">
      <c r="A9" s="15">
        <v>45047</v>
      </c>
      <c r="B9" t="s">
        <v>100</v>
      </c>
      <c r="C9" t="s">
        <v>10</v>
      </c>
      <c r="D9" t="s">
        <v>14</v>
      </c>
      <c r="E9">
        <v>150</v>
      </c>
    </row>
    <row r="10" spans="1:5" x14ac:dyDescent="0.25">
      <c r="A10" s="15">
        <v>45078</v>
      </c>
      <c r="B10" t="s">
        <v>92</v>
      </c>
      <c r="C10" t="s">
        <v>11</v>
      </c>
      <c r="D10" t="s">
        <v>14</v>
      </c>
      <c r="E10">
        <v>125</v>
      </c>
    </row>
    <row r="11" spans="1:5" x14ac:dyDescent="0.25">
      <c r="A11" s="15">
        <v>45108</v>
      </c>
      <c r="B11" t="s">
        <v>93</v>
      </c>
      <c r="C11" t="s">
        <v>9</v>
      </c>
      <c r="D11" t="s">
        <v>14</v>
      </c>
      <c r="E11">
        <v>180</v>
      </c>
    </row>
    <row r="12" spans="1:5" x14ac:dyDescent="0.25">
      <c r="A12" s="15">
        <v>45139</v>
      </c>
      <c r="B12" t="s">
        <v>98</v>
      </c>
      <c r="C12" t="s">
        <v>10</v>
      </c>
      <c r="D12" t="s">
        <v>14</v>
      </c>
      <c r="E12">
        <v>200</v>
      </c>
    </row>
    <row r="13" spans="1:5" x14ac:dyDescent="0.25">
      <c r="A13" s="15">
        <v>45170</v>
      </c>
      <c r="B13" t="s">
        <v>99</v>
      </c>
      <c r="C13" t="s">
        <v>11</v>
      </c>
      <c r="D13" t="s">
        <v>14</v>
      </c>
      <c r="E13">
        <v>175</v>
      </c>
    </row>
    <row r="14" spans="1:5" x14ac:dyDescent="0.25">
      <c r="A14" s="15">
        <v>45200</v>
      </c>
      <c r="B14" t="s">
        <v>94</v>
      </c>
      <c r="C14" t="s">
        <v>9</v>
      </c>
      <c r="D14" t="s">
        <v>14</v>
      </c>
      <c r="E14">
        <v>190</v>
      </c>
    </row>
    <row r="15" spans="1:5" x14ac:dyDescent="0.25">
      <c r="A15" s="15">
        <v>45231</v>
      </c>
      <c r="B15" t="s">
        <v>95</v>
      </c>
      <c r="C15" t="s">
        <v>10</v>
      </c>
      <c r="D15" t="s">
        <v>14</v>
      </c>
      <c r="E15">
        <v>210</v>
      </c>
    </row>
    <row r="16" spans="1:5" x14ac:dyDescent="0.25">
      <c r="A16" s="15">
        <v>45261</v>
      </c>
      <c r="B16" t="s">
        <v>96</v>
      </c>
      <c r="C16" t="s">
        <v>11</v>
      </c>
      <c r="D16" t="s">
        <v>14</v>
      </c>
      <c r="E16">
        <v>220</v>
      </c>
    </row>
    <row r="18" spans="1:5" ht="15.75" x14ac:dyDescent="0.25">
      <c r="A18" s="16" t="s">
        <v>103</v>
      </c>
      <c r="B18" s="17">
        <v>45292</v>
      </c>
      <c r="C18" s="18"/>
      <c r="D18" s="18"/>
      <c r="E18" s="18">
        <f>_xlfn.FORECAST.ETS(DATE(2024,1,1), E5:E16, A5:A16)</f>
        <v>227.10407927429381</v>
      </c>
    </row>
  </sheetData>
  <conditionalFormatting sqref="E5:E16">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38535-0FEC-4F24-AEDE-3983095105CE}">
  <dimension ref="A1"/>
  <sheetViews>
    <sheetView showGridLines="0" zoomScale="70" zoomScaleNormal="70" workbookViewId="0">
      <selection activeCell="AG25" sqref="AG2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42B42-D062-4B4D-AB44-479C926B6A61}">
  <dimension ref="A1"/>
  <sheetViews>
    <sheetView showGridLines="0" tabSelected="1" workbookViewId="0">
      <selection activeCell="Q11" sqref="Q1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Health_Data</vt:lpstr>
      <vt:lpstr>Pivot_Analysis</vt:lpstr>
      <vt:lpstr>AI_Summary</vt:lpstr>
      <vt:lpstr>Forecast_Models</vt:lpstr>
      <vt:lpstr>Health_Dashboard</vt:lpstr>
      <vt:lpstr>AI_Prompt &amp; 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HomePC</dc:creator>
  <cp:lastModifiedBy>Innocent Nwosu</cp:lastModifiedBy>
  <dcterms:created xsi:type="dcterms:W3CDTF">2025-07-14T12:00:58Z</dcterms:created>
  <dcterms:modified xsi:type="dcterms:W3CDTF">2025-07-23T22:46:43Z</dcterms:modified>
</cp:coreProperties>
</file>