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M:\Org\2_Betrieb\24_Wirkung\7 Reporting_Controlling\73_2_Kommunikation Wirkungsergebnisse\"/>
    </mc:Choice>
  </mc:AlternateContent>
  <xr:revisionPtr revIDLastSave="0" documentId="13_ncr:1_{8A904C7B-42C9-4FC4-B352-08ADE823B705}" xr6:coauthVersionLast="47" xr6:coauthVersionMax="47" xr10:uidLastSave="{00000000-0000-0000-0000-000000000000}"/>
  <bookViews>
    <workbookView xWindow="288" yWindow="756" windowWidth="22200" windowHeight="15456" tabRatio="740" activeTab="1" xr2:uid="{F73EFDC5-C397-4646-B7FC-BB9661BD5E2A}"/>
  </bookViews>
  <sheets>
    <sheet name="Über das Wirkungsmonitoring" sheetId="5" r:id="rId1"/>
    <sheet name="Wirkungindikatoren" sheetId="11" r:id="rId2"/>
  </sheets>
  <definedNames>
    <definedName name="_xlnm._FilterDatabase" localSheetId="1" hidden="1">Wirkungindikatoren!$A$9:$K$196</definedName>
    <definedName name="_xlnm.Print_Area" localSheetId="0">'Über das Wirkungsmonitoring'!$A:$G</definedName>
    <definedName name="_xlnm.Print_Area" localSheetId="1">Wirkungindikatoren!$A:$K</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70" i="11" l="1"/>
  <c r="G94" i="11"/>
  <c r="G186" i="11"/>
  <c r="G187" i="11"/>
  <c r="G111" i="11"/>
  <c r="I189" i="11" l="1"/>
  <c r="G189" i="11" s="1"/>
  <c r="I190" i="11"/>
  <c r="G190" i="11" s="1"/>
  <c r="G184" i="11"/>
  <c r="G183" i="11"/>
  <c r="G181" i="11"/>
  <c r="G180" i="11"/>
  <c r="G178" i="11"/>
  <c r="G177" i="11"/>
  <c r="G175" i="11"/>
  <c r="G174" i="11"/>
  <c r="G196" i="11"/>
  <c r="G195" i="11"/>
  <c r="G172" i="11"/>
  <c r="G171" i="11"/>
  <c r="G169" i="11"/>
  <c r="G168" i="11"/>
  <c r="G194" i="11" l="1"/>
  <c r="G193" i="11"/>
  <c r="G192" i="11"/>
  <c r="G67" i="11"/>
  <c r="G25" i="11"/>
  <c r="G24" i="11"/>
  <c r="G23" i="11"/>
  <c r="G22" i="11"/>
  <c r="G157" i="11" l="1"/>
  <c r="G135" i="11"/>
  <c r="I88" i="11"/>
  <c r="G88" i="11" s="1"/>
  <c r="I87" i="11"/>
  <c r="G87" i="11" s="1"/>
  <c r="I86" i="11"/>
  <c r="G86" i="11" s="1"/>
  <c r="I85" i="11"/>
  <c r="G85" i="11" s="1"/>
  <c r="I84" i="11"/>
  <c r="G84" i="11" s="1"/>
  <c r="G93" i="11"/>
  <c r="G92" i="11"/>
  <c r="G91" i="11"/>
  <c r="G90" i="11"/>
  <c r="G89" i="11"/>
  <c r="G74" i="11"/>
  <c r="G50" i="11"/>
  <c r="G51" i="11"/>
  <c r="G52" i="11"/>
  <c r="G53" i="11"/>
  <c r="G49" i="11"/>
  <c r="G62" i="11"/>
  <c r="G63" i="11"/>
  <c r="G64" i="11"/>
  <c r="G65" i="11"/>
  <c r="G61" i="11"/>
  <c r="G136" i="11"/>
  <c r="G132" i="11"/>
  <c r="G131" i="11"/>
  <c r="G156" i="11"/>
  <c r="G149" i="11"/>
  <c r="G150" i="11"/>
  <c r="G151" i="11"/>
  <c r="G152" i="11"/>
  <c r="G153" i="11"/>
  <c r="G154" i="11"/>
  <c r="G155" i="11"/>
  <c r="G147" i="11"/>
  <c r="G146" i="11"/>
  <c r="G145" i="11"/>
  <c r="G144" i="11"/>
  <c r="G143" i="11"/>
  <c r="G142" i="11"/>
  <c r="G141" i="11"/>
  <c r="G140" i="11"/>
  <c r="G148" i="11"/>
  <c r="G139" i="11"/>
  <c r="G138" i="11"/>
  <c r="G191" i="11"/>
  <c r="G163" i="11"/>
  <c r="G164" i="11"/>
  <c r="G161" i="11"/>
  <c r="G160" i="11"/>
  <c r="G159" i="11"/>
  <c r="G158" i="11"/>
  <c r="G137" i="11"/>
  <c r="G134" i="11"/>
  <c r="G133" i="11"/>
  <c r="G124" i="11"/>
  <c r="G100" i="11"/>
  <c r="G68" i="11"/>
  <c r="G66" i="11"/>
  <c r="G188" i="11"/>
  <c r="G185" i="11"/>
  <c r="G182" i="11"/>
  <c r="G179" i="11"/>
  <c r="G176" i="11"/>
  <c r="G173" i="11"/>
  <c r="G170" i="11"/>
  <c r="G167" i="11"/>
  <c r="G162" i="11"/>
  <c r="G130" i="11"/>
  <c r="G127" i="11"/>
  <c r="G126" i="11"/>
  <c r="G125" i="11"/>
  <c r="G121" i="11"/>
  <c r="G120" i="11"/>
  <c r="G119" i="11"/>
  <c r="G118" i="11"/>
  <c r="G117" i="11"/>
  <c r="G116" i="11"/>
  <c r="G115" i="11"/>
  <c r="G114" i="11"/>
  <c r="G113" i="11"/>
  <c r="G112" i="11"/>
  <c r="G108" i="11"/>
  <c r="G107" i="11"/>
  <c r="G106" i="11"/>
  <c r="G104" i="11"/>
  <c r="G103" i="11"/>
  <c r="G102" i="11"/>
  <c r="G101" i="11"/>
  <c r="G99" i="11"/>
  <c r="G98" i="11"/>
  <c r="G97" i="11"/>
  <c r="G96" i="11"/>
  <c r="G95" i="11"/>
  <c r="G83" i="11"/>
  <c r="G82" i="11"/>
  <c r="G81" i="11"/>
  <c r="G80" i="11"/>
  <c r="G79" i="11"/>
  <c r="G78" i="11"/>
  <c r="G77" i="11"/>
  <c r="G76" i="11"/>
  <c r="G75" i="11"/>
  <c r="I73" i="11"/>
  <c r="G73" i="11" s="1"/>
  <c r="G69" i="11"/>
  <c r="G60" i="11"/>
  <c r="G59" i="11"/>
  <c r="G58" i="11"/>
  <c r="G57" i="11"/>
  <c r="G56" i="11"/>
  <c r="G55" i="11"/>
  <c r="G54" i="11"/>
  <c r="G48" i="11"/>
  <c r="G47" i="11"/>
  <c r="G46" i="11"/>
  <c r="G45" i="11"/>
  <c r="G44" i="11"/>
  <c r="G43" i="11"/>
  <c r="G42" i="11"/>
  <c r="G41" i="11"/>
  <c r="G40" i="11"/>
  <c r="G39" i="11"/>
  <c r="G38" i="11"/>
  <c r="G37" i="11"/>
  <c r="G36" i="11"/>
  <c r="G35" i="11"/>
  <c r="G34" i="11"/>
  <c r="G33" i="11"/>
  <c r="G32" i="11"/>
  <c r="G31" i="11"/>
  <c r="G30" i="11"/>
  <c r="G28" i="11"/>
  <c r="G27" i="11"/>
  <c r="G26" i="11"/>
  <c r="G21" i="11"/>
  <c r="G20" i="11"/>
  <c r="G19" i="11"/>
  <c r="G18" i="11"/>
  <c r="G17" i="11"/>
  <c r="G16" i="11"/>
  <c r="G15" i="11"/>
  <c r="G14" i="11"/>
  <c r="G13" i="11"/>
  <c r="G12" i="11"/>
</calcChain>
</file>

<file path=xl/sharedStrings.xml><?xml version="1.0" encoding="utf-8"?>
<sst xmlns="http://schemas.openxmlformats.org/spreadsheetml/2006/main" count="1196" uniqueCount="224">
  <si>
    <t>Start-up Core Coaching</t>
  </si>
  <si>
    <t>n/a</t>
  </si>
  <si>
    <t>Innovation Booster</t>
  </si>
  <si>
    <t>Innovationsschecks</t>
  </si>
  <si>
    <t>Innovationsprojekte ohne Umsetzungspartner</t>
  </si>
  <si>
    <t>1. Risikoreiche Innovationen</t>
  </si>
  <si>
    <t>2. WTT beschleunigen und stärken</t>
  </si>
  <si>
    <t>3. KMU stärken</t>
  </si>
  <si>
    <t>4. Stärkung Gründungen und Start-ups</t>
  </si>
  <si>
    <t>5. Zukünftige Schlüsselthemen</t>
  </si>
  <si>
    <t>Umsetzungspartner</t>
  </si>
  <si>
    <t>Start-up</t>
  </si>
  <si>
    <t>Forschungspartner</t>
  </si>
  <si>
    <t>Abkürzung in Tabelle</t>
  </si>
  <si>
    <t xml:space="preserve">Mittelwerte </t>
  </si>
  <si>
    <t>1 Risikoreiche Innovationen</t>
  </si>
  <si>
    <t>1 Risikoreiche Innovationen ermöglichen, die andernfalls nicht zustande kommen</t>
  </si>
  <si>
    <t>2 Wissens- und Technologietransfer zwischen Forschung und Wirtschaft beschleunigen</t>
  </si>
  <si>
    <t>3 Wachstums- und Leistungsfähigkeit von KMU stärken</t>
  </si>
  <si>
    <t>4 Zu mehr Gründungen und schnellerem Wachstum von Start-ups beitragen</t>
  </si>
  <si>
    <t>5 Innovationsaktivitäten in Schlüsselthemen der Zukunft stimulieren</t>
  </si>
  <si>
    <t>2 WTT beschleunigen und stärken</t>
  </si>
  <si>
    <t>Eigentumsrechte</t>
  </si>
  <si>
    <t>Innovationsprojekte 
mit Umsetzungspartner</t>
  </si>
  <si>
    <t>Weiterführung und Umsetzung</t>
  </si>
  <si>
    <t>Instrumente</t>
  </si>
  <si>
    <t>Zielgruppen</t>
  </si>
  <si>
    <t>Stossrichtungen</t>
  </si>
  <si>
    <t xml:space="preserve">Kategorien </t>
  </si>
  <si>
    <t>Subsidiarität Förderung (Mitnahmeeffekte)</t>
  </si>
  <si>
    <r>
      <rPr>
        <b/>
        <sz val="11"/>
        <color rgb="FF53565A"/>
        <rFont val="Arial"/>
        <family val="2"/>
      </rPr>
      <t>Tabellarische Zusammenstellung der Ergebnisse des Wirkungsmonitorings</t>
    </r>
    <r>
      <rPr>
        <sz val="11"/>
        <color rgb="FF53565A"/>
        <rFont val="Arial"/>
        <family val="2"/>
      </rPr>
      <t xml:space="preserve">
Innosuisse bietet Ihnen einen tabellarischen Überblick über wichtige Ergebnisse und Indikatoren des Wirkungsmonitorings, welche seit 2021 schrittweise und systematisch umgesetzt wird. Die Ergebnisse sind nach verschiedenen Programmen und Instrumenten von Innosuisse gegliedert, welche bereits in das Wirkungsmonitoring integriert sind. Diese lassen sich in drei Themenbereichen zusammenfassen (vgl. Abbildung 1).
</t>
    </r>
  </si>
  <si>
    <t>Tabellarische Zusammenstellung ausgewählter Wirkungsindikatoren</t>
  </si>
  <si>
    <t>Stossrichtungen der Wirkung:
verwendete Abkürzungen</t>
  </si>
  <si>
    <t>&gt; Zur tabellarischen Zusammenstellung der Wirkungsindikatoren</t>
  </si>
  <si>
    <t>Über das Wirkungsmonitoring</t>
  </si>
  <si>
    <r>
      <rPr>
        <b/>
        <sz val="9"/>
        <color rgb="FF53565A"/>
        <rFont val="Arial"/>
        <family val="2"/>
      </rPr>
      <t>Mitnahmeeffekt:</t>
    </r>
    <r>
      <rPr>
        <sz val="9"/>
        <color rgb="FF53565A"/>
        <rFont val="Arial"/>
        <family val="2"/>
      </rPr>
      <t xml:space="preserve"> Anteil der Projekte, welche beim Umsetzungspartner auch ohne Förderung in unverändertem Inhalt und Umfang durchgeführt worden wären (ja/nein).</t>
    </r>
  </si>
  <si>
    <r>
      <rPr>
        <b/>
        <sz val="9"/>
        <color rgb="FF53565A"/>
        <rFont val="Arial"/>
        <family val="2"/>
      </rPr>
      <t>Mitnahmeeffekt:</t>
    </r>
    <r>
      <rPr>
        <sz val="9"/>
        <color rgb="FF53565A"/>
        <rFont val="Arial"/>
        <family val="2"/>
      </rPr>
      <t xml:space="preserve"> Anteil der Projekte, welche beim Forschungspartner auch ohne Förderung in unverändertem Inhalt und Umfang durchgeführt worden wären (ja/nein).</t>
    </r>
  </si>
  <si>
    <t>Für Rückfragen oder weitere Auskünfte wenden Sie sich bitte an:</t>
  </si>
  <si>
    <t>adrian.berwert@innosuisse.ch</t>
  </si>
  <si>
    <t>Wirkung  Wirtschaft</t>
  </si>
  <si>
    <t xml:space="preserve">Wirkung  Zusammenarbeit </t>
  </si>
  <si>
    <t>Diversität</t>
  </si>
  <si>
    <r>
      <rPr>
        <b/>
        <sz val="9"/>
        <color rgb="FF53565A"/>
        <rFont val="Arial"/>
        <family val="2"/>
      </rPr>
      <t>Interdisziplinär:</t>
    </r>
    <r>
      <rPr>
        <sz val="9"/>
        <color rgb="FF53565A"/>
        <rFont val="Arial"/>
        <family val="2"/>
      </rPr>
      <t xml:space="preserve"> Anteil der Forschungspartner, die ihr Projekt als interdisziplinär einstufen (ja/nein).</t>
    </r>
  </si>
  <si>
    <r>
      <rPr>
        <b/>
        <sz val="9"/>
        <color rgb="FF53565A"/>
        <rFont val="Arial"/>
        <family val="2"/>
      </rPr>
      <t>Transdisziplinär:</t>
    </r>
    <r>
      <rPr>
        <sz val="9"/>
        <color rgb="FF53565A"/>
        <rFont val="Arial"/>
        <family val="2"/>
      </rPr>
      <t xml:space="preserve"> Anteil der Forschungspartner, die ihr Projekt als transdisziplinär einstufen (ja/nein).</t>
    </r>
  </si>
  <si>
    <t>Wirkung  Gesellschaft</t>
  </si>
  <si>
    <t>Beteiligte 
Innovation Booster</t>
  </si>
  <si>
    <r>
      <t xml:space="preserve">Die </t>
    </r>
    <r>
      <rPr>
        <b/>
        <sz val="10.5"/>
        <color rgb="FF53565A"/>
        <rFont val="Arial"/>
        <family val="2"/>
      </rPr>
      <t>Selbsteinschätzungen</t>
    </r>
    <r>
      <rPr>
        <sz val="10.5"/>
        <color rgb="FF53565A"/>
        <rFont val="Arial"/>
        <family val="2"/>
      </rPr>
      <t xml:space="preserve"> bei den Befragungen basieren zum Teil auf einer durchgängigen </t>
    </r>
    <r>
      <rPr>
        <b/>
        <sz val="10.5"/>
        <color rgb="FF53565A"/>
        <rFont val="Arial"/>
        <family val="2"/>
      </rPr>
      <t>Skala</t>
    </r>
    <r>
      <rPr>
        <sz val="10.5"/>
        <color rgb="FF53565A"/>
        <rFont val="Arial"/>
        <family val="2"/>
      </rPr>
      <t xml:space="preserve"> zwischen 1 (trifft überhaupt nicht zu / überhaupt keine Bedeutung) und 6 (trifft vollständig zu / sehr hohe Bedeutung). Weitere Antworten basieren auf einer ja/nein-Skala oder numerischen Angaben.</t>
    </r>
  </si>
  <si>
    <r>
      <t xml:space="preserve">Die dargestellten Ergebnisse machen Aussagen zu den Wirkungen der Innovationsförderung in fünf definierten </t>
    </r>
    <r>
      <rPr>
        <b/>
        <sz val="10.5"/>
        <color rgb="FF53565A"/>
        <rFont val="Arial"/>
        <family val="2"/>
      </rPr>
      <t>Stossrichtungen der Förderung</t>
    </r>
    <r>
      <rPr>
        <sz val="10.5"/>
        <color rgb="FF53565A"/>
        <rFont val="Arial"/>
        <family val="2"/>
      </rPr>
      <t xml:space="preserve"> (=Wirkungsziele) der Innosuisse. Sie sind nach diesen Stossrichtungen gegliedert. Weiter können die Ergebnisse selektiv gefiltert werden nach a) Instrumenten, b) Zielgruppen, c) Stossrichtungen sowie d) typologischen Kategorien.</t>
    </r>
  </si>
  <si>
    <t>Ergebnisse / Indikatoren</t>
  </si>
  <si>
    <t>Indikatoren: Erklärungen und weitere Hinweise</t>
  </si>
  <si>
    <t>Charakterisierung der Förderung</t>
  </si>
  <si>
    <r>
      <rPr>
        <b/>
        <sz val="9"/>
        <color rgb="FF53565A"/>
        <rFont val="Arial"/>
        <family val="2"/>
      </rPr>
      <t>Disruptive Innovationen:</t>
    </r>
    <r>
      <rPr>
        <sz val="9"/>
        <color rgb="FF53565A"/>
        <rFont val="Arial"/>
        <family val="2"/>
      </rPr>
      <t xml:space="preserve"> Anteil Innovationschecks, die disruptive Innovationen verfolgen (Skalenwerte 5 und 6 / disruptiv und sehr disruptiv).
</t>
    </r>
    <r>
      <rPr>
        <i/>
        <sz val="9"/>
        <color rgb="FF53565A"/>
        <rFont val="Arial"/>
        <family val="2"/>
      </rPr>
      <t>Disruptive Innovationen</t>
    </r>
    <r>
      <rPr>
        <sz val="9"/>
        <color rgb="FF53565A"/>
        <rFont val="Arial"/>
        <family val="2"/>
      </rPr>
      <t xml:space="preserve"> schaffen vollständig neue Märkte mit neuen Spielregeln und Zielgruppen, und/oder es gelingt, bislang erfolgreiche Organisationen mit neuen Technologien oder Geschäftsmodellen vom Markt zu verdrängen. Disruptive Innovationen können sowohl radikalen als auch inkrementellen Charakter aufweisen.</t>
    </r>
  </si>
  <si>
    <r>
      <rPr>
        <b/>
        <sz val="9"/>
        <color rgb="FF53565A"/>
        <rFont val="Arial"/>
        <family val="2"/>
      </rPr>
      <t>Radikale Innovationen:</t>
    </r>
    <r>
      <rPr>
        <sz val="9"/>
        <color rgb="FF53565A"/>
        <rFont val="Arial"/>
        <family val="2"/>
      </rPr>
      <t xml:space="preserve"> Anteil Innovationschecks, die radikale Innovationen verfolgen (Skalenwerte 5 und 6 / radikal und sehr radikal).
</t>
    </r>
    <r>
      <rPr>
        <i/>
        <sz val="9"/>
        <color rgb="FF53565A"/>
        <rFont val="Arial"/>
        <family val="2"/>
      </rPr>
      <t>Radikale Innovationen</t>
    </r>
    <r>
      <rPr>
        <sz val="9"/>
        <color rgb="FF53565A"/>
        <rFont val="Arial"/>
        <family val="2"/>
      </rPr>
      <t xml:space="preserve"> oder Basisinnovationen betreffen fundamentale Neuerungen und Veränderungen auf Basis revolutionärer Ideen oder Technologien.</t>
    </r>
  </si>
  <si>
    <r>
      <rPr>
        <b/>
        <sz val="11"/>
        <color rgb="FF53565A"/>
        <rFont val="Arial"/>
        <family val="2"/>
      </rPr>
      <t>Methodische Grundlagen</t>
    </r>
    <r>
      <rPr>
        <sz val="11"/>
        <color rgb="FF53565A"/>
        <rFont val="Arial"/>
        <family val="2"/>
      </rPr>
      <t xml:space="preserve">
Das Wirkungsmonitoring von Innosuisse basiert auf obligatorischen Befragungen und  Vollerhebungen bei allen Innovationsprojekten mit und ohne Umsetzungspartnern, der KMU bei den Innovationsschecks sowie bei allen am Core Coaching teilnehmenden Start-ups. Die Erhebungen erfolgen in der Regel bei Abschluss der Förderungen und drei Jahre danach. Bei den Innovation Boostern basieren die Zahlen auf Reporting-Daten aller laufenden Initiativen. Die Ergebnisse basieren auf Selbsteinschätzungen der befragten Zielgruppen. Je nach Befragung und Instrument liegt der Rücklauf zwischen rund 50% und über 75% und erlaubt damit statistisch valide Aussagen.</t>
    </r>
  </si>
  <si>
    <r>
      <rPr>
        <b/>
        <sz val="9"/>
        <color rgb="FF53565A"/>
        <rFont val="Arial"/>
        <family val="2"/>
      </rPr>
      <t xml:space="preserve">Patente und Patentanmeldungen: </t>
    </r>
    <r>
      <rPr>
        <sz val="9"/>
        <color rgb="FF53565A"/>
        <rFont val="Arial"/>
        <family val="2"/>
      </rPr>
      <t>Anteil der Start-ups mit Patenten oder Patentanmeldungen, geplant oder erfolgt (ja/nein).</t>
    </r>
  </si>
  <si>
    <r>
      <rPr>
        <b/>
        <sz val="9"/>
        <color rgb="FF53565A"/>
        <rFont val="Arial"/>
        <family val="2"/>
      </rPr>
      <t>Umsetzung des Projektes bei Projektabschluss</t>
    </r>
    <r>
      <rPr>
        <sz val="9"/>
        <color rgb="FF53565A"/>
        <rFont val="Arial"/>
        <family val="2"/>
      </rPr>
      <t>: Anteil der Projekte, welche nach Projektabschluss oder spätestens in zwölf Monaten auf dem Markt oder in der Organisation umgesetzt werden. (ja/nein).</t>
    </r>
  </si>
  <si>
    <r>
      <rPr>
        <b/>
        <sz val="9"/>
        <color rgb="FF53565A"/>
        <rFont val="Arial"/>
        <family val="2"/>
      </rPr>
      <t xml:space="preserve">Forschungs- und Innovationsideen drei Jahre nach Projektabschluss: </t>
    </r>
    <r>
      <rPr>
        <sz val="9"/>
        <color rgb="FF53565A"/>
        <rFont val="Arial"/>
        <family val="2"/>
      </rPr>
      <t>Anteil der Umsetzungspartner, die auf Basis des geförderten Projektes weitere Forschungs- oder Innovationsideen entwickelt haben (ja/nein).</t>
    </r>
  </si>
  <si>
    <r>
      <rPr>
        <b/>
        <sz val="9"/>
        <color rgb="FF53565A"/>
        <rFont val="Arial"/>
        <family val="2"/>
      </rPr>
      <t>Wahrscheinlichkeit der Umsetzung:</t>
    </r>
    <r>
      <rPr>
        <sz val="9"/>
        <color rgb="FF53565A"/>
        <rFont val="Arial"/>
        <family val="2"/>
      </rPr>
      <t xml:space="preserve"> Anteil der Projekte mit hoher oder sehr hoher Wahrscheinlichkeit der Umsetzung (Skalenwerte 5 und 6 / hohe oder sehr hohe Wahrscheinlichkeit).</t>
    </r>
  </si>
  <si>
    <r>
      <rPr>
        <b/>
        <sz val="9"/>
        <color rgb="FF53565A"/>
        <rFont val="Arial"/>
        <family val="2"/>
      </rPr>
      <t>Prozessinnovationen:</t>
    </r>
    <r>
      <rPr>
        <sz val="9"/>
        <color rgb="FF53565A"/>
        <rFont val="Arial"/>
        <family val="2"/>
      </rPr>
      <t xml:space="preserve"> Anteil der Projekte, die Prozessinnovationen verfolgen. Es können gleichzeitig mehrere Arten von Innovationen verfolgt werden (ja/nein).</t>
    </r>
  </si>
  <si>
    <r>
      <rPr>
        <b/>
        <sz val="9"/>
        <color rgb="FF53565A"/>
        <rFont val="Arial"/>
        <family val="2"/>
      </rPr>
      <t>Produktinnovationen:</t>
    </r>
    <r>
      <rPr>
        <sz val="9"/>
        <color rgb="FF53565A"/>
        <rFont val="Arial"/>
        <family val="2"/>
      </rPr>
      <t xml:space="preserve"> Anteil der Projekte, die Produktinnovationen verfolgen. Es können gleichzeitig mehrere Arten von Innovationen verfolgt werden (ja/nein).</t>
    </r>
  </si>
  <si>
    <r>
      <rPr>
        <b/>
        <sz val="9"/>
        <color rgb="FF53565A"/>
        <rFont val="Arial"/>
        <family val="2"/>
      </rPr>
      <t>Businessmodell-Innovationen:</t>
    </r>
    <r>
      <rPr>
        <sz val="9"/>
        <color rgb="FF53565A"/>
        <rFont val="Arial"/>
        <family val="2"/>
      </rPr>
      <t xml:space="preserve"> Anteil der Projekte, die Businessmodell-Innovationen verfolgen. Es können gleichzeitig mehrere Arten von Innovationen verfolgt werden. (ja/nein).</t>
    </r>
  </si>
  <si>
    <r>
      <rPr>
        <b/>
        <sz val="9"/>
        <color rgb="FF53565A"/>
        <rFont val="Arial"/>
        <family val="2"/>
      </rPr>
      <t xml:space="preserve">Soziale Innovationen: </t>
    </r>
    <r>
      <rPr>
        <sz val="9"/>
        <color rgb="FF53565A"/>
        <rFont val="Arial"/>
        <family val="2"/>
      </rPr>
      <t>Anteil der Projekte, die soziale Innovationen verfolgen. Es können gleichzeitig mehrere Arten von Innovationen verfolgt werden. (ja/nein).</t>
    </r>
  </si>
  <si>
    <r>
      <rPr>
        <b/>
        <sz val="9"/>
        <color rgb="FF53565A"/>
        <rFont val="Arial"/>
        <family val="2"/>
      </rPr>
      <t>Radikale Innovationen:</t>
    </r>
    <r>
      <rPr>
        <sz val="9"/>
        <color rgb="FF53565A"/>
        <rFont val="Arial"/>
        <family val="2"/>
      </rPr>
      <t xml:space="preserve"> Anteil der Projekte, die radikale Innovationen verfolgen (Skalenwerte 5 und 6 / radikal und sehr radikal).
</t>
    </r>
    <r>
      <rPr>
        <i/>
        <sz val="9"/>
        <color rgb="FF53565A"/>
        <rFont val="Arial"/>
        <family val="2"/>
      </rPr>
      <t>Radikale Innovationen</t>
    </r>
    <r>
      <rPr>
        <sz val="9"/>
        <color rgb="FF53565A"/>
        <rFont val="Arial"/>
        <family val="2"/>
      </rPr>
      <t xml:space="preserve"> oder Basisinnovationen betreffen fundamentale Neuerungen und Veränderungen auf Basis revolutionärer Ideen oder Technologien.</t>
    </r>
  </si>
  <si>
    <r>
      <rPr>
        <b/>
        <sz val="9"/>
        <color rgb="FF53565A"/>
        <rFont val="Arial"/>
        <family val="2"/>
      </rPr>
      <t>Inkrementelle Innovationen:</t>
    </r>
    <r>
      <rPr>
        <sz val="9"/>
        <color rgb="FF53565A"/>
        <rFont val="Arial"/>
        <family val="2"/>
      </rPr>
      <t xml:space="preserve"> Anteil der Projekte, die inkrementelle Innovationen verfolgen (Skalenwerte 1 und 2 / sehr inkrementell und inkrementell).
</t>
    </r>
    <r>
      <rPr>
        <i/>
        <sz val="9"/>
        <color rgb="FF53565A"/>
        <rFont val="Arial"/>
        <family val="2"/>
      </rPr>
      <t xml:space="preserve">Inkrementelle Innovationen </t>
    </r>
    <r>
      <rPr>
        <sz val="9"/>
        <color rgb="FF53565A"/>
        <rFont val="Arial"/>
        <family val="2"/>
      </rPr>
      <t>sind Weiterentwicklungen und Optimierungen von Bestehendem (Produkte, Dienstleistungen, Prozesse, Geschäftsmodelle etc.).</t>
    </r>
  </si>
  <si>
    <r>
      <rPr>
        <b/>
        <sz val="9"/>
        <color rgb="FF53565A"/>
        <rFont val="Arial"/>
        <family val="2"/>
      </rPr>
      <t>Disruptive Innovationen:</t>
    </r>
    <r>
      <rPr>
        <sz val="9"/>
        <color rgb="FF53565A"/>
        <rFont val="Arial"/>
        <family val="2"/>
      </rPr>
      <t xml:space="preserve"> Anteil der Projekte, die disruptive Innovationen verfolgen (Skalenwerte 5 und 6 / disruptiv und sehr disruptiv).
</t>
    </r>
    <r>
      <rPr>
        <i/>
        <sz val="9"/>
        <color rgb="FF53565A"/>
        <rFont val="Arial"/>
        <family val="2"/>
      </rPr>
      <t>Disruptive Innovationen</t>
    </r>
    <r>
      <rPr>
        <sz val="9"/>
        <color rgb="FF53565A"/>
        <rFont val="Arial"/>
        <family val="2"/>
      </rPr>
      <t xml:space="preserve"> schaffen vollständig neue Märkte mit neuen Spielregeln und Zielgruppen, und/oder es gelingt, bislang erfolgreiche Organisationen mit neuen Technologien oder Geschäftsmodellen vom Markt zu verdrängen. Disruptive Innovationen können sowohl radikalen als auch inkrementellen Charakter aufweisen.</t>
    </r>
  </si>
  <si>
    <r>
      <rPr>
        <b/>
        <sz val="9"/>
        <color rgb="FF53565A"/>
        <rFont val="Arial"/>
        <family val="2"/>
      </rPr>
      <t xml:space="preserve">Erfolg des Projektes: </t>
    </r>
    <r>
      <rPr>
        <sz val="9"/>
        <color rgb="FF53565A"/>
        <rFont val="Arial"/>
        <family val="2"/>
      </rPr>
      <t>Anteil der Forschungspartner, welche das abgeschlossene Projekt als hohen oder sehr hohen Erfolg beurteilen (Skalenwerte 5 und 6 / hoher Erfolg und sehr hoher Erfolg).</t>
    </r>
  </si>
  <si>
    <r>
      <rPr>
        <b/>
        <sz val="9"/>
        <color rgb="FF53565A"/>
        <rFont val="Arial"/>
        <family val="2"/>
      </rPr>
      <t>Inkrementelle Innovationen:</t>
    </r>
    <r>
      <rPr>
        <sz val="9"/>
        <color rgb="FF53565A"/>
        <rFont val="Arial"/>
        <family val="2"/>
      </rPr>
      <t xml:space="preserve"> Anteil Innovationsschecks, die inkrementelle Innovationen verfolgen (Skalenwerte 1 und 2 / sehr inkrementell und inkrementell).
</t>
    </r>
    <r>
      <rPr>
        <i/>
        <sz val="9"/>
        <color rgb="FF53565A"/>
        <rFont val="Arial"/>
        <family val="2"/>
      </rPr>
      <t xml:space="preserve">Inkrementelle Innovationen </t>
    </r>
    <r>
      <rPr>
        <sz val="9"/>
        <color rgb="FF53565A"/>
        <rFont val="Arial"/>
        <family val="2"/>
      </rPr>
      <t>sind Weiterentwicklungen und Optimierungen von Bestehendem (Produkte, Dienstleistungen, Prozesse, Geschäftsmodelle etc.).</t>
    </r>
  </si>
  <si>
    <r>
      <rPr>
        <b/>
        <sz val="9"/>
        <color rgb="FF53565A"/>
        <rFont val="Arial"/>
        <family val="2"/>
      </rPr>
      <t>Radikale Innovationsideen:</t>
    </r>
    <r>
      <rPr>
        <sz val="9"/>
        <color rgb="FF53565A"/>
        <rFont val="Arial"/>
        <family val="2"/>
      </rPr>
      <t xml:space="preserve"> Anteil geförderte radikale Innovationsideen an allen geförderten Innovationsideen (Skalenwerte 5 bis 6 / radikal oder sehr radikal).
</t>
    </r>
    <r>
      <rPr>
        <i/>
        <sz val="9"/>
        <color rgb="FF53565A"/>
        <rFont val="Arial"/>
        <family val="2"/>
      </rPr>
      <t>Radikale Innovationen</t>
    </r>
    <r>
      <rPr>
        <sz val="9"/>
        <color rgb="FF53565A"/>
        <rFont val="Arial"/>
        <family val="2"/>
      </rPr>
      <t xml:space="preserve"> oder Basisinnovationen betreffen fundamentale Neuerungen und Veränderungen auf Basis revolutionärer Ideen oder Technologien.</t>
    </r>
  </si>
  <si>
    <r>
      <rPr>
        <b/>
        <sz val="9"/>
        <color rgb="FF53565A"/>
        <rFont val="Arial"/>
        <family val="2"/>
      </rPr>
      <t>Weiterführung Zusammenarbeit mit Forschungspartner drei Jahre nach Projektabschluss:</t>
    </r>
    <r>
      <rPr>
        <sz val="9"/>
        <color rgb="FF53565A"/>
        <rFont val="Arial"/>
        <family val="2"/>
      </rPr>
      <t xml:space="preserve"> Anteil der Umsetzungspartner, die drei Jahre nach Projektabschluss mit Forschungspartnern aus dem Projekt weiter zusammenarbeiten (ja/nein).</t>
    </r>
  </si>
  <si>
    <r>
      <rPr>
        <b/>
        <sz val="9"/>
        <color rgb="FF53565A"/>
        <rFont val="Arial"/>
        <family val="2"/>
      </rPr>
      <t>Dissertationen:</t>
    </r>
    <r>
      <rPr>
        <sz val="9"/>
        <color rgb="FF53565A"/>
        <rFont val="Arial"/>
        <family val="2"/>
      </rPr>
      <t xml:space="preserve"> Anteil der Projekte mit abgeschlossenen oder geplanten Dissertationen bei Forschungspartnern (ja/nein).</t>
    </r>
  </si>
  <si>
    <r>
      <rPr>
        <b/>
        <sz val="9"/>
        <color rgb="FF53565A"/>
        <rFont val="Arial"/>
        <family val="2"/>
      </rPr>
      <t>Publikationen:</t>
    </r>
    <r>
      <rPr>
        <sz val="9"/>
        <color rgb="FF53565A"/>
        <rFont val="Arial"/>
        <family val="2"/>
      </rPr>
      <t xml:space="preserve"> Anteil der Projekte mit abgeschlossenen oder geplanten wissenschaftlichen Publikationen bei Forschungspartnern (double peer reviewed, peer-reviewed) (ja/nein).</t>
    </r>
  </si>
  <si>
    <r>
      <rPr>
        <b/>
        <sz val="9"/>
        <color rgb="FF53565A"/>
        <rFont val="Arial"/>
        <family val="2"/>
      </rPr>
      <t>Dienstleistungsinnovationen:</t>
    </r>
    <r>
      <rPr>
        <sz val="9"/>
        <color rgb="FF53565A"/>
        <rFont val="Arial"/>
        <family val="2"/>
      </rPr>
      <t xml:space="preserve"> Anteil der Projekte, die Dienstleistungsinnovationen verfolgen. Es können gleichzeitig mehrere Arten von Innovationen verfolgt werden. (ja/nein).</t>
    </r>
  </si>
  <si>
    <r>
      <rPr>
        <b/>
        <sz val="9"/>
        <color rgb="FF53565A"/>
        <rFont val="Arial"/>
        <family val="2"/>
      </rPr>
      <t>Folgeprojekt:</t>
    </r>
    <r>
      <rPr>
        <sz val="9"/>
        <color rgb="FF53565A"/>
        <rFont val="Arial"/>
        <family val="2"/>
      </rPr>
      <t xml:space="preserve"> Anteil der KMU, die auf  Basis der Ergebnisse des Innovationsschecks ein Innovationsprojekt lancieren oder dies planen in den nächsten 12 Monaten zu tun (ja/nein).</t>
    </r>
  </si>
  <si>
    <r>
      <rPr>
        <b/>
        <sz val="9"/>
        <color rgb="FF53565A"/>
        <rFont val="Arial"/>
        <family val="2"/>
      </rPr>
      <t>Radikale Innovationen:</t>
    </r>
    <r>
      <rPr>
        <sz val="9"/>
        <color rgb="FF53565A"/>
        <rFont val="Arial"/>
        <family val="2"/>
      </rPr>
      <t xml:space="preserve"> Anteil von Start-ups, die radikale Innovationen verfolgen (Skalenwerte 5 und 6 / radikal und sehr radikal).
</t>
    </r>
    <r>
      <rPr>
        <i/>
        <sz val="9"/>
        <color rgb="FF53565A"/>
        <rFont val="Arial"/>
        <family val="2"/>
      </rPr>
      <t xml:space="preserve">Radikale Innovationen </t>
    </r>
    <r>
      <rPr>
        <sz val="9"/>
        <color rgb="FF53565A"/>
        <rFont val="Arial"/>
        <family val="2"/>
      </rPr>
      <t>oder Basisinnovationen betreffen fundamentale Neuerungen und Veränderungen auf Basis revolutionärer Ideen oder Technologien.</t>
    </r>
  </si>
  <si>
    <r>
      <rPr>
        <b/>
        <sz val="9"/>
        <color rgb="FF53565A"/>
        <rFont val="Arial"/>
        <family val="2"/>
      </rPr>
      <t>Inkrementelle Innovationen:</t>
    </r>
    <r>
      <rPr>
        <sz val="9"/>
        <color rgb="FF53565A"/>
        <rFont val="Arial"/>
        <family val="2"/>
      </rPr>
      <t xml:space="preserve"> Anteil von Start-ups, die inkrementelle Innovationen verfolgen (Skalenwerte 1 und 2 / sehr inkrementell und inkrementell).
</t>
    </r>
    <r>
      <rPr>
        <i/>
        <sz val="9"/>
        <color rgb="FF53565A"/>
        <rFont val="Arial"/>
        <family val="2"/>
      </rPr>
      <t xml:space="preserve">Inkrementelle Innovationen </t>
    </r>
    <r>
      <rPr>
        <sz val="9"/>
        <color rgb="FF53565A"/>
        <rFont val="Arial"/>
        <family val="2"/>
      </rPr>
      <t>sind Weiterentwicklungen und Optimierungen von Bestehendem (Produkte, Dienstleistungen, Prozesse, Geschäftsmodelle etc.).</t>
    </r>
  </si>
  <si>
    <r>
      <rPr>
        <b/>
        <sz val="9"/>
        <color rgb="FF53565A"/>
        <rFont val="Arial"/>
        <family val="2"/>
      </rPr>
      <t>Disruptive Innovationen:</t>
    </r>
    <r>
      <rPr>
        <sz val="9"/>
        <color rgb="FF53565A"/>
        <rFont val="Arial"/>
        <family val="2"/>
      </rPr>
      <t xml:space="preserve"> Anteil von Start-ups, die disruptive Innovationen verfolgen (Skalenwerte 5 und 6 / disruptiv und sehr disruptiv).
</t>
    </r>
    <r>
      <rPr>
        <i/>
        <sz val="9"/>
        <color rgb="FF53565A"/>
        <rFont val="Arial"/>
        <family val="2"/>
      </rPr>
      <t xml:space="preserve">Disruptive Innovationen </t>
    </r>
    <r>
      <rPr>
        <sz val="9"/>
        <color rgb="FF53565A"/>
        <rFont val="Arial"/>
        <family val="2"/>
      </rPr>
      <t>schaffen vollständig neue Märkte mit neuen Spielregeln und Zielgruppen, und/oder es gelingt, bislang erfolgreiche Organisationen mit neuen Technologien oder Geschäftsmodellen vom Markt zu verdrängen. isruptive Innovationen können sowohl radikalen als auch inkrementellen Charakter aufweisen.</t>
    </r>
  </si>
  <si>
    <r>
      <rPr>
        <b/>
        <sz val="9"/>
        <color rgb="FF53565A"/>
        <rFont val="Arial"/>
        <family val="2"/>
      </rPr>
      <t xml:space="preserve">Zusammenarbeit Forschungs- und Umsetzungspartner: </t>
    </r>
    <r>
      <rPr>
        <sz val="9"/>
        <color rgb="FF53565A"/>
        <rFont val="Arial"/>
        <family val="2"/>
      </rPr>
      <t>Anteil der Forschungspartner, die während dem Projekt mit mindestens einem potenziellen Umsetzungspartner zusammengearbeitet haben (ja/nein).</t>
    </r>
  </si>
  <si>
    <r>
      <rPr>
        <b/>
        <sz val="9"/>
        <color rgb="FF53565A"/>
        <rFont val="Arial"/>
        <family val="2"/>
      </rPr>
      <t>Digitalisierung:</t>
    </r>
    <r>
      <rPr>
        <sz val="9"/>
        <color rgb="FF53565A"/>
        <rFont val="Arial"/>
        <family val="2"/>
      </rPr>
      <t xml:space="preserve"> Anteil der Innovationsschecks mit engem Bezug zu digitalen Technologien oder Geschäftsmodellen (Skalenwerte 4 bis 6 / eher enger Bezug bis sehr enger Bezug).</t>
    </r>
  </si>
  <si>
    <r>
      <rPr>
        <b/>
        <sz val="9"/>
        <color rgb="FF53565A"/>
        <rFont val="Arial"/>
        <family val="2"/>
      </rPr>
      <t>Nachhaltigkeit:</t>
    </r>
    <r>
      <rPr>
        <sz val="9"/>
        <color rgb="FF53565A"/>
        <rFont val="Arial"/>
        <family val="2"/>
      </rPr>
      <t xml:space="preserve"> Anteil der Innovationsschecks, die auf ökologische und/oder soziale Beiträge zur Nachhaltigkeit zielen (Skalenwerte 4 bis 6 / eher hohe Beiträge bis sehr hohe Beiträge).</t>
    </r>
  </si>
  <si>
    <r>
      <rPr>
        <b/>
        <sz val="9"/>
        <color rgb="FF53565A"/>
        <rFont val="Arial"/>
        <family val="2"/>
      </rPr>
      <t>Nachhaltigkeit</t>
    </r>
    <r>
      <rPr>
        <sz val="9"/>
        <color rgb="FF53565A"/>
        <rFont val="Arial"/>
        <family val="2"/>
      </rPr>
      <t>: Anteil der Projekte, die auf ökologische und/oder soziale Beiträge zur Nachhaltigkeit zielen (Skalenwerte 4 bis 6 / eher hohe Beiträge bis sehr hohe Beiträge).</t>
    </r>
  </si>
  <si>
    <r>
      <rPr>
        <b/>
        <sz val="9"/>
        <color rgb="FF53565A"/>
        <rFont val="Arial"/>
        <family val="2"/>
      </rPr>
      <t xml:space="preserve">Digitalisierung: </t>
    </r>
    <r>
      <rPr>
        <sz val="9"/>
        <color rgb="FF53565A"/>
        <rFont val="Arial"/>
        <family val="2"/>
      </rPr>
      <t>Anteil der Projekte mit engem Bezug zu digitalen Technologien oder Geschäftsmodellen (Skalenwerte 4 bis 6 / eher enger Bezug bis sehr enger Bezug).</t>
    </r>
  </si>
  <si>
    <r>
      <rPr>
        <b/>
        <sz val="9"/>
        <color rgb="FF53565A"/>
        <rFont val="Arial"/>
        <family val="2"/>
      </rPr>
      <t>Nachhaltigkeit</t>
    </r>
    <r>
      <rPr>
        <sz val="9"/>
        <color rgb="FF53565A"/>
        <rFont val="Arial"/>
        <family val="2"/>
      </rPr>
      <t>: Anteil der Projekte, die auf ökologische und/oder soziale Beiträge zur Nachhaltigkeit zielen, aus Sicht der Forschungspartner (Skalenwerte 4 bis 6 / eher hohe Beiträge bis sehr hohe Beiträge).</t>
    </r>
  </si>
  <si>
    <r>
      <rPr>
        <b/>
        <sz val="9"/>
        <color rgb="FF53565A"/>
        <rFont val="Arial"/>
        <family val="2"/>
      </rPr>
      <t xml:space="preserve">Nachhaltigkeit: </t>
    </r>
    <r>
      <rPr>
        <sz val="9"/>
        <color rgb="FF53565A"/>
        <rFont val="Arial"/>
        <family val="2"/>
      </rPr>
      <t>Anteil der Projekte, die auf ökologische und/oder soziale Beiträge zur Nachhaltigkeit zielen, aus Sicht der Umsetzungspartner (Skalenwerte 4 bis 6 / eher hohe Beiträge bis sehr hohe Beiträge).</t>
    </r>
  </si>
  <si>
    <r>
      <rPr>
        <b/>
        <sz val="9"/>
        <color rgb="FF53565A"/>
        <rFont val="Arial"/>
        <family val="2"/>
      </rPr>
      <t xml:space="preserve">Digitalisierung: </t>
    </r>
    <r>
      <rPr>
        <sz val="9"/>
        <color rgb="FF53565A"/>
        <rFont val="Arial"/>
        <family val="2"/>
      </rPr>
      <t>Anteil Projekte mit engem Bezug zu digitalen Technologien oder Geschäftsmodellen, aus Sicht der Umsetzungspartner (Skalenwerte 4 bis 6 / eher enger Bezug bis sehr enger Bezug).</t>
    </r>
  </si>
  <si>
    <r>
      <rPr>
        <b/>
        <sz val="9"/>
        <color rgb="FF53565A"/>
        <rFont val="Arial"/>
        <family val="2"/>
      </rPr>
      <t xml:space="preserve">Digitalisierung: </t>
    </r>
    <r>
      <rPr>
        <sz val="9"/>
        <color rgb="FF53565A"/>
        <rFont val="Arial"/>
        <family val="2"/>
      </rPr>
      <t>Anteil der Projekte mit engem Bezug zu digitalen Technologien oder Geschäftsmodellen, aus Sicht der Forschungspartner (Skalenwerte 4 bis 6 / eher enger Bezug bis sehr enger Bezug).</t>
    </r>
  </si>
  <si>
    <r>
      <rPr>
        <b/>
        <sz val="9"/>
        <color rgb="FF53565A"/>
        <rFont val="Arial"/>
        <family val="2"/>
      </rPr>
      <t>Profitable Start-ups:</t>
    </r>
    <r>
      <rPr>
        <sz val="9"/>
        <color rgb="FF53565A"/>
        <rFont val="Arial"/>
        <family val="2"/>
      </rPr>
      <t xml:space="preserve"> Anteil der profitablen Start-ups (Break-even) beim Coachingabschluss (ja//nein). </t>
    </r>
  </si>
  <si>
    <r>
      <rPr>
        <b/>
        <sz val="9"/>
        <color rgb="FF53565A"/>
        <rFont val="Arial"/>
        <family val="2"/>
      </rPr>
      <t>Nachhaltigkeit:</t>
    </r>
    <r>
      <rPr>
        <sz val="9"/>
        <color rgb="FF53565A"/>
        <rFont val="Arial"/>
        <family val="2"/>
      </rPr>
      <t xml:space="preserve"> Anteil der Start-ups, die mit ihrer Geschäftsidee auf ökologische und/oder soziale Nachhaltigkeit zielen (Skalenwerte 4 bis 6 / eher hohe Beiträge bis sehr hohe Beiträge).</t>
    </r>
  </si>
  <si>
    <r>
      <rPr>
        <b/>
        <sz val="9"/>
        <color rgb="FF53565A"/>
        <rFont val="Arial"/>
        <family val="2"/>
      </rPr>
      <t>Digitalisierung:</t>
    </r>
    <r>
      <rPr>
        <sz val="9"/>
        <color rgb="FF53565A"/>
        <rFont val="Arial"/>
        <family val="2"/>
      </rPr>
      <t xml:space="preserve"> Anteil der Start-ups mit engem Bezug in ihrer Geschäftsidee zu digitalen Technologien oder Geschäftsmodellen (Skalenwerte 4 bis 6 / eher enger Bezug bis sehr enger Bezug).</t>
    </r>
  </si>
  <si>
    <r>
      <rPr>
        <b/>
        <sz val="9"/>
        <color rgb="FF53565A"/>
        <rFont val="Arial"/>
        <family val="2"/>
      </rPr>
      <t>Profitable Start-ups drei Jahre nach Coaching-Abschluss:</t>
    </r>
    <r>
      <rPr>
        <sz val="9"/>
        <color rgb="FF53565A"/>
        <rFont val="Arial"/>
        <family val="2"/>
      </rPr>
      <t xml:space="preserve"> Anteil der profitablen Start-ups (Break-even) beim Coachingabschluss (ja//nein). </t>
    </r>
  </si>
  <si>
    <r>
      <rPr>
        <b/>
        <sz val="9"/>
        <color rgb="FF53565A"/>
        <rFont val="Arial"/>
        <family val="2"/>
      </rPr>
      <t>Markteintritt:</t>
    </r>
    <r>
      <rPr>
        <sz val="9"/>
        <color rgb="FF53565A"/>
        <rFont val="Arial"/>
        <family val="2"/>
      </rPr>
      <t xml:space="preserve"> Anteil der Start-ups, die bereits auf einem Markt sind oder dies in 12 Monaten nach Coachingabschluss planen (ja/nein).</t>
    </r>
  </si>
  <si>
    <r>
      <rPr>
        <b/>
        <sz val="9"/>
        <color rgb="FF53565A"/>
        <rFont val="Arial"/>
        <family val="2"/>
      </rPr>
      <t xml:space="preserve">Gründerinnen in Teams: </t>
    </r>
    <r>
      <rPr>
        <sz val="9"/>
        <color rgb="FF53565A"/>
        <rFont val="Arial"/>
        <family val="2"/>
      </rPr>
      <t>Anteil der Start-up Teams mit mindestens einer Gründerin (ja/nein).</t>
    </r>
  </si>
  <si>
    <r>
      <rPr>
        <b/>
        <sz val="9"/>
        <color rgb="FF53565A"/>
        <rFont val="Arial"/>
        <family val="2"/>
      </rPr>
      <t xml:space="preserve">Gründerinnen: </t>
    </r>
    <r>
      <rPr>
        <sz val="9"/>
        <color rgb="FF53565A"/>
        <rFont val="Arial"/>
        <family val="2"/>
      </rPr>
      <t>Durchschnittlicher Anteil von Gründerinnen in den Gründungsteams (ja/nein).</t>
    </r>
  </si>
  <si>
    <r>
      <rPr>
        <b/>
        <sz val="9"/>
        <color rgb="FF53565A"/>
        <rFont val="Arial"/>
        <family val="2"/>
      </rPr>
      <t>Start-ups/Spin-offs aus Projektförderung:</t>
    </r>
    <r>
      <rPr>
        <sz val="9"/>
        <color rgb="FF53565A"/>
        <rFont val="Arial"/>
        <family val="2"/>
      </rPr>
      <t xml:space="preserve"> Anteil der Forschungspartner, bei welchen basierend auf den Projektergebnissen die Gründung eines Start-ups oder Spin-offs erfolgt oder geplant ist (ja/nein).</t>
    </r>
  </si>
  <si>
    <r>
      <t xml:space="preserve">Ideenentwicklung: </t>
    </r>
    <r>
      <rPr>
        <sz val="9"/>
        <color rgb="FF53565A"/>
        <rFont val="Arial"/>
        <family val="2"/>
      </rPr>
      <t>Anteil der im Innovation Booster beteiligten Personen oder Organisationen, die ihre Fähigkeiten und Kompetenzen (Kapazität) für die Entwicklung und das Testen radikaler Innovationsideen erhöht haben (Skalenwerte 5 und 6 /  einverstanden oder sehr einverstanden)</t>
    </r>
    <r>
      <rPr>
        <b/>
        <sz val="9"/>
        <color rgb="FF53565A"/>
        <rFont val="Arial"/>
        <family val="2"/>
      </rPr>
      <t>.</t>
    </r>
  </si>
  <si>
    <r>
      <rPr>
        <b/>
        <sz val="9"/>
        <color rgb="FF53565A"/>
        <rFont val="Arial"/>
        <family val="2"/>
      </rPr>
      <t xml:space="preserve">Neuheit für internationale Märkte: </t>
    </r>
    <r>
      <rPr>
        <sz val="9"/>
        <color rgb="FF53565A"/>
        <rFont val="Arial"/>
        <family val="2"/>
      </rPr>
      <t xml:space="preserve"> Anteil der Start-ups mit Neuheit/Innovation auf internationalen Märkten, 2022 Weltmarktneuheit (ja/nein).</t>
    </r>
  </si>
  <si>
    <r>
      <rPr>
        <b/>
        <sz val="9"/>
        <color rgb="FF53565A"/>
        <rFont val="Arial"/>
        <family val="2"/>
      </rPr>
      <t>Beschäftigungswirkung in Arbeitsplätzen drei Jahre nach Projektabschluss:</t>
    </r>
    <r>
      <rPr>
        <sz val="9"/>
        <color rgb="FF53565A"/>
        <rFont val="Arial"/>
        <family val="2"/>
      </rPr>
      <t xml:space="preserve"> Durchschnittliche und durch ein gefördertes Projekt geschaffene zusätzliche Vollzeit-Arbeitsplätze (FTE). </t>
    </r>
  </si>
  <si>
    <r>
      <rPr>
        <b/>
        <sz val="9"/>
        <color rgb="FF53565A"/>
        <rFont val="Arial"/>
        <family val="2"/>
      </rPr>
      <t>Wertschöpfungsmultiplikator drei Jahre nach Projektabschluss:</t>
    </r>
    <r>
      <rPr>
        <sz val="9"/>
        <color rgb="FF53565A"/>
        <rFont val="Arial"/>
        <family val="2"/>
      </rPr>
      <t xml:space="preserve"> Ausgelöste Wertschöpfung während drei Jahren in Relation zu einem Förderfranken (Hochrechnung auf Basis Ergebnisse Wirkungsmonitoring).</t>
    </r>
  </si>
  <si>
    <r>
      <rPr>
        <b/>
        <sz val="9"/>
        <color rgb="FF53565A"/>
        <rFont val="Arial"/>
        <family val="2"/>
      </rPr>
      <t>Neuheit für internationale Märkte:</t>
    </r>
    <r>
      <rPr>
        <sz val="9"/>
        <color rgb="FF53565A"/>
        <rFont val="Arial"/>
        <family val="2"/>
      </rPr>
      <t xml:space="preserve"> Anteil der Projekte, die mit ihrer Innovation auf die Einführung einer Neuheit für den internationalen Markt zielen, 2022 und 2021 Weltmarktneuheit (ja/nein).</t>
    </r>
  </si>
  <si>
    <r>
      <rPr>
        <b/>
        <sz val="9"/>
        <color rgb="FF53565A"/>
        <rFont val="Arial"/>
        <family val="2"/>
      </rPr>
      <t>Ökonomische Effekte drei Jahre nach Projektabschluss:</t>
    </r>
    <r>
      <rPr>
        <sz val="9"/>
        <color rgb="FF53565A"/>
        <rFont val="Arial"/>
        <family val="2"/>
      </rPr>
      <t xml:space="preserve"> Anteil der KMU mit positiven ökonomischen Wirkungen als Folge der Projektförderung (ja/nein; Beschäftigung, Umsatz, Wettbewerbsfähigkeit, Produktivität, F&amp;E Investitionen).</t>
    </r>
  </si>
  <si>
    <r>
      <rPr>
        <b/>
        <sz val="9"/>
        <color rgb="FF53565A"/>
        <rFont val="Arial"/>
        <family val="2"/>
      </rPr>
      <t xml:space="preserve">Zusammenarbeit mit Forschungspartner: </t>
    </r>
    <r>
      <rPr>
        <sz val="9"/>
        <color rgb="FF53565A"/>
        <rFont val="Arial"/>
        <family val="2"/>
      </rPr>
      <t>Anteil der KMU, die nach Projektabschluss weiterhin mit dem Forschungspartner zusammenarbeiten oder dies planen (ja/nein).</t>
    </r>
  </si>
  <si>
    <r>
      <rPr>
        <b/>
        <sz val="9"/>
        <color rgb="FF53565A"/>
        <rFont val="Arial"/>
        <family val="2"/>
      </rPr>
      <t xml:space="preserve">Leistung Forschungspartner: </t>
    </r>
    <r>
      <rPr>
        <sz val="9"/>
        <color rgb="FF53565A"/>
        <rFont val="Arial"/>
        <family val="2"/>
      </rPr>
      <t>Anteil der KMU, die die Leistung des Forschungspartners als gut oder sehr gut bewertet haben (Skalenwerte 5 und 6 / gut oder sehr gut).</t>
    </r>
  </si>
  <si>
    <r>
      <rPr>
        <b/>
        <sz val="9"/>
        <color rgb="FF53565A"/>
        <rFont val="Arial"/>
        <family val="2"/>
      </rPr>
      <t>Zusammenarbeit mit Forschungspartner:</t>
    </r>
    <r>
      <rPr>
        <sz val="9"/>
        <color rgb="FF53565A"/>
        <rFont val="Arial"/>
        <family val="2"/>
      </rPr>
      <t xml:space="preserve"> Anteil der KMU, die durch den Innovationsschecks zum ersten Mal mit einem Forschungspartner zusammengearbeitet haben.</t>
    </r>
  </si>
  <si>
    <r>
      <rPr>
        <b/>
        <sz val="9"/>
        <color rgb="FF53565A"/>
        <rFont val="Arial"/>
        <family val="2"/>
      </rPr>
      <t>Zielerreichung Innovationsscheck</t>
    </r>
    <r>
      <rPr>
        <sz val="9"/>
        <color rgb="FF53565A"/>
        <rFont val="Arial"/>
        <family val="2"/>
      </rPr>
      <t>: Anteil der KMU, die mit dem Innovationsscheck ihre Projektziele vollständig erreicht oder übertroffen haben (Skalenwerte 5 und 6 / vollständig erreicht oder übertroffen).</t>
    </r>
  </si>
  <si>
    <t>Umsetzungspartner / Forschungspartner</t>
  </si>
  <si>
    <r>
      <rPr>
        <b/>
        <sz val="9"/>
        <color rgb="FF53565A"/>
        <rFont val="Arial"/>
        <family val="2"/>
      </rPr>
      <t>Weitergeführte Innovationsideen:</t>
    </r>
    <r>
      <rPr>
        <sz val="9"/>
        <color rgb="FF53565A"/>
        <rFont val="Arial"/>
        <family val="2"/>
      </rPr>
      <t xml:space="preserve"> Anteil der unterstützten Innovationsideen, die nach der Förderung durch Innovation Booster mit der konkreten Prüfung der Innovationsidee weitergeführt werden (z.B. Innosuisse-Förderung: Mentoring, Innovationsschecks, Innovationsprojekte; Weiterführung ausserhalb Innosuisse mit und ohne Förderung) (ja/nein).</t>
    </r>
  </si>
  <si>
    <r>
      <rPr>
        <b/>
        <sz val="9"/>
        <color rgb="FF53565A"/>
        <rFont val="Arial"/>
        <family val="2"/>
      </rPr>
      <t xml:space="preserve">Bewilligte Innovationsprojekte: </t>
    </r>
    <r>
      <rPr>
        <sz val="9"/>
        <color rgb="FF53565A"/>
        <rFont val="Arial"/>
        <family val="2"/>
      </rPr>
      <t>Anzahl der bewilligten Innovationsprojekte, die aus der Ideenförderung und -prüfung im Innovation Booster</t>
    </r>
    <r>
      <rPr>
        <sz val="9"/>
        <rFont val="Arial"/>
        <family val="2"/>
      </rPr>
      <t xml:space="preserve"> pro Jahr re</t>
    </r>
    <r>
      <rPr>
        <sz val="9"/>
        <color rgb="FF53565A"/>
        <rFont val="Arial"/>
        <family val="2"/>
      </rPr>
      <t>sultieren (Auswertung Innosuisse).</t>
    </r>
  </si>
  <si>
    <r>
      <rPr>
        <b/>
        <sz val="9"/>
        <color rgb="FF53565A"/>
        <rFont val="Arial"/>
        <family val="2"/>
      </rPr>
      <t>Zusammenarbeit Forschungs- und Umsetzungspartner</t>
    </r>
    <r>
      <rPr>
        <sz val="9"/>
        <color rgb="FF53565A"/>
        <rFont val="Arial"/>
        <family val="2"/>
      </rPr>
      <t>: Anteil der Umsetzungspartner, die nach drei Jahre nach Projektabschluss die Zusammenarbeit mit dem Forschungspartner fortsetzen (ja/nein).</t>
    </r>
  </si>
  <si>
    <r>
      <rPr>
        <b/>
        <sz val="9"/>
        <color rgb="FF53565A"/>
        <rFont val="Arial"/>
        <family val="2"/>
      </rPr>
      <t>Mitnahmeeffekt:</t>
    </r>
    <r>
      <rPr>
        <sz val="9"/>
        <color rgb="FF53565A"/>
        <rFont val="Arial"/>
        <family val="2"/>
      </rPr>
      <t xml:space="preserve"> Anteil der Projekte, welche beim Umsetzungspartner auch ohne Förderung mit geringeren Änderungen (Zeit, Umfang)  durchgeführt worden wären (ja/nein).</t>
    </r>
  </si>
  <si>
    <r>
      <rPr>
        <b/>
        <sz val="9"/>
        <color rgb="FF53565A"/>
        <rFont val="Arial"/>
        <family val="2"/>
      </rPr>
      <t>Mitnahmeeffekt:</t>
    </r>
    <r>
      <rPr>
        <sz val="9"/>
        <color rgb="FF53565A"/>
        <rFont val="Arial"/>
        <family val="2"/>
      </rPr>
      <t xml:space="preserve"> Anteil der Projekte, welche beim Forschungspartner auch ohne Förderung mit geringeren Änderungen (Inhalt, Umfang)  durchgeführt worden wären (ja/nein).</t>
    </r>
  </si>
  <si>
    <r>
      <rPr>
        <b/>
        <sz val="9"/>
        <rFont val="Arial"/>
        <family val="2"/>
      </rPr>
      <t>Ko-Pub</t>
    </r>
    <r>
      <rPr>
        <b/>
        <sz val="9"/>
        <color rgb="FF53565A"/>
        <rFont val="Arial"/>
        <family val="2"/>
      </rPr>
      <t xml:space="preserve">likationen: </t>
    </r>
    <r>
      <rPr>
        <sz val="9"/>
        <color rgb="FF53565A"/>
        <rFont val="Arial"/>
        <family val="2"/>
      </rPr>
      <t>Anteil der Projekte mit abgeschlossenen oder geplanten Ko-Publikationen von Forschungs- und Umsetzungspartnern (ja/nein).</t>
    </r>
  </si>
  <si>
    <r>
      <rPr>
        <b/>
        <sz val="9"/>
        <color rgb="FF53565A"/>
        <rFont val="Arial"/>
        <family val="2"/>
      </rPr>
      <t xml:space="preserve">Transfer Forschungspersonal: </t>
    </r>
    <r>
      <rPr>
        <sz val="9"/>
        <color rgb="FF53565A"/>
        <rFont val="Arial"/>
        <family val="2"/>
      </rPr>
      <t>Anteil der Umsetzungspartner mit Anstellungen von  Forschungspersonal aufgrund des Projektes (ja/nein).</t>
    </r>
  </si>
  <si>
    <t>Wirkung  Forschung &amp; Entwicklung, WTT und Innovation</t>
  </si>
  <si>
    <r>
      <rPr>
        <b/>
        <sz val="9"/>
        <color rgb="FF53565A"/>
        <rFont val="Arial"/>
        <family val="2"/>
      </rPr>
      <t>Ursprung der Projektidee:</t>
    </r>
    <r>
      <rPr>
        <sz val="9"/>
        <color rgb="FF53565A"/>
        <rFont val="Arial"/>
        <family val="2"/>
      </rPr>
      <t xml:space="preserve"> Anteil der Projekte mit ursprünglicher Projektidee seitens Umsetzungspartner oder gemeinsam mit Forschungspartner entwickelte Projektidee (ja/nein).</t>
    </r>
  </si>
  <si>
    <r>
      <rPr>
        <b/>
        <sz val="9"/>
        <color rgb="FF53565A"/>
        <rFont val="Arial"/>
        <family val="2"/>
      </rPr>
      <t>Stärkung des Wissens- und Technologietransfers drei Jahre nach Projektabschluss:</t>
    </r>
    <r>
      <rPr>
        <sz val="9"/>
        <color rgb="FF53565A"/>
        <rFont val="Arial"/>
        <family val="2"/>
      </rPr>
      <t xml:space="preserve"> Anteil der Umsetzungspartner, die durch die Projektförderung den Wissens- und Technologietransfers gestärkt haben (ja/nein).</t>
    </r>
  </si>
  <si>
    <r>
      <rPr>
        <b/>
        <sz val="9"/>
        <color rgb="FF53565A"/>
        <rFont val="Arial"/>
        <family val="2"/>
      </rPr>
      <t>Umsetzung auf dem Markt oder in der Organisation drei Jahre nach Projektabschluss</t>
    </r>
    <r>
      <rPr>
        <sz val="9"/>
        <color rgb="FF53565A"/>
        <rFont val="Arial"/>
        <family val="2"/>
      </rPr>
      <t>: Anteil der Projekte, welche bei Projektabschluss auf dem Markt oder in der Organisation eingeführt worden sind, oder in 24 Monaten umgesetzt werden. (ja/nein)</t>
    </r>
  </si>
  <si>
    <r>
      <rPr>
        <b/>
        <sz val="9"/>
        <color rgb="FF53565A"/>
        <rFont val="Arial"/>
        <family val="2"/>
      </rPr>
      <t>Zielerreichung bei Anwendungsorientierung:</t>
    </r>
    <r>
      <rPr>
        <sz val="9"/>
        <color rgb="FF53565A"/>
        <rFont val="Arial"/>
        <family val="2"/>
      </rPr>
      <t xml:space="preserve"> Anteil der Forschungspartner, die die Anwendungs- und Umsetzungsziele im Projekt vollständig erreicht oder übertroffen haben (Skalenwerte 5 und 6 / vollständig erreicht oder übertroffen).</t>
    </r>
  </si>
  <si>
    <r>
      <rPr>
        <b/>
        <sz val="9"/>
        <color rgb="FF53565A"/>
        <rFont val="Arial"/>
        <family val="2"/>
      </rPr>
      <t xml:space="preserve">Prüfung der Machbarkeit: </t>
    </r>
    <r>
      <rPr>
        <sz val="9"/>
        <color rgb="FF53565A"/>
        <rFont val="Arial"/>
        <family val="2"/>
      </rPr>
      <t>Anteil der Projekte mit erfolgreicher Prüfung der Machbarkeit (ja/nein).</t>
    </r>
  </si>
  <si>
    <r>
      <rPr>
        <b/>
        <sz val="9"/>
        <color rgb="FF53565A"/>
        <rFont val="Arial"/>
        <family val="2"/>
      </rPr>
      <t xml:space="preserve">Schlüssige Ergebnisse für Umsetzung: </t>
    </r>
    <r>
      <rPr>
        <sz val="9"/>
        <color rgb="FF53565A"/>
        <rFont val="Arial"/>
        <family val="2"/>
      </rPr>
      <t>Anteil der Projekte mit  schlüssigen Ergebnissen für nächste Umsetzungschritte (ja/nein).</t>
    </r>
  </si>
  <si>
    <r>
      <rPr>
        <b/>
        <sz val="9"/>
        <color rgb="FF53565A"/>
        <rFont val="Arial"/>
        <family val="2"/>
      </rPr>
      <t>Mitnahmeeffekt:</t>
    </r>
    <r>
      <rPr>
        <sz val="9"/>
        <color rgb="FF53565A"/>
        <rFont val="Arial"/>
        <family val="2"/>
      </rPr>
      <t xml:space="preserve"> Anteil der Innovationsschecks, welche bei den KMU auch ohne Förderung in unverändertem Inhalt und Umfang durchgeführt worden wären (ja/nein).</t>
    </r>
  </si>
  <si>
    <r>
      <rPr>
        <b/>
        <sz val="9"/>
        <color rgb="FF53565A"/>
        <rFont val="Arial"/>
        <family val="2"/>
      </rPr>
      <t>Mitnahmeeffekt:</t>
    </r>
    <r>
      <rPr>
        <sz val="9"/>
        <color rgb="FF53565A"/>
        <rFont val="Arial"/>
        <family val="2"/>
      </rPr>
      <t xml:space="preserve"> Anteil der Innovationsschecks, welche bei den KMU's auch ohne Förderung mit geringeren Änderungen (Inhalt, Umfang)  durchgeführt worden wären (ja/nein).</t>
    </r>
  </si>
  <si>
    <r>
      <rPr>
        <b/>
        <sz val="9"/>
        <color rgb="FF53565A"/>
        <rFont val="Arial"/>
        <family val="2"/>
      </rPr>
      <t>Fortführung Innovationsidee:</t>
    </r>
    <r>
      <rPr>
        <sz val="9"/>
        <color rgb="FF53565A"/>
        <rFont val="Arial"/>
        <family val="2"/>
      </rPr>
      <t xml:space="preserve"> Anteil der KMU, die die Innovationsidee nach Abschluss des Innovationsschecks weiterentwickelt haben oder dies planen (ja/nein).</t>
    </r>
  </si>
  <si>
    <r>
      <rPr>
        <b/>
        <sz val="9"/>
        <color rgb="FF53565A"/>
        <rFont val="Arial"/>
        <family val="2"/>
      </rPr>
      <t xml:space="preserve">Zunahme Vollzeitbeschäftigte drei Jahre nach Coachingabschluss: </t>
    </r>
    <r>
      <rPr>
        <sz val="9"/>
        <color rgb="FF53565A"/>
        <rFont val="Arial"/>
        <family val="2"/>
      </rPr>
      <t>Wachstum Vollzeitbeschäftigte der Start-ups, inklusive Gründer/-innen, in der Schweiz und im Ausland (numerische Angaben).</t>
    </r>
  </si>
  <si>
    <r>
      <rPr>
        <b/>
        <sz val="9"/>
        <color rgb="FF53565A"/>
        <rFont val="Arial"/>
        <family val="2"/>
      </rPr>
      <t xml:space="preserve">Bewilligte Innovationsschecks: </t>
    </r>
    <r>
      <rPr>
        <sz val="9"/>
        <color rgb="FF53565A"/>
        <rFont val="Arial"/>
        <family val="2"/>
      </rPr>
      <t>Anzahl der bewilligten Innovationsschecks, die aus der Ideenförderung und -prüfung im Innovation Booster</t>
    </r>
    <r>
      <rPr>
        <sz val="9"/>
        <rFont val="Arial"/>
        <family val="2"/>
      </rPr>
      <t xml:space="preserve"> pro Jahr re</t>
    </r>
    <r>
      <rPr>
        <sz val="9"/>
        <color rgb="FF53565A"/>
        <rFont val="Arial"/>
        <family val="2"/>
      </rPr>
      <t>sultieren (Auswertung Innosuisse.</t>
    </r>
  </si>
  <si>
    <r>
      <rPr>
        <b/>
        <sz val="9"/>
        <color rgb="FF53565A"/>
        <rFont val="Arial"/>
        <family val="2"/>
      </rPr>
      <t xml:space="preserve">Hohe Zielerreichung bei Projekt: </t>
    </r>
    <r>
      <rPr>
        <sz val="9"/>
        <color rgb="FF53565A"/>
        <rFont val="Arial"/>
        <family val="2"/>
      </rPr>
      <t>Anteil der Umsetzungspartner, die die Projektziele vollständig erreicht oder übertroffen haben (Skalenwerte 5 und 6 / vollständig erreicht oder übertroffen).</t>
    </r>
  </si>
  <si>
    <r>
      <rPr>
        <b/>
        <sz val="9"/>
        <color rgb="FF53565A"/>
        <rFont val="Arial"/>
        <family val="2"/>
      </rPr>
      <t>Ungenügende Zielerreichung bei Projekt:</t>
    </r>
    <r>
      <rPr>
        <sz val="9"/>
        <color rgb="FF53565A"/>
        <rFont val="Arial"/>
        <family val="2"/>
      </rPr>
      <t xml:space="preserve"> Anteil der Umsetzungspartner, die die Projektziele nicht oder nur in geringem Ausmass erreicht haben (Skalenwerte 1 bis 2 / nicht erreicht - nur in geringem Mass erreicht).</t>
    </r>
  </si>
  <si>
    <t>Zielerreichung / Erfolg / Zufriedenheit</t>
  </si>
  <si>
    <r>
      <rPr>
        <b/>
        <sz val="9"/>
        <color rgb="FF53565A"/>
        <rFont val="Arial"/>
        <family val="2"/>
      </rPr>
      <t>Hohe Zufriedenheit:</t>
    </r>
    <r>
      <rPr>
        <sz val="9"/>
        <color rgb="FF53565A"/>
        <rFont val="Arial"/>
        <family val="2"/>
      </rPr>
      <t xml:space="preserve"> Anteil der Umsetzungspartner, welche mit dem Instrument der Innovationsprojekte zufrieden oder sehr zufrieden sind (Skalenwerte 5 und 6 / hohe und sehr hohe Zufriedenheit).</t>
    </r>
  </si>
  <si>
    <r>
      <rPr>
        <b/>
        <sz val="9"/>
        <color rgb="FF53565A"/>
        <rFont val="Arial"/>
        <family val="2"/>
      </rPr>
      <t>Hohe Zielerreichung bei Forschung:</t>
    </r>
    <r>
      <rPr>
        <sz val="9"/>
        <color rgb="FF53565A"/>
        <rFont val="Arial"/>
        <family val="2"/>
      </rPr>
      <t xml:space="preserve"> Anteil der Forschungspartner, die die Forschungsziele im Projekt vollständig erreicht oder übertroffen haben (Skalenwerte 5 und 6 / vollständig erreicht oder übertroffen).</t>
    </r>
  </si>
  <si>
    <r>
      <rPr>
        <b/>
        <sz val="9"/>
        <color rgb="FF53565A"/>
        <rFont val="Arial"/>
        <family val="2"/>
      </rPr>
      <t>Ungenügende Zielerreichung bei Forschung:</t>
    </r>
    <r>
      <rPr>
        <sz val="9"/>
        <color rgb="FF53565A"/>
        <rFont val="Arial"/>
        <family val="2"/>
      </rPr>
      <t xml:space="preserve"> Anteil der Forschungspartner, die die Projektziele nicht oder nur in geringem Ausmass erreicht haben (Skalenwerte 1 bis 2 / nicht erreicht - nur in geringem Mass erreicht).</t>
    </r>
  </si>
  <si>
    <r>
      <rPr>
        <b/>
        <sz val="9"/>
        <color rgb="FF53565A"/>
        <rFont val="Arial"/>
        <family val="2"/>
      </rPr>
      <t>Hohe Zielerreichung bei Forschung:</t>
    </r>
    <r>
      <rPr>
        <sz val="9"/>
        <color rgb="FF53565A"/>
        <rFont val="Arial"/>
        <family val="2"/>
      </rPr>
      <t xml:space="preserve"> Anteil der Forschungspartner, die die Forschungsziele im Projekt vollständig erreicht oder übertroffen haben (Skalenwerte 5 bis 6 / vollständig erreicht oder übertroffen).</t>
    </r>
  </si>
  <si>
    <r>
      <rPr>
        <b/>
        <sz val="9"/>
        <color rgb="FF53565A"/>
        <rFont val="Arial"/>
        <family val="2"/>
      </rPr>
      <t>Ungenügende Zielerreichung bei Forschung:</t>
    </r>
    <r>
      <rPr>
        <sz val="9"/>
        <color rgb="FF53565A"/>
        <rFont val="Arial"/>
        <family val="2"/>
      </rPr>
      <t xml:space="preserve"> Anteil der Forschungspartner, die die Forschungsziele nicht oder nur in geringem Ausmass erreicht haben (Skalenwerte 1 bis 2 / nicht erreicht - nur in eher geringem Mass erreicht).</t>
    </r>
  </si>
  <si>
    <r>
      <rPr>
        <b/>
        <sz val="9"/>
        <color rgb="FF53565A"/>
        <rFont val="Arial"/>
        <family val="2"/>
      </rPr>
      <t>Ungenügende Zielerreichung bei Anwendungsorientierung:</t>
    </r>
    <r>
      <rPr>
        <sz val="9"/>
        <color rgb="FF53565A"/>
        <rFont val="Arial"/>
        <family val="2"/>
      </rPr>
      <t xml:space="preserve"> Anteil der Forschungspartner, die die Anwendungs- und Umsetzungsziele nicht oder nur in geringem Ausmass erreicht haben (Skalenwerte 1 bis 2 / nicht erreicht - nur in  geringem Mass erreicht).</t>
    </r>
  </si>
  <si>
    <r>
      <rPr>
        <b/>
        <sz val="9"/>
        <color rgb="FF53565A"/>
        <rFont val="Arial"/>
        <family val="2"/>
      </rPr>
      <t>Hohe Zielerreichung bei Anwendungsorientierung:</t>
    </r>
    <r>
      <rPr>
        <sz val="9"/>
        <color rgb="FF53565A"/>
        <rFont val="Arial"/>
        <family val="2"/>
      </rPr>
      <t xml:space="preserve"> Anteil der Forschungspartner, die die Anwendungs- und Umsetzungsziele im Projekt vollständig erreicht oder übertroffen haben (Skalenwerte 5 und 6 / vollständig erreicht oder übertroffen).</t>
    </r>
  </si>
  <si>
    <r>
      <rPr>
        <b/>
        <sz val="9"/>
        <color rgb="FF53565A"/>
        <rFont val="Arial"/>
        <family val="2"/>
      </rPr>
      <t>Keine oder geringe Zufriedenheit:</t>
    </r>
    <r>
      <rPr>
        <sz val="9"/>
        <color rgb="FF53565A"/>
        <rFont val="Arial"/>
        <family val="2"/>
      </rPr>
      <t xml:space="preserve"> Anteil der Umsetzungspartner, welche mit dem Instrument der Innovationsprojekte nicht oder nur wenig zufrieden sind (Skalenwerte 1 und 2 / keine und nur geringe Zufriedenheit).</t>
    </r>
  </si>
  <si>
    <r>
      <rPr>
        <b/>
        <sz val="9"/>
        <color rgb="FF53565A"/>
        <rFont val="Arial"/>
        <family val="2"/>
      </rPr>
      <t>Hohe Zufriedenheit:</t>
    </r>
    <r>
      <rPr>
        <sz val="9"/>
        <color rgb="FF53565A"/>
        <rFont val="Arial"/>
        <family val="2"/>
      </rPr>
      <t xml:space="preserve"> Anteil der Umsetzungspartner, welche mit dem IInnovationsscheck zufrieden oder sehr zufrieden sind (Skalenwerte 5 und 6 / hohe und sehr hohe Zufriedenheit).</t>
    </r>
  </si>
  <si>
    <r>
      <rPr>
        <b/>
        <sz val="9"/>
        <color rgb="FF53565A"/>
        <rFont val="Arial"/>
        <family val="2"/>
      </rPr>
      <t>Keine oder geringe Zufriedenheit:</t>
    </r>
    <r>
      <rPr>
        <sz val="9"/>
        <color rgb="FF53565A"/>
        <rFont val="Arial"/>
        <family val="2"/>
      </rPr>
      <t xml:space="preserve"> Anteil der Start-ups, welche mit dem Start-up Coaching nicht zufrieden sind (Skalenwerte 1 und 2 / überhaupt nicht zufrieden oder nicht zurfrieden).</t>
    </r>
  </si>
  <si>
    <r>
      <rPr>
        <b/>
        <sz val="9"/>
        <color rgb="FF53565A"/>
        <rFont val="Arial"/>
        <family val="2"/>
      </rPr>
      <t>Geringe Zielerreichung Innovationsschecks:</t>
    </r>
    <r>
      <rPr>
        <sz val="9"/>
        <color rgb="FF53565A"/>
        <rFont val="Arial"/>
        <family val="2"/>
      </rPr>
      <t xml:space="preserve"> Anteil der KMU, die mit dem Innovationsscheck ihre Ziele  nicht oder nur in geringem Ausmass erreicht haben (Skalenwerte 1 bis 2 / nicht erreicht oder nur in geringem Mass erreicht).</t>
    </r>
  </si>
  <si>
    <r>
      <rPr>
        <b/>
        <sz val="9"/>
        <color rgb="FF53565A"/>
        <rFont val="Arial"/>
        <family val="2"/>
      </rPr>
      <t>Hohe Zufriedenheit:</t>
    </r>
    <r>
      <rPr>
        <sz val="9"/>
        <color rgb="FF53565A"/>
        <rFont val="Arial"/>
        <family val="2"/>
      </rPr>
      <t xml:space="preserve"> Anteil der  Anteil der Start-ups, welche mit dem Start-up Coaching zufrieden oder sehr zufrieden sind (Skalenwerte 5 und 6 / hohe und sehr hohe Zufriedenheit).</t>
    </r>
  </si>
  <si>
    <r>
      <rPr>
        <b/>
        <sz val="9"/>
        <color rgb="FF53565A"/>
        <rFont val="Arial"/>
        <family val="2"/>
      </rPr>
      <t xml:space="preserve">Keine Umsetzung und keine Weiterführung drei Jahre nach Projektabschluss: </t>
    </r>
    <r>
      <rPr>
        <sz val="9"/>
        <color rgb="FF53565A"/>
        <rFont val="Arial"/>
        <family val="2"/>
      </rPr>
      <t>Anteil der Projekte, welche drei Jahre nach Projektabschluss nicht umgesetzt sind und auch nicht weitergeführt werden. (ja/nein).</t>
    </r>
  </si>
  <si>
    <r>
      <rPr>
        <b/>
        <sz val="9"/>
        <color rgb="FF53565A"/>
        <rFont val="Arial"/>
        <family val="2"/>
      </rPr>
      <t>Akquisition Risikokapital:</t>
    </r>
    <r>
      <rPr>
        <sz val="9"/>
        <color rgb="FF53565A"/>
        <rFont val="Arial"/>
        <family val="2"/>
      </rPr>
      <t xml:space="preserve"> Anteil der Start-ups, die erfolgreich Risikokapital </t>
    </r>
    <r>
      <rPr>
        <sz val="9"/>
        <rFont val="Arial"/>
        <family val="2"/>
      </rPr>
      <t>akquiriert</t>
    </r>
    <r>
      <rPr>
        <sz val="9"/>
        <color rgb="FF53565A"/>
        <rFont val="Arial"/>
        <family val="2"/>
      </rPr>
      <t xml:space="preserve"> haben. (ja/nein). </t>
    </r>
  </si>
  <si>
    <r>
      <rPr>
        <b/>
        <sz val="9"/>
        <color rgb="FF53565A"/>
        <rFont val="Arial"/>
        <family val="2"/>
      </rPr>
      <t>Venture Capital &gt; 5 Mio.:</t>
    </r>
    <r>
      <rPr>
        <sz val="9"/>
        <color rgb="FF53565A"/>
        <rFont val="Arial"/>
        <family val="2"/>
      </rPr>
      <t xml:space="preserve"> Anteil der Start-ups, die erfolgreich Risikokapital mit mehr als 5 Mio. </t>
    </r>
    <r>
      <rPr>
        <sz val="9"/>
        <rFont val="Arial"/>
        <family val="2"/>
      </rPr>
      <t>akquiriert</t>
    </r>
    <r>
      <rPr>
        <sz val="9"/>
        <color rgb="FF53565A"/>
        <rFont val="Arial"/>
        <family val="2"/>
      </rPr>
      <t xml:space="preserve"> haben. Bei Coachingabschluss (ja/nein). </t>
    </r>
  </si>
  <si>
    <r>
      <rPr>
        <b/>
        <sz val="9"/>
        <color rgb="FF53565A"/>
        <rFont val="Arial"/>
        <family val="2"/>
      </rPr>
      <t>Relevanz Thema "Umsetzungsplan" für Coaching:</t>
    </r>
    <r>
      <rPr>
        <sz val="9"/>
        <color rgb="FF53565A"/>
        <rFont val="Arial"/>
        <family val="2"/>
      </rPr>
      <t xml:space="preserve"> Anteil der Start-ups mit Relevanz Thema im Coaching Prozess (ja/nein)</t>
    </r>
  </si>
  <si>
    <r>
      <rPr>
        <b/>
        <sz val="9"/>
        <color rgb="FF53565A"/>
        <rFont val="Arial"/>
        <family val="2"/>
      </rPr>
      <t>Relevanz Thema "Eigentumsrechtliche Fragen" für Coaching:</t>
    </r>
    <r>
      <rPr>
        <sz val="9"/>
        <color rgb="FF53565A"/>
        <rFont val="Arial"/>
        <family val="2"/>
      </rPr>
      <t xml:space="preserve"> Anteil der Start-ups mit Relevanz Thema im Coaching Prozess (ja/nein)</t>
    </r>
  </si>
  <si>
    <r>
      <rPr>
        <b/>
        <sz val="9"/>
        <color rgb="FF53565A"/>
        <rFont val="Arial"/>
        <family val="2"/>
      </rPr>
      <t>Relevanz Thema "Unterstützung beim Markteintritt" für Coaching:</t>
    </r>
    <r>
      <rPr>
        <sz val="9"/>
        <color rgb="FF53565A"/>
        <rFont val="Arial"/>
        <family val="2"/>
      </rPr>
      <t xml:space="preserve"> Anteil der Start-ups mit Relevanz Thema im Coaching Prozess (ja/nein)</t>
    </r>
  </si>
  <si>
    <r>
      <rPr>
        <b/>
        <sz val="9"/>
        <color rgb="FF53565A"/>
        <rFont val="Arial"/>
        <family val="2"/>
      </rPr>
      <t>Relevanz Thema "Skalierung Geschäftsmodell:</t>
    </r>
    <r>
      <rPr>
        <sz val="9"/>
        <color rgb="FF53565A"/>
        <rFont val="Arial"/>
        <family val="2"/>
      </rPr>
      <t xml:space="preserve"> Anteil der Start-ups mit Relevanz Thema im Coaching Prozess (ja/nein)</t>
    </r>
  </si>
  <si>
    <r>
      <rPr>
        <b/>
        <sz val="9"/>
        <color rgb="FF53565A"/>
        <rFont val="Arial"/>
        <family val="2"/>
      </rPr>
      <t>Relevanz Thema "Entwicklung Geschäftsmodell" für Coaching:</t>
    </r>
    <r>
      <rPr>
        <sz val="9"/>
        <color rgb="FF53565A"/>
        <rFont val="Arial"/>
        <family val="2"/>
      </rPr>
      <t xml:space="preserve"> Anteil der Start-ups mit Relevanz Thema im Coaching Prozess (ja/nein)</t>
    </r>
  </si>
  <si>
    <r>
      <rPr>
        <b/>
        <sz val="9"/>
        <color rgb="FF53565A"/>
        <rFont val="Arial"/>
        <family val="2"/>
      </rPr>
      <t>Relevanz Thema "Unterstützung bei Kapitalakquisition" für Coaching:</t>
    </r>
    <r>
      <rPr>
        <sz val="9"/>
        <color rgb="FF53565A"/>
        <rFont val="Arial"/>
        <family val="2"/>
      </rPr>
      <t xml:space="preserve"> Anteil der Start-ups mit Relevanz Thema im Coaching Prozess (ja/nein)</t>
    </r>
  </si>
  <si>
    <r>
      <rPr>
        <b/>
        <sz val="9"/>
        <color rgb="FF53565A"/>
        <rFont val="Arial"/>
        <family val="2"/>
      </rPr>
      <t>Relevanz Thema "Internationalisierung" für Coaching:</t>
    </r>
    <r>
      <rPr>
        <sz val="9"/>
        <color rgb="FF53565A"/>
        <rFont val="Arial"/>
        <family val="2"/>
      </rPr>
      <t xml:space="preserve"> Anteil der Start-ups mit Relevanz Thema im Coaching Prozess (ja/nein)</t>
    </r>
  </si>
  <si>
    <r>
      <rPr>
        <b/>
        <sz val="9"/>
        <color rgb="FF53565A"/>
        <rFont val="Arial"/>
        <family val="2"/>
      </rPr>
      <t>Relevanz Thema "Set-up Start-up und Organisationsentwicklung" für Coaching:</t>
    </r>
    <r>
      <rPr>
        <sz val="9"/>
        <color rgb="FF53565A"/>
        <rFont val="Arial"/>
        <family val="2"/>
      </rPr>
      <t xml:space="preserve"> Anteil der Start-ups mit Relevanz Thema im Coaching Prozess (ja/nein)</t>
    </r>
  </si>
  <si>
    <r>
      <rPr>
        <b/>
        <sz val="9"/>
        <color rgb="FF53565A"/>
        <rFont val="Arial"/>
        <family val="2"/>
      </rPr>
      <t>Unterstützung beim Geschäftsmodell:</t>
    </r>
    <r>
      <rPr>
        <sz val="9"/>
        <color rgb="FF53565A"/>
        <rFont val="Arial"/>
        <family val="2"/>
      </rPr>
      <t xml:space="preserve"> Anteil der Start-ups, bei welchen das Coaching massgeblich zur Entwicklung des Geschäftsmodells beigetragen hat (Skalenwerte 4 -6 / eher unterstützend, unterstützend, sehr unterstützend).</t>
    </r>
  </si>
  <si>
    <r>
      <rPr>
        <b/>
        <sz val="9"/>
        <color rgb="FF53565A"/>
        <rFont val="Arial"/>
        <family val="2"/>
      </rPr>
      <t>Unterstützung beim Umsetzungsplan:</t>
    </r>
    <r>
      <rPr>
        <sz val="9"/>
        <color rgb="FF53565A"/>
        <rFont val="Arial"/>
        <family val="2"/>
      </rPr>
      <t xml:space="preserve"> Anteil der Start-ups, bei welchen das Coaching massgeblich zur Entwicklung eines Umsetzungsplan beigetragen hat (Skalenwerte 4 -6 / eher unterstützend, unterstützend, sehr unterstützend).</t>
    </r>
  </si>
  <si>
    <r>
      <rPr>
        <b/>
        <sz val="9"/>
        <color rgb="FF53565A"/>
        <rFont val="Arial"/>
        <family val="2"/>
      </rPr>
      <t xml:space="preserve">Unterstützung bei Set-up Start-up und Organisationsentwicklung: </t>
    </r>
    <r>
      <rPr>
        <sz val="9"/>
        <color rgb="FF53565A"/>
        <rFont val="Arial"/>
        <family val="2"/>
      </rPr>
      <t>Anteil der Start-ups, bei welchen das Coaching massgeblich zum Set-up und zur Organisationsentwicklung beigetragen hat (Skalenwerte 4 -6 / eher unterstützend, unterstützend, sehr unterstützend).</t>
    </r>
  </si>
  <si>
    <r>
      <rPr>
        <b/>
        <sz val="9"/>
        <color rgb="FF53565A"/>
        <rFont val="Arial"/>
        <family val="2"/>
      </rPr>
      <t xml:space="preserve">Unterstützung bei eigentumsrechtlichen Fragen: </t>
    </r>
    <r>
      <rPr>
        <sz val="9"/>
        <color rgb="FF53565A"/>
        <rFont val="Arial"/>
        <family val="2"/>
      </rPr>
      <t>Anteil der Start-ups, bei welchen das Coaching massgeblich zur Lösung eigentumsrechtlicher Fragen beigetragen hat (Skalenwerte 4 -6 / eher unterstützend, unterstützend, sehr unterstützend).</t>
    </r>
  </si>
  <si>
    <r>
      <rPr>
        <b/>
        <sz val="9"/>
        <color rgb="FF53565A"/>
        <rFont val="Arial"/>
        <family val="2"/>
      </rPr>
      <t xml:space="preserve">Unterstützung bei Markteintritt: </t>
    </r>
    <r>
      <rPr>
        <sz val="9"/>
        <color rgb="FF53565A"/>
        <rFont val="Arial"/>
        <family val="2"/>
      </rPr>
      <t>Anteil der Start-ups, bei welchen das Coaching massgeblich beim Markteintritt unterstützt hat (Skalenwerte 4 -6 / eher unterstützend, unterstützend, sehr unterstützend).</t>
    </r>
  </si>
  <si>
    <r>
      <rPr>
        <b/>
        <sz val="9"/>
        <color rgb="FF53565A"/>
        <rFont val="Arial"/>
        <family val="2"/>
      </rPr>
      <t xml:space="preserve">Unterstützung bei Skalierung Geschäftsmodell: </t>
    </r>
    <r>
      <rPr>
        <sz val="9"/>
        <color rgb="FF53565A"/>
        <rFont val="Arial"/>
        <family val="2"/>
      </rPr>
      <t>Anteil der Start-ups, bei welchen das Coaching massgeblich zur Skalierung des Geschäftsmodells beigetragen hat (Skalenwerte 4 -6 / eher unterstützend, unterstützend, sehr unterstützend).</t>
    </r>
  </si>
  <si>
    <r>
      <rPr>
        <b/>
        <sz val="9"/>
        <color rgb="FF53565A"/>
        <rFont val="Arial"/>
        <family val="2"/>
      </rPr>
      <t xml:space="preserve">Unterstützung bei Kapitalakquisition: </t>
    </r>
    <r>
      <rPr>
        <sz val="9"/>
        <color rgb="FF53565A"/>
        <rFont val="Arial"/>
        <family val="2"/>
      </rPr>
      <t>Anteil der Start-ups, bei welchen das Coaching massgeblich zur Kapitalakquistion beigetragen hat (Skalenwerte 4 -6 / eher unterstützend, unterstützend, sehr unterstützend).</t>
    </r>
  </si>
  <si>
    <r>
      <rPr>
        <b/>
        <sz val="9"/>
        <color rgb="FF53565A"/>
        <rFont val="Arial"/>
        <family val="2"/>
      </rPr>
      <t xml:space="preserve">Unterstützung bei Internationalisierung: </t>
    </r>
    <r>
      <rPr>
        <sz val="9"/>
        <color rgb="FF53565A"/>
        <rFont val="Arial"/>
        <family val="2"/>
      </rPr>
      <t>Anteil der Start-ups, bei welchen das Coaching massgeblich bei der Internationalisierung unterstützt hat (Skalenwerte 4 -6 / eher unterstützend, unterstützend, sehr unterstützend).</t>
    </r>
  </si>
  <si>
    <r>
      <rPr>
        <b/>
        <sz val="9"/>
        <color rgb="FF53565A"/>
        <rFont val="Arial"/>
        <family val="2"/>
      </rPr>
      <t>Spin-offs aus Hochschulen und Forschung:</t>
    </r>
    <r>
      <rPr>
        <sz val="9"/>
        <color rgb="FF53565A"/>
        <rFont val="Arial"/>
        <family val="2"/>
      </rPr>
      <t xml:space="preserve"> Anteil der Start-ups, die direkt aus Forschung mit expliziter Regelung der Eigentumsrechte gegründet worden sind (ja/nein)</t>
    </r>
  </si>
  <si>
    <r>
      <rPr>
        <b/>
        <sz val="9"/>
        <color rgb="FF53565A"/>
        <rFont val="Arial"/>
        <family val="2"/>
      </rPr>
      <t>Start-ups und Spin-offs aus Hochschulen und Forschung</t>
    </r>
    <r>
      <rPr>
        <sz val="9"/>
        <color rgb="FF53565A"/>
        <rFont val="Arial"/>
        <family val="2"/>
      </rPr>
      <t>: Anteil der Start-ups, die massgeblich und direkt aus Forschung und Hochschulen gegründet worden sind (ja/nein).</t>
    </r>
  </si>
  <si>
    <r>
      <rPr>
        <b/>
        <sz val="9"/>
        <color rgb="FF53565A"/>
        <rFont val="Arial"/>
        <family val="2"/>
      </rPr>
      <t>Produktinnovationen:</t>
    </r>
    <r>
      <rPr>
        <sz val="9"/>
        <color rgb="FF53565A"/>
        <rFont val="Arial"/>
        <family val="2"/>
      </rPr>
      <t xml:space="preserve"> Anteil der Start-ups, die Produktinnovationen verfolgen. Es können gleichzeitig mehrere Arten von Innovationen verfolgt werden (ja/nein).</t>
    </r>
  </si>
  <si>
    <r>
      <rPr>
        <b/>
        <sz val="9"/>
        <color rgb="FF53565A"/>
        <rFont val="Arial"/>
        <family val="2"/>
      </rPr>
      <t>Prozessinnovationen:</t>
    </r>
    <r>
      <rPr>
        <sz val="9"/>
        <color rgb="FF53565A"/>
        <rFont val="Arial"/>
        <family val="2"/>
      </rPr>
      <t xml:space="preserve"> Anteil der Start-ups, die Prozessinnovationen verfolgen. Es können gleichzeitig mehrere Arten von Innovationen verfolgt werden (ja/nein).</t>
    </r>
  </si>
  <si>
    <r>
      <rPr>
        <b/>
        <sz val="9"/>
        <color rgb="FF53565A"/>
        <rFont val="Arial"/>
        <family val="2"/>
      </rPr>
      <t>Dienstleistungsinnovationen:</t>
    </r>
    <r>
      <rPr>
        <sz val="9"/>
        <color rgb="FF53565A"/>
        <rFont val="Arial"/>
        <family val="2"/>
      </rPr>
      <t xml:space="preserve"> Anteil der Start-ups, die Dienstleistungsinnovationen verfolgen. Es können gleichzeitig mehrere Arten von Innovationen verfolgt werden. (ja/nein).</t>
    </r>
  </si>
  <si>
    <r>
      <rPr>
        <b/>
        <sz val="9"/>
        <color rgb="FF53565A"/>
        <rFont val="Arial"/>
        <family val="2"/>
      </rPr>
      <t>Businessmodell-Innovationen:</t>
    </r>
    <r>
      <rPr>
        <sz val="9"/>
        <color rgb="FF53565A"/>
        <rFont val="Arial"/>
        <family val="2"/>
      </rPr>
      <t xml:space="preserve"> Anteil der Start-ups, die Businessmodell-Innovationen verfolgen. Es können gleichzeitig mehrere Arten von Innovationen verfolgt werden. (ja/nein).</t>
    </r>
  </si>
  <si>
    <r>
      <rPr>
        <b/>
        <sz val="9"/>
        <color rgb="FF53565A"/>
        <rFont val="Arial"/>
        <family val="2"/>
      </rPr>
      <t xml:space="preserve">Soziale Innovationen: </t>
    </r>
    <r>
      <rPr>
        <sz val="9"/>
        <color rgb="FF53565A"/>
        <rFont val="Arial"/>
        <family val="2"/>
      </rPr>
      <t>Anteil der Start-ups, die soziale Innovationen verfolgen. Es können gleichzeitig mehrere Arten von Innovationen verfolgt werden. (ja/nein).</t>
    </r>
  </si>
  <si>
    <r>
      <rPr>
        <b/>
        <sz val="9"/>
        <color rgb="FF53565A"/>
        <rFont val="Arial"/>
        <family val="2"/>
      </rPr>
      <t>Produktinnovationen:</t>
    </r>
    <r>
      <rPr>
        <sz val="9"/>
        <color rgb="FF53565A"/>
        <rFont val="Arial"/>
        <family val="2"/>
      </rPr>
      <t xml:space="preserve"> Anteil der Innovationsschecks, die Produktinnovationen verfolgen. Es können gleichzeitig mehrere Arten von Innovationen verfolgt werden (ja/nein).</t>
    </r>
  </si>
  <si>
    <r>
      <rPr>
        <b/>
        <sz val="9"/>
        <color rgb="FF53565A"/>
        <rFont val="Arial"/>
        <family val="2"/>
      </rPr>
      <t xml:space="preserve">Prozessinnovationen: </t>
    </r>
    <r>
      <rPr>
        <sz val="9"/>
        <color rgb="FF53565A"/>
        <rFont val="Arial"/>
        <family val="2"/>
      </rPr>
      <t>Anteil der Innovationsschecks, die Prozessinnovationen verfolgen. Es können gleichzeitig mehrere Arten von Innovationen verfolgt werden (ja/nein).</t>
    </r>
  </si>
  <si>
    <r>
      <rPr>
        <b/>
        <sz val="9"/>
        <color rgb="FF53565A"/>
        <rFont val="Arial"/>
        <family val="2"/>
      </rPr>
      <t>Dienstleistungsinnovationen:</t>
    </r>
    <r>
      <rPr>
        <sz val="9"/>
        <color rgb="FF53565A"/>
        <rFont val="Arial"/>
        <family val="2"/>
      </rPr>
      <t xml:space="preserve"> Anteil der Innovationsschecks, die Dienstleistungsinnovationen verfolgen. Es können gleichzeitig mehrere Arten von Innovationen verfolgt werden. (ja/nein).</t>
    </r>
  </si>
  <si>
    <r>
      <rPr>
        <b/>
        <sz val="9"/>
        <color rgb="FF53565A"/>
        <rFont val="Arial"/>
        <family val="2"/>
      </rPr>
      <t>Businessmodell-Innovationen:</t>
    </r>
    <r>
      <rPr>
        <sz val="9"/>
        <color rgb="FF53565A"/>
        <rFont val="Arial"/>
        <family val="2"/>
      </rPr>
      <t xml:space="preserve"> Anteil der Innovationsschecks, die Businessmodell-Innovationen verfolgen. Es können gleichzeitig mehrere Arten von Innovationen verfolgt werden. (ja/nein).</t>
    </r>
  </si>
  <si>
    <r>
      <rPr>
        <b/>
        <sz val="9"/>
        <color rgb="FF53565A"/>
        <rFont val="Arial"/>
        <family val="2"/>
      </rPr>
      <t>Soziale Innovationen:</t>
    </r>
    <r>
      <rPr>
        <sz val="9"/>
        <color rgb="FF53565A"/>
        <rFont val="Arial"/>
        <family val="2"/>
      </rPr>
      <t xml:space="preserve"> Anteil der Innovationsschecks, die soziale Innovationen verfolgen. Es können gleichzeitig mehrere Arten von Innovationen verfolgt werden. (ja/nein).</t>
    </r>
  </si>
  <si>
    <r>
      <rPr>
        <b/>
        <sz val="9"/>
        <color rgb="FF53565A"/>
        <rFont val="Arial"/>
        <family val="2"/>
      </rPr>
      <t>Ursprung der Projektidee:</t>
    </r>
    <r>
      <rPr>
        <sz val="9"/>
        <color rgb="FF53565A"/>
        <rFont val="Arial"/>
        <family val="2"/>
      </rPr>
      <t xml:space="preserve"> Anteil der Projekte mit ursprünglicher Projektidee seitens Umsetzungspartner  (ja/nein).</t>
    </r>
  </si>
  <si>
    <r>
      <rPr>
        <b/>
        <sz val="9"/>
        <color rgb="FF53565A"/>
        <rFont val="Arial"/>
        <family val="2"/>
      </rPr>
      <t>Internationalität der Gründungsteams:</t>
    </r>
    <r>
      <rPr>
        <sz val="9"/>
        <color rgb="FF53565A"/>
        <rFont val="Arial"/>
        <family val="2"/>
      </rPr>
      <t xml:space="preserve"> Anteil von Gründungsteams mit mindestens einem Gründungsmitglied mit ausländischem Bürgerrecht (ja/nein).</t>
    </r>
  </si>
  <si>
    <r>
      <rPr>
        <b/>
        <sz val="9"/>
        <color rgb="FF53565A"/>
        <rFont val="Arial"/>
        <family val="2"/>
      </rPr>
      <t xml:space="preserve">Internationaliltät der Gründungsmitglieder: </t>
    </r>
    <r>
      <rPr>
        <sz val="9"/>
        <color rgb="FF53565A"/>
        <rFont val="Arial"/>
        <family val="2"/>
      </rPr>
      <t>Anteil der Gründungsmitglieder mit ausländischem Bürgerrecht (ja/nein).</t>
    </r>
  </si>
  <si>
    <r>
      <rPr>
        <b/>
        <sz val="9"/>
        <color rgb="FF53565A"/>
        <rFont val="Arial"/>
        <family val="2"/>
      </rPr>
      <t>Hohe Unterstützungsleistung des Coachings:</t>
    </r>
    <r>
      <rPr>
        <sz val="9"/>
        <color rgb="FF53565A"/>
        <rFont val="Arial"/>
        <family val="2"/>
      </rPr>
      <t xml:space="preserve"> Anteil der Start-ups, bei welchen das Coaching gleichzeitig bei mindestens drei unterstützten Bereichen einen hohen und unterstützenden Beitrag geleistet hat (Skalenwerte 5 -6 / unterstützend, sehr unterstützend).</t>
    </r>
  </si>
  <si>
    <r>
      <rPr>
        <b/>
        <sz val="9"/>
        <color rgb="FF53565A"/>
        <rFont val="Arial"/>
        <family val="2"/>
      </rPr>
      <t>Hohe Unterstützungsleistung des Coachings in mindestens einem Bereich:</t>
    </r>
    <r>
      <rPr>
        <sz val="9"/>
        <color rgb="FF53565A"/>
        <rFont val="Arial"/>
        <family val="2"/>
      </rPr>
      <t xml:space="preserve"> Anteil der Start-ups, bei welchen das Coaching bei mindestens einem unterstützten Bereichen einen hohen  und unterstützenden Beitrag geleistet hat (Skalenwerte 5 -6 / unterstützend, sehr unterstützend).</t>
    </r>
  </si>
  <si>
    <r>
      <rPr>
        <b/>
        <sz val="9"/>
        <color theme="1"/>
        <rFont val="Arial"/>
        <family val="2"/>
      </rPr>
      <t>Hoher Erfolg und Erwartungen erfüllt</t>
    </r>
    <r>
      <rPr>
        <sz val="9"/>
        <color rgb="FF53565A"/>
        <rFont val="Arial"/>
        <family val="2"/>
      </rPr>
      <t>: Anteil der Start-ups, bei welchen ihre Erwartungen an das Coaching vollständig erfüllt oder übertroffen wurden  (Skalenwerte 5 und 6 /erfüllt, übertroffen).</t>
    </r>
  </si>
  <si>
    <r>
      <rPr>
        <b/>
        <sz val="9"/>
        <color rgb="FF53565A"/>
        <rFont val="Arial"/>
        <family val="2"/>
      </rPr>
      <t>Beschäftigungswachstum drei Jahre nach Projektabschluss:</t>
    </r>
    <r>
      <rPr>
        <sz val="9"/>
        <color rgb="FF53565A"/>
        <rFont val="Arial"/>
        <family val="2"/>
      </rPr>
      <t xml:space="preserve"> Anteil der KMU mit Beschäftigungswachstum als Folge der Projektförderung (ja/nein).</t>
    </r>
  </si>
  <si>
    <r>
      <rPr>
        <b/>
        <sz val="9"/>
        <color rgb="FF53565A"/>
        <rFont val="Arial"/>
        <family val="2"/>
      </rPr>
      <t>Umsatzwachstum drei Jahre nach Projektabschluss:</t>
    </r>
    <r>
      <rPr>
        <sz val="9"/>
        <color rgb="FF53565A"/>
        <rFont val="Arial"/>
        <family val="2"/>
      </rPr>
      <t xml:space="preserve"> Anteil der KMU mit Umsatzwachstum als Folge der Projektförderung (ja/nein).</t>
    </r>
  </si>
  <si>
    <r>
      <rPr>
        <b/>
        <sz val="9"/>
        <color rgb="FF53565A"/>
        <rFont val="Arial"/>
        <family val="2"/>
      </rPr>
      <t>Wachstum Beschäftigung in F&amp;E drei Jahre nach Projektabschluss:</t>
    </r>
    <r>
      <rPr>
        <sz val="9"/>
        <color rgb="FF53565A"/>
        <rFont val="Arial"/>
        <family val="2"/>
      </rPr>
      <t xml:space="preserve"> Anteil der KMU mit Beschäftigungswachstum in F&amp;E als Folge der Projektförderung (ja/nein).</t>
    </r>
  </si>
  <si>
    <r>
      <rPr>
        <b/>
        <sz val="9"/>
        <color rgb="FF53565A"/>
        <rFont val="Arial"/>
        <family val="2"/>
      </rPr>
      <t>Wachstum Investitionen in F&amp;E drei Jahre nach Projektabschluss:</t>
    </r>
    <r>
      <rPr>
        <sz val="9"/>
        <color rgb="FF53565A"/>
        <rFont val="Arial"/>
        <family val="2"/>
      </rPr>
      <t xml:space="preserve"> Anteil der KMU mit mehr Investitionen in F&amp;E als Folge der Projektförderung (ja/nein).</t>
    </r>
  </si>
  <si>
    <r>
      <rPr>
        <b/>
        <sz val="9"/>
        <color rgb="FF53565A"/>
        <rFont val="Arial"/>
        <family val="2"/>
      </rPr>
      <t>Produktivitätssteigerung drei Jahre nach Projektabschluss:</t>
    </r>
    <r>
      <rPr>
        <sz val="9"/>
        <color rgb="FF53565A"/>
        <rFont val="Arial"/>
        <family val="2"/>
      </rPr>
      <t xml:space="preserve"> Anteil der KMU mit Produktivitätssteigerung als Folge der Projektförderung (ja/nein).</t>
    </r>
  </si>
  <si>
    <r>
      <rPr>
        <b/>
        <sz val="9"/>
        <color rgb="FF53565A"/>
        <rFont val="Arial"/>
        <family val="2"/>
      </rPr>
      <t>Kosteneinsparungen drei Jahre nach Projektabschluss:</t>
    </r>
    <r>
      <rPr>
        <sz val="9"/>
        <color rgb="FF53565A"/>
        <rFont val="Arial"/>
        <family val="2"/>
      </rPr>
      <t xml:space="preserve"> Anteil der KMU mit Kosteneinsparungenals Folge der Projektförderung (ja/nein).</t>
    </r>
  </si>
  <si>
    <r>
      <rPr>
        <b/>
        <sz val="9"/>
        <color theme="1"/>
        <rFont val="Arial"/>
        <family val="2"/>
      </rPr>
      <t>Eher hoher Erfolg und Erwartungen mehrheitlich erfüllt</t>
    </r>
    <r>
      <rPr>
        <sz val="9"/>
        <color rgb="FF53565A"/>
        <rFont val="Arial"/>
        <family val="2"/>
      </rPr>
      <t>: Anteil der Start-ups, bei welchen ihre Erwartungen an das Coaching mehrheitlich erfüllt bis übertroffen wurden  (Skalenwerte 4 bis 6  mehrheitlich erfüllt, erfüllt, übertroffen).</t>
    </r>
  </si>
  <si>
    <r>
      <rPr>
        <b/>
        <sz val="9"/>
        <color rgb="FF53565A"/>
        <rFont val="Arial"/>
        <family val="2"/>
      </rPr>
      <t>Digitale Technologien:</t>
    </r>
    <r>
      <rPr>
        <sz val="9"/>
        <color rgb="FF53565A"/>
        <rFont val="Arial"/>
        <family val="2"/>
      </rPr>
      <t xml:space="preserve"> Anteil der Start-ups mit engem Bezug in ihrer Geschäftsidee zu digitalen Technologien (Skalenwerte 4 bis 6 / eher enger Bezug bis sehr enger Bezug).</t>
    </r>
  </si>
  <si>
    <r>
      <rPr>
        <b/>
        <sz val="9"/>
        <color rgb="FF53565A"/>
        <rFont val="Arial"/>
        <family val="2"/>
      </rPr>
      <t xml:space="preserve">Digitale Technologien: </t>
    </r>
    <r>
      <rPr>
        <sz val="9"/>
        <color rgb="FF53565A"/>
        <rFont val="Arial"/>
        <family val="2"/>
      </rPr>
      <t>Anteil Projekte mit engem Bezug zu digitalen Technologien aus Sicht der Umsetzungspartner (Skalenwerte 4 bis 6 / eher enger Bezug bis sehr enger Bezug).</t>
    </r>
  </si>
  <si>
    <r>
      <rPr>
        <b/>
        <sz val="9"/>
        <color rgb="FF53565A"/>
        <rFont val="Arial"/>
        <family val="2"/>
      </rPr>
      <t xml:space="preserve">Digitale Geschäftsmodelle: </t>
    </r>
    <r>
      <rPr>
        <sz val="9"/>
        <color rgb="FF53565A"/>
        <rFont val="Arial"/>
        <family val="2"/>
      </rPr>
      <t>Anteil Projekte mit engem Bezug zu digitalen Geschäftsmodellen, aus Sicht der Umsetzungspartner (Skalenwerte 4 bis 6 / eher enger Bezug bis sehr enger Bezug).</t>
    </r>
  </si>
  <si>
    <r>
      <rPr>
        <b/>
        <sz val="9"/>
        <color rgb="FF53565A"/>
        <rFont val="Arial"/>
        <family val="2"/>
      </rPr>
      <t>Digitale Geschäftsmodelle:</t>
    </r>
    <r>
      <rPr>
        <sz val="9"/>
        <color rgb="FF53565A"/>
        <rFont val="Arial"/>
        <family val="2"/>
      </rPr>
      <t xml:space="preserve"> Anteil der Start-ups mit engem Bezug in ihrer Geschäftsidee zu digitalen Geschäftsmodellen (Skalenwerte 4 bis 6 / eher enger Bezug bis sehr enger Bezug).</t>
    </r>
  </si>
  <si>
    <r>
      <rPr>
        <b/>
        <sz val="9"/>
        <color rgb="FF53565A"/>
        <rFont val="Arial"/>
        <family val="2"/>
      </rPr>
      <t xml:space="preserve">Ökologische Nachhaltigkeit: </t>
    </r>
    <r>
      <rPr>
        <sz val="9"/>
        <color rgb="FF53565A"/>
        <rFont val="Arial"/>
        <family val="2"/>
      </rPr>
      <t>Anteil der Projekte, die auf ökologische  Beiträge zur Nachhaltigkeit zielen, aus Sicht der Umsetzungspartner (Skalenwerte 4 bis 6 / eher hohe Beiträge bis sehr hohe Beiträge).</t>
    </r>
  </si>
  <si>
    <r>
      <rPr>
        <b/>
        <sz val="9"/>
        <color rgb="FF53565A"/>
        <rFont val="Arial"/>
        <family val="2"/>
      </rPr>
      <t xml:space="preserve">Soziale Nachhaltigkeit: </t>
    </r>
    <r>
      <rPr>
        <sz val="9"/>
        <color rgb="FF53565A"/>
        <rFont val="Arial"/>
        <family val="2"/>
      </rPr>
      <t>Anteil der Projekte, die aufsoziale Beiträge zur Nachhaltigkeit zielen, aus Sicht der Umsetzungspartner (Skalenwerte 4 bis 6 / eher hohe Beiträge bis sehr hohe Beiträge).</t>
    </r>
  </si>
  <si>
    <r>
      <rPr>
        <b/>
        <sz val="9"/>
        <color rgb="FF53565A"/>
        <rFont val="Arial"/>
        <family val="2"/>
      </rPr>
      <t>Soziale Nachhaltigkeit:</t>
    </r>
    <r>
      <rPr>
        <sz val="9"/>
        <color rgb="FF53565A"/>
        <rFont val="Arial"/>
        <family val="2"/>
      </rPr>
      <t xml:space="preserve"> Anteil der Start-ups, die mit ihrer Geschäftsidee auf soziale Nachhaltigkeit zielen (Skalenwerte 4 bis 6 / eher hohe Beiträge bis sehr hohe Beiträge).</t>
    </r>
  </si>
  <si>
    <r>
      <rPr>
        <b/>
        <sz val="9"/>
        <color rgb="FF53565A"/>
        <rFont val="Arial"/>
        <family val="2"/>
      </rPr>
      <t xml:space="preserve">Digitale Technologien: </t>
    </r>
    <r>
      <rPr>
        <sz val="9"/>
        <color rgb="FF53565A"/>
        <rFont val="Arial"/>
        <family val="2"/>
      </rPr>
      <t>Anteil der Projekte mit engem Bezug zu digitalen Technologien, aus Sicht der Forschungspartner (Skalenwerte 4 bis 6 / eher enger Bezug bis sehr enger Bezug).</t>
    </r>
  </si>
  <si>
    <r>
      <rPr>
        <b/>
        <sz val="9"/>
        <color rgb="FF53565A"/>
        <rFont val="Arial"/>
        <family val="2"/>
      </rPr>
      <t xml:space="preserve">Digitale Geschäftsmodelle: </t>
    </r>
    <r>
      <rPr>
        <sz val="9"/>
        <color rgb="FF53565A"/>
        <rFont val="Arial"/>
        <family val="2"/>
      </rPr>
      <t>Anteil der Projekte mit engem Bezug zu digitalen Geschäftsmodellen, aus Sicht der Forschungspartner (Skalenwerte 4 bis 6 / eher enger Bezug bis sehr enger Bezug).</t>
    </r>
  </si>
  <si>
    <r>
      <rPr>
        <b/>
        <sz val="9"/>
        <color rgb="FF53565A"/>
        <rFont val="Arial"/>
        <family val="2"/>
      </rPr>
      <t xml:space="preserve">Digitale Technologien: </t>
    </r>
    <r>
      <rPr>
        <sz val="9"/>
        <color rgb="FF53565A"/>
        <rFont val="Arial"/>
        <family val="2"/>
      </rPr>
      <t>Anteil der Projekte mit engem Bezug zu digitalen Technologien (Skalenwerte 4 bis 6 / eher enger Bezug bis sehr enger Bezug).</t>
    </r>
  </si>
  <si>
    <r>
      <rPr>
        <b/>
        <sz val="9"/>
        <color rgb="FF53565A"/>
        <rFont val="Arial"/>
        <family val="2"/>
      </rPr>
      <t>Ökologische Nachhaltigkeit</t>
    </r>
    <r>
      <rPr>
        <sz val="9"/>
        <color rgb="FF53565A"/>
        <rFont val="Arial"/>
        <family val="2"/>
      </rPr>
      <t>: Anteil der Projekte, die auf ökologische  Beiträge zur Nachhaltigkeit zielen, aus Sicht der Forschungspartner (Skalenwerte 4 bis 6 / eher hohe Beiträge bis sehr hohe Beiträge).</t>
    </r>
  </si>
  <si>
    <r>
      <rPr>
        <b/>
        <sz val="9"/>
        <color rgb="FF53565A"/>
        <rFont val="Arial"/>
        <family val="2"/>
      </rPr>
      <t>Soziale Nachhaltigkeit</t>
    </r>
    <r>
      <rPr>
        <sz val="9"/>
        <color rgb="FF53565A"/>
        <rFont val="Arial"/>
        <family val="2"/>
      </rPr>
      <t>: Anteil der Projekte, die auf  soziale Beiträge zur Nachhaltigkeit zielen, aus Sicht der Forschungspartner (Skalenwerte 4 bis 6 / eher hohe Beiträge bis sehr hohe Beiträge).</t>
    </r>
  </si>
  <si>
    <r>
      <rPr>
        <b/>
        <sz val="9"/>
        <color rgb="FF53565A"/>
        <rFont val="Arial"/>
        <family val="2"/>
      </rPr>
      <t>Soziale Nachhaltigkeit</t>
    </r>
    <r>
      <rPr>
        <sz val="9"/>
        <color rgb="FF53565A"/>
        <rFont val="Arial"/>
        <family val="2"/>
      </rPr>
      <t>: Anteil der Projekte, die auf soziale Beiträge zur Nachhaltigkeit zielen (Skalenwerte 4 bis 6 / eher hohe Beiträge bis sehr hohe Beiträge).</t>
    </r>
  </si>
  <si>
    <r>
      <rPr>
        <b/>
        <sz val="9"/>
        <color rgb="FF53565A"/>
        <rFont val="Arial"/>
        <family val="2"/>
      </rPr>
      <t>Ökologische Nachhaltigkeit</t>
    </r>
    <r>
      <rPr>
        <sz val="9"/>
        <color rgb="FF53565A"/>
        <rFont val="Arial"/>
        <family val="2"/>
      </rPr>
      <t>: Anteil der Projekte, die auf ökologische Nachhaltigkeit zielen (Skalenwerte 4 bis 6 / eher hohe Beiträge bis sehr hohe Beiträge).</t>
    </r>
  </si>
  <si>
    <r>
      <rPr>
        <b/>
        <sz val="9"/>
        <color rgb="FF53565A"/>
        <rFont val="Arial"/>
        <family val="2"/>
      </rPr>
      <t>Digitale Technologien:</t>
    </r>
    <r>
      <rPr>
        <sz val="9"/>
        <color rgb="FF53565A"/>
        <rFont val="Arial"/>
        <family val="2"/>
      </rPr>
      <t xml:space="preserve"> Anteil der Innovationsschecks mit engem Bezug zu digitalen Technologien (Skalenwerte 4 bis 6 / eher enger Bezug bis sehr enger Bezug).</t>
    </r>
  </si>
  <si>
    <r>
      <rPr>
        <b/>
        <sz val="9"/>
        <color rgb="FF53565A"/>
        <rFont val="Arial"/>
        <family val="2"/>
      </rPr>
      <t>Digitale Geschäftsmodelle:</t>
    </r>
    <r>
      <rPr>
        <sz val="9"/>
        <color rgb="FF53565A"/>
        <rFont val="Arial"/>
        <family val="2"/>
      </rPr>
      <t xml:space="preserve"> Anteil der Innovationsschecks mit engem Bezug zu  Geschäftsmodellen (Skalenwerte 4 bis 6 / eher enger Bezug bis sehr enger Bezug).</t>
    </r>
  </si>
  <si>
    <r>
      <rPr>
        <b/>
        <sz val="9"/>
        <color rgb="FF53565A"/>
        <rFont val="Arial"/>
        <family val="2"/>
      </rPr>
      <t>Soziale Nachhaltigkeit:</t>
    </r>
    <r>
      <rPr>
        <sz val="9"/>
        <color rgb="FF53565A"/>
        <rFont val="Arial"/>
        <family val="2"/>
      </rPr>
      <t xml:space="preserve"> Anteil der Innovationsschecks, die auf soziale Beiträge zur Nachhaltigkeit zielen (Skalenwerte 4 bis 6 / eher hohe Beiträge bis sehr hohe Beiträge).</t>
    </r>
  </si>
  <si>
    <r>
      <rPr>
        <b/>
        <sz val="9"/>
        <color rgb="FF53565A"/>
        <rFont val="Arial"/>
        <family val="2"/>
      </rPr>
      <t>Ökologische Nachhaltigkeit:</t>
    </r>
    <r>
      <rPr>
        <sz val="9"/>
        <color rgb="FF53565A"/>
        <rFont val="Arial"/>
        <family val="2"/>
      </rPr>
      <t xml:space="preserve"> Anteil der Innovationsschecks, die auf ökologische Beiträge zur Nachhaltigkeit zielen (Skalenwerte 4 bis 6 / eher hohe Beiträge bis sehr hohe Beiträge).</t>
    </r>
  </si>
  <si>
    <r>
      <t xml:space="preserve">Die Ergebnisse basieren in der Regel auf obligatorischen </t>
    </r>
    <r>
      <rPr>
        <b/>
        <sz val="10.5"/>
        <color rgb="FF53565A"/>
        <rFont val="Arial"/>
        <family val="2"/>
      </rPr>
      <t>Befragungen</t>
    </r>
    <r>
      <rPr>
        <sz val="10.5"/>
        <color rgb="FF53565A"/>
        <rFont val="Arial"/>
        <family val="2"/>
      </rPr>
      <t xml:space="preserve"> bei </t>
    </r>
    <r>
      <rPr>
        <b/>
        <sz val="10.5"/>
        <color rgb="FF53565A"/>
        <rFont val="Arial"/>
        <family val="2"/>
      </rPr>
      <t xml:space="preserve">Abschluss der Förderung. </t>
    </r>
    <r>
      <rPr>
        <sz val="10.5"/>
        <color rgb="FF53565A"/>
        <rFont val="Arial"/>
        <family val="2"/>
      </rPr>
      <t>Auf Ergebnisse</t>
    </r>
    <r>
      <rPr>
        <b/>
        <sz val="10.5"/>
        <color rgb="FF53565A"/>
        <rFont val="Arial"/>
        <family val="2"/>
      </rPr>
      <t xml:space="preserve"> drei Jahre nach Abschluss</t>
    </r>
    <r>
      <rPr>
        <sz val="10.5"/>
        <color rgb="FF53565A"/>
        <rFont val="Arial"/>
        <family val="2"/>
      </rPr>
      <t xml:space="preserve"> wird jeweils speziell darauf hingewiesen. </t>
    </r>
  </si>
  <si>
    <r>
      <t xml:space="preserve">Die Ergebnisse unterschieden sich nach Berichtsjahren. Es lässt sich daraus </t>
    </r>
    <r>
      <rPr>
        <b/>
        <sz val="10.5"/>
        <color rgb="FF53565A"/>
        <rFont val="Arial"/>
        <family val="2"/>
      </rPr>
      <t xml:space="preserve">kein zeitlicher Trend </t>
    </r>
    <r>
      <rPr>
        <sz val="10.5"/>
        <color rgb="FF53565A"/>
        <rFont val="Arial"/>
        <family val="2"/>
      </rPr>
      <t xml:space="preserve">ableiten. Massgebend für die Wirkungsberichterstattung sind die </t>
    </r>
    <r>
      <rPr>
        <b/>
        <sz val="10.5"/>
        <color rgb="FF53565A"/>
        <rFont val="Arial"/>
        <family val="2"/>
      </rPr>
      <t>Mittelwerte in Fett</t>
    </r>
    <r>
      <rPr>
        <sz val="10.5"/>
        <color rgb="FF53565A"/>
        <rFont val="Arial"/>
        <family val="2"/>
      </rPr>
      <t xml:space="preserve"> der einzelnen Berichtsjahre.</t>
    </r>
  </si>
  <si>
    <t>Innosuisse
Wirkungsmonitoring 2021 - 2023</t>
  </si>
  <si>
    <t>Wichtige Vorbemerkungen</t>
  </si>
  <si>
    <r>
      <rPr>
        <b/>
        <sz val="9"/>
        <color rgb="FF53565A"/>
        <rFont val="Arial"/>
        <family val="2"/>
      </rPr>
      <t xml:space="preserve">Digitale Geschäftsmodelle: </t>
    </r>
    <r>
      <rPr>
        <sz val="9"/>
        <color rgb="FF53565A"/>
        <rFont val="Arial"/>
        <family val="2"/>
      </rPr>
      <t>Anteil der Projekte mit engem Bezug zu digitalen Geschäftsmodellen (Skalenwerte 4 bis 6 / eher enger Bezug bis sehr enger Bezug).</t>
    </r>
  </si>
  <si>
    <r>
      <rPr>
        <b/>
        <sz val="9"/>
        <color rgb="FF53565A"/>
        <rFont val="Arial"/>
        <family val="2"/>
      </rPr>
      <t>Ökologische Nachhaltigkeit:</t>
    </r>
    <r>
      <rPr>
        <sz val="9"/>
        <color rgb="FF53565A"/>
        <rFont val="Arial"/>
        <family val="2"/>
      </rPr>
      <t xml:space="preserve"> Anteil der Start-ups, die mit ihrer Geschäftsidee auf ökologische Nachhaltigkeit zielen (Skalenwerte 4 bis 6 / eher hohe Beiträge bis sehr hohe Beiträge).</t>
    </r>
  </si>
  <si>
    <r>
      <rPr>
        <b/>
        <sz val="9"/>
        <color rgb="FF53565A"/>
        <rFont val="Arial"/>
        <family val="2"/>
      </rPr>
      <t>Hoher Erfolg des Projektes:</t>
    </r>
    <r>
      <rPr>
        <sz val="9"/>
        <color rgb="FF53565A"/>
        <rFont val="Arial"/>
        <family val="2"/>
      </rPr>
      <t xml:space="preserve"> Anteil der Umsetzungspartner, welche das abgeschlossene Projekt als hohen oder sehr hohen Erfolg beurteilen (Skalenwerte 5 und 6 / hoher Erfolg und sehr hoher Erfolg).</t>
    </r>
  </si>
  <si>
    <r>
      <rPr>
        <b/>
        <sz val="9"/>
        <color rgb="FF53565A"/>
        <rFont val="Arial"/>
        <family val="2"/>
      </rPr>
      <t>Relevanz Zusammenarbeit mit Forschungspartner:</t>
    </r>
    <r>
      <rPr>
        <sz val="9"/>
        <color rgb="FF53565A"/>
        <rFont val="Arial"/>
        <family val="2"/>
      </rPr>
      <t xml:space="preserve"> Anteil Innovationsschecks, die mit einem  Innovationsscheck eine Zusammenarbeit mit einem Forschungspartner prüfen (ja/nein).</t>
    </r>
  </si>
  <si>
    <r>
      <rPr>
        <b/>
        <sz val="9"/>
        <color rgb="FF53565A"/>
        <rFont val="Arial"/>
        <family val="2"/>
      </rPr>
      <t>Relevanz Weiterentwicklung Innovationsidee:</t>
    </r>
    <r>
      <rPr>
        <sz val="9"/>
        <color rgb="FF53565A"/>
        <rFont val="Arial"/>
        <family val="2"/>
      </rPr>
      <t xml:space="preserve"> Anteil Innovationsschecks, die mit einem  Innovationsscheck die Weiterentwicklung und Prüfung einer Innovationsidee anstreben (ja/nein).</t>
    </r>
  </si>
  <si>
    <r>
      <rPr>
        <b/>
        <sz val="9"/>
        <color rgb="FF53565A"/>
        <rFont val="Arial"/>
        <family val="2"/>
      </rPr>
      <t>Relevanz konkret nutzbare Ergebnisse:</t>
    </r>
    <r>
      <rPr>
        <sz val="9"/>
        <color rgb="FF53565A"/>
        <rFont val="Arial"/>
        <family val="2"/>
      </rPr>
      <t xml:space="preserve"> Anteil Innovationsschecks, die  konkrete und bereits nutzbare Ergebnisse erzielt möchten (ja/nein).</t>
    </r>
  </si>
  <si>
    <r>
      <rPr>
        <b/>
        <sz val="9"/>
        <color rgb="FF53565A"/>
        <rFont val="Arial"/>
        <family val="2"/>
      </rPr>
      <t>Relevanz Vorbereitung Innovationsprojekt:</t>
    </r>
    <r>
      <rPr>
        <sz val="9"/>
        <color rgb="FF53565A"/>
        <rFont val="Arial"/>
        <family val="2"/>
      </rPr>
      <t xml:space="preserve"> Anteil Innovationsschecks, die mit einem  Innovationsscheck die Vorbereitung eines Innovationsprojektes bei Innosuisse anstreben (ja/nein).</t>
    </r>
  </si>
  <si>
    <r>
      <rPr>
        <b/>
        <sz val="9"/>
        <color rgb="FF53565A"/>
        <rFont val="Arial"/>
        <family val="2"/>
      </rPr>
      <t>Relevanz Vorbereitung für weiteres Instrument Innosuisse:</t>
    </r>
    <r>
      <rPr>
        <sz val="9"/>
        <color rgb="FF53565A"/>
        <rFont val="Arial"/>
        <family val="2"/>
      </rPr>
      <t xml:space="preserve"> Anteil Innovationsschecks, die die Eingabe und Vorbereitung für ein weiteres Instrument der Innovationsförderung (neben Innovationsprojekt) anstreben (a/nein).</t>
    </r>
  </si>
  <si>
    <r>
      <rPr>
        <b/>
        <sz val="9"/>
        <color rgb="FF53565A"/>
        <rFont val="Arial"/>
        <family val="2"/>
      </rPr>
      <t>Zielerreichung Zusammenarbeit mit Forschungspartner:</t>
    </r>
    <r>
      <rPr>
        <sz val="9"/>
        <color rgb="FF53565A"/>
        <rFont val="Arial"/>
        <family val="2"/>
      </rPr>
      <t xml:space="preserve"> Anteil Innovationsschecks, die die Zusammenarbeit mit Forschungspartner erfolgreich aufgebaut und gestärkt haben  (vollständige Zielerreichung ja/nein).</t>
    </r>
  </si>
  <si>
    <r>
      <rPr>
        <b/>
        <sz val="9"/>
        <color rgb="FF53565A"/>
        <rFont val="Arial"/>
        <family val="2"/>
      </rPr>
      <t>Zielerreichung Weiterentwicklung Innovationsidee:</t>
    </r>
    <r>
      <rPr>
        <sz val="9"/>
        <color rgb="FF53565A"/>
        <rFont val="Arial"/>
        <family val="2"/>
      </rPr>
      <t xml:space="preserve"> Anteil Innovationsschecks, die eine Innovationsidee erfolgreich weiterentwickelt und getestet haben (vollständige Zielerreichung ja/nein).</t>
    </r>
  </si>
  <si>
    <r>
      <rPr>
        <b/>
        <sz val="9"/>
        <color rgb="FF53565A"/>
        <rFont val="Arial"/>
        <family val="2"/>
      </rPr>
      <t>Zielerreichung Vorbereitung Innovationsprojekt Innosuisse:</t>
    </r>
    <r>
      <rPr>
        <sz val="9"/>
        <color rgb="FF53565A"/>
        <rFont val="Arial"/>
        <family val="2"/>
      </rPr>
      <t xml:space="preserve"> Anteil Innovationsschecks, die die Vorbereitung eines Innovationsprojektes erfolgreich erreicht haben (vollständige Zielerreichung ja/nein).</t>
    </r>
  </si>
  <si>
    <r>
      <rPr>
        <b/>
        <sz val="9"/>
        <color rgb="FF53565A"/>
        <rFont val="Arial"/>
        <family val="2"/>
      </rPr>
      <t>Zielerreichung konkret nutzbare Ergebnisse:</t>
    </r>
    <r>
      <rPr>
        <sz val="9"/>
        <color rgb="FF53565A"/>
        <rFont val="Arial"/>
        <family val="2"/>
      </rPr>
      <t xml:space="preserve"> Anteil Innovationsschecks, die erfolgreich konkrete und bereits nutzbare Ergebnisse erzielt haben (vollständige Zielerreichung ja/nein).</t>
    </r>
  </si>
  <si>
    <r>
      <rPr>
        <b/>
        <sz val="9"/>
        <color rgb="FF53565A"/>
        <rFont val="Arial"/>
        <family val="2"/>
      </rPr>
      <t>Zielerreichung Vorbereitung für anderes Förderangebot Innosuisse:</t>
    </r>
    <r>
      <rPr>
        <sz val="9"/>
        <color rgb="FF53565A"/>
        <rFont val="Arial"/>
        <family val="2"/>
      </rPr>
      <t xml:space="preserve"> Anteil Innovationsschecks, die die Eingabe und Vorbereitung für ein weiteres Instrument der Innovationsförderung (neben Innovationsprojekt) erfolgreich abgeschlossen haben (vollständige Zielerreichung ja/nein).</t>
    </r>
  </si>
  <si>
    <r>
      <rPr>
        <b/>
        <sz val="9"/>
        <color rgb="FF53565A"/>
        <rFont val="Arial"/>
        <family val="2"/>
      </rPr>
      <t>Inkrementelle  Innovationsideen:</t>
    </r>
    <r>
      <rPr>
        <sz val="9"/>
        <color rgb="FF53565A"/>
        <rFont val="Arial"/>
        <family val="2"/>
      </rPr>
      <t xml:space="preserve"> Anteil geförderte inkrementelle Innovationsideen an allen geförderten Innovationsideen (Skalenwerte 1 und 2 / sehr inkrementell oder inkrementell).
</t>
    </r>
    <r>
      <rPr>
        <i/>
        <sz val="9"/>
        <color rgb="FF53565A"/>
        <rFont val="Arial"/>
        <family val="2"/>
      </rPr>
      <t>Inkrementelle Innovationen sind Weiterentwicklungen und Optimierungen von Bestehendem (Produkte, Dienstleistungen, Prozesse, Geschäftsmodelle etc.).</t>
    </r>
  </si>
  <si>
    <r>
      <rPr>
        <b/>
        <sz val="9"/>
        <color rgb="FF53565A"/>
        <rFont val="Arial"/>
        <family val="2"/>
      </rPr>
      <t xml:space="preserve">Zusammenarbeit mit Umsetzungspartnern: </t>
    </r>
    <r>
      <rPr>
        <sz val="9"/>
        <color rgb="FF53565A"/>
        <rFont val="Arial"/>
        <family val="2"/>
      </rPr>
      <t>Anteil der Forschungspartner, die im Projekt mit potenziellen Umsetzungspartnern zusammengearbeiten haben (ja/nein).</t>
    </r>
  </si>
  <si>
    <r>
      <rPr>
        <b/>
        <sz val="9"/>
        <color rgb="FF53565A"/>
        <rFont val="Arial"/>
        <family val="2"/>
      </rPr>
      <t>Hohe Zufriedenheit:</t>
    </r>
    <r>
      <rPr>
        <sz val="9"/>
        <color rgb="FF53565A"/>
        <rFont val="Arial"/>
        <family val="2"/>
      </rPr>
      <t xml:space="preserve"> Anteil der Teilnehmenden  welche mit den durchgeführten Events in den Innovation Booster zufrieden oder sehr zufrieden sind (Skalenwerte 5 und 6 / hohe und sehr hohe Zufriedenheit).</t>
    </r>
  </si>
  <si>
    <t>Version 1.0  (30.01.2025)</t>
  </si>
  <si>
    <t>Innosuisse
Wirkungsmonitoring 2021-2023</t>
  </si>
  <si>
    <r>
      <rPr>
        <b/>
        <sz val="11"/>
        <color rgb="FF53565A"/>
        <rFont val="Arial"/>
        <family val="2"/>
      </rPr>
      <t>Dargestellte Inhalte und Ergebnisse</t>
    </r>
    <r>
      <rPr>
        <sz val="11"/>
        <color rgb="FF53565A"/>
        <rFont val="Arial"/>
        <family val="2"/>
      </rPr>
      <t xml:space="preserve">
Die dargestellten Ergebnisse geben Auskunft über die Zielerreichung und die Wirkungen in fünf langfristigen Wirkungszielen oder Stossrichtungen der Innovationsförderung (siehe Abbildung).
Die Ergebnisse lassen sich in der tabellarischen Zusammenstellung 
(Tabellenblatt "Ausgewählte Wirkungsindikatoren") filtern nach vier Elementen:
- nach den Instrumenten im Wirkungsmonitoring;
- nach Fördernehmer:innen / Zielgruppen des Wirkungsmonitorings;
- nach den Stossrichtungender Innovationsförderung (siehe Abkürzungen Tabelle);
- nach einzelnen weiteren Kategorien der Wirkungsberichterstattung.</t>
    </r>
  </si>
  <si>
    <t>Fünf Stossrichtungen der Wirkungen der Innovationsförderung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</si>
</sst>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 &quot;CHF&quot;\ * #,##0.00_ ;_ &quot;CHF&quot;\ * \-#,##0.00_ ;_ &quot;CHF&quot;\ * &quot;-&quot;??_ ;_ @_ "/>
    <numFmt numFmtId="164" formatCode="_ [$CHF-807]\ * #,##0.00_ ;_ [$CHF-807]\ * \-#,##0.00_ ;_ [$CHF-807]\ * &quot;-&quot;??_ ;_ @_ "/>
    <numFmt numFmtId="165" formatCode="0.0"/>
  </numFmts>
  <fonts count="28" x14ac:knownFonts="1">
    <font>
      <sz val="11"/>
      <color theme="1"/>
      <name val="Arial"/>
      <family val="2"/>
    </font>
    <font>
      <sz val="11"/>
      <color theme="1"/>
      <name val="Arial"/>
      <family val="2"/>
    </font>
    <font>
      <sz val="9"/>
      <color theme="1"/>
      <name val="Arial"/>
      <family val="2"/>
    </font>
    <font>
      <sz val="9"/>
      <color rgb="FFFF0000"/>
      <name val="Arial"/>
      <family val="2"/>
    </font>
    <font>
      <sz val="8"/>
      <name val="Arial"/>
      <family val="2"/>
    </font>
    <font>
      <sz val="9"/>
      <name val="Arial"/>
      <family val="2"/>
    </font>
    <font>
      <u/>
      <sz val="11"/>
      <color theme="10"/>
      <name val="Arial"/>
      <family val="2"/>
    </font>
    <font>
      <b/>
      <u/>
      <sz val="11"/>
      <color theme="10"/>
      <name val="Arial"/>
      <family val="2"/>
    </font>
    <font>
      <sz val="9"/>
      <color theme="0" tint="-0.499984740745262"/>
      <name val="Arial"/>
      <family val="2"/>
    </font>
    <font>
      <b/>
      <sz val="16"/>
      <color theme="0"/>
      <name val="Arial"/>
      <family val="2"/>
    </font>
    <font>
      <b/>
      <sz val="11"/>
      <color theme="0"/>
      <name val="Arial"/>
      <family val="2"/>
    </font>
    <font>
      <sz val="11"/>
      <color rgb="FFFF8573"/>
      <name val="Arial"/>
      <family val="2"/>
    </font>
    <font>
      <b/>
      <u/>
      <sz val="11"/>
      <color rgb="FF53565A"/>
      <name val="Arial"/>
      <family val="2"/>
    </font>
    <font>
      <sz val="11"/>
      <color rgb="FF53565A"/>
      <name val="Arial"/>
      <family val="2"/>
    </font>
    <font>
      <b/>
      <sz val="11"/>
      <color rgb="FF53565A"/>
      <name val="Arial"/>
      <family val="2"/>
    </font>
    <font>
      <sz val="9"/>
      <color rgb="FF53565A"/>
      <name val="Arial"/>
      <family val="2"/>
    </font>
    <font>
      <i/>
      <sz val="11"/>
      <color rgb="FF53565A"/>
      <name val="Arial"/>
      <family val="2"/>
    </font>
    <font>
      <u/>
      <sz val="11"/>
      <color rgb="FF53565A"/>
      <name val="Arial"/>
      <family val="2"/>
    </font>
    <font>
      <b/>
      <sz val="16"/>
      <color rgb="FF53565A"/>
      <name val="Arial"/>
      <family val="2"/>
    </font>
    <font>
      <b/>
      <sz val="9"/>
      <color rgb="FF53565A"/>
      <name val="Arial"/>
      <family val="2"/>
    </font>
    <font>
      <i/>
      <sz val="9"/>
      <color rgb="FF53565A"/>
      <name val="Arial"/>
      <family val="2"/>
    </font>
    <font>
      <b/>
      <sz val="9"/>
      <color theme="1"/>
      <name val="Arial"/>
      <family val="2"/>
    </font>
    <font>
      <sz val="10.5"/>
      <color rgb="FF53565A"/>
      <name val="Arial"/>
      <family val="2"/>
    </font>
    <font>
      <b/>
      <sz val="10.5"/>
      <color rgb="FF53565A"/>
      <name val="Arial"/>
      <family val="2"/>
    </font>
    <font>
      <b/>
      <sz val="9"/>
      <name val="Arial"/>
      <family val="2"/>
    </font>
    <font>
      <b/>
      <sz val="14"/>
      <color rgb="FF53565A"/>
      <name val="Arial"/>
      <family val="2"/>
    </font>
    <font>
      <b/>
      <sz val="12"/>
      <color theme="4" tint="0.59999389629810485"/>
      <name val="Arial"/>
      <family val="2"/>
    </font>
    <font>
      <b/>
      <u/>
      <sz val="12"/>
      <color theme="4" tint="0.59999389629810485"/>
      <name val="Arial"/>
      <family val="2"/>
    </font>
  </fonts>
  <fills count="11">
    <fill>
      <patternFill patternType="none"/>
    </fill>
    <fill>
      <patternFill patternType="gray125"/>
    </fill>
    <fill>
      <patternFill patternType="solid">
        <fgColor theme="0"/>
        <bgColor indexed="64"/>
      </patternFill>
    </fill>
    <fill>
      <patternFill patternType="solid">
        <fgColor rgb="FFFF8573"/>
        <bgColor indexed="64"/>
      </patternFill>
    </fill>
    <fill>
      <patternFill patternType="solid">
        <fgColor rgb="FF53565A"/>
        <bgColor indexed="64"/>
      </patternFill>
    </fill>
    <fill>
      <patternFill patternType="solid">
        <fgColor rgb="FFD9D9D6"/>
        <bgColor indexed="64"/>
      </patternFill>
    </fill>
    <fill>
      <patternFill patternType="solid">
        <fgColor rgb="FF06F7DA"/>
        <bgColor indexed="64"/>
      </patternFill>
    </fill>
    <fill>
      <patternFill patternType="solid">
        <fgColor rgb="FF92FCEF"/>
        <bgColor indexed="64"/>
      </patternFill>
    </fill>
    <fill>
      <patternFill patternType="solid">
        <fgColor rgb="FFB5FDF4"/>
        <bgColor indexed="64"/>
      </patternFill>
    </fill>
    <fill>
      <patternFill patternType="solid">
        <fgColor rgb="FFFF8674"/>
        <bgColor indexed="64"/>
      </patternFill>
    </fill>
    <fill>
      <patternFill patternType="solid">
        <fgColor rgb="FFFCE300"/>
        <bgColor indexed="64"/>
      </patternFill>
    </fill>
  </fills>
  <borders count="24">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right/>
      <top/>
      <bottom style="thin">
        <color theme="0" tint="-0.34998626667073579"/>
      </bottom>
      <diagonal/>
    </border>
    <border>
      <left/>
      <right/>
      <top/>
      <bottom style="thin">
        <color indexed="64"/>
      </bottom>
      <diagonal/>
    </border>
    <border>
      <left/>
      <right/>
      <top style="thin">
        <color indexed="64"/>
      </top>
      <bottom style="thin">
        <color indexed="64"/>
      </bottom>
      <diagonal/>
    </border>
    <border>
      <left/>
      <right/>
      <top style="thin">
        <color indexed="64"/>
      </top>
      <bottom style="medium">
        <color rgb="FF53565A"/>
      </bottom>
      <diagonal/>
    </border>
    <border>
      <left style="thin">
        <color theme="0" tint="-0.34998626667073579"/>
      </left>
      <right/>
      <top style="medium">
        <color rgb="FF53565A"/>
      </top>
      <bottom style="thin">
        <color theme="0" tint="-0.34998626667073579"/>
      </bottom>
      <diagonal/>
    </border>
    <border>
      <left/>
      <right/>
      <top style="medium">
        <color rgb="FF53565A"/>
      </top>
      <bottom style="thin">
        <color theme="0" tint="-0.34998626667073579"/>
      </bottom>
      <diagonal/>
    </border>
    <border>
      <left/>
      <right style="thin">
        <color theme="0" tint="-0.34998626667073579"/>
      </right>
      <top style="medium">
        <color rgb="FF53565A"/>
      </top>
      <bottom style="thin">
        <color theme="0" tint="-0.34998626667073579"/>
      </bottom>
      <diagonal/>
    </border>
    <border>
      <left style="medium">
        <color rgb="FF53565A"/>
      </left>
      <right style="medium">
        <color rgb="FF53565A"/>
      </right>
      <top style="medium">
        <color rgb="FF53565A"/>
      </top>
      <bottom/>
      <diagonal/>
    </border>
    <border>
      <left/>
      <right style="thin">
        <color theme="0" tint="-0.34998626667073579"/>
      </right>
      <top/>
      <bottom style="thin">
        <color theme="0" tint="-0.34998626667073579"/>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top/>
      <bottom style="thin">
        <color theme="0" tint="-0.34998626667073579"/>
      </bottom>
      <diagonal/>
    </border>
    <border>
      <left style="thin">
        <color theme="0" tint="-0.499984740745262"/>
      </left>
      <right/>
      <top style="thin">
        <color theme="0" tint="-0.499984740745262"/>
      </top>
      <bottom style="thin">
        <color theme="0" tint="-0.499984740745262"/>
      </bottom>
      <diagonal/>
    </border>
    <border>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right/>
      <top/>
      <bottom style="thin">
        <color rgb="FF53565A"/>
      </bottom>
      <diagonal/>
    </border>
    <border>
      <left/>
      <right/>
      <top style="thin">
        <color rgb="FF53565A"/>
      </top>
      <bottom style="thin">
        <color rgb="FF53565A"/>
      </bottom>
      <diagonal/>
    </border>
    <border>
      <left style="medium">
        <color rgb="FF53565A"/>
      </left>
      <right style="medium">
        <color rgb="FF53565A"/>
      </right>
      <top style="medium">
        <color rgb="FF53565A"/>
      </top>
      <bottom style="medium">
        <color rgb="FF53565A"/>
      </bottom>
      <diagonal/>
    </border>
    <border>
      <left/>
      <right style="medium">
        <color rgb="FF53565A"/>
      </right>
      <top style="thin">
        <color theme="0" tint="-0.499984740745262"/>
      </top>
      <bottom style="thin">
        <color theme="0" tint="-0.499984740745262"/>
      </bottom>
      <diagonal/>
    </border>
    <border>
      <left/>
      <right/>
      <top style="thin">
        <color rgb="FF53565A"/>
      </top>
      <bottom style="medium">
        <color rgb="FF53565A"/>
      </bottom>
      <diagonal/>
    </border>
    <border>
      <left/>
      <right/>
      <top style="thin">
        <color theme="0" tint="-0.34998626667073579"/>
      </top>
      <bottom style="thin">
        <color theme="0" tint="-0.34998626667073579"/>
      </bottom>
      <diagonal/>
    </border>
  </borders>
  <cellStyleXfs count="4">
    <xf numFmtId="0" fontId="0" fillId="0" borderId="0"/>
    <xf numFmtId="9" fontId="1" fillId="0" borderId="0" applyFont="0" applyFill="0" applyBorder="0" applyAlignment="0" applyProtection="0"/>
    <xf numFmtId="44" fontId="1" fillId="0" borderId="0" applyFont="0" applyFill="0" applyBorder="0" applyAlignment="0" applyProtection="0"/>
    <xf numFmtId="0" fontId="6" fillId="0" borderId="0" applyNumberFormat="0" applyFill="0" applyBorder="0" applyAlignment="0" applyProtection="0"/>
  </cellStyleXfs>
  <cellXfs count="101">
    <xf numFmtId="0" fontId="0" fillId="0" borderId="0" xfId="0"/>
    <xf numFmtId="0" fontId="0" fillId="0" borderId="0" xfId="0" quotePrefix="1"/>
    <xf numFmtId="0" fontId="0" fillId="0" borderId="0" xfId="0" applyAlignment="1">
      <alignment vertical="center"/>
    </xf>
    <xf numFmtId="0" fontId="2" fillId="0" borderId="0" xfId="0" applyFont="1" applyAlignment="1">
      <alignment wrapText="1"/>
    </xf>
    <xf numFmtId="44" fontId="5" fillId="0" borderId="1" xfId="2" applyFont="1" applyBorder="1" applyAlignment="1">
      <alignment horizontal="center" vertical="center"/>
    </xf>
    <xf numFmtId="44" fontId="3" fillId="0" borderId="1" xfId="2" applyFont="1" applyBorder="1" applyAlignment="1">
      <alignment horizontal="center" vertical="center"/>
    </xf>
    <xf numFmtId="164" fontId="3" fillId="0" borderId="1" xfId="1" applyNumberFormat="1" applyFont="1" applyBorder="1" applyAlignment="1">
      <alignment horizontal="center" vertical="center"/>
    </xf>
    <xf numFmtId="0" fontId="2" fillId="0" borderId="1" xfId="2" applyNumberFormat="1" applyFont="1" applyBorder="1" applyAlignment="1">
      <alignment horizontal="center" vertical="center"/>
    </xf>
    <xf numFmtId="0" fontId="2" fillId="0" borderId="1" xfId="1" applyNumberFormat="1" applyFont="1" applyBorder="1" applyAlignment="1">
      <alignment horizontal="center" vertical="center"/>
    </xf>
    <xf numFmtId="9" fontId="8" fillId="0" borderId="1" xfId="1" applyFont="1" applyBorder="1" applyAlignment="1">
      <alignment horizontal="center" vertical="center"/>
    </xf>
    <xf numFmtId="0" fontId="8" fillId="0" borderId="1" xfId="2" applyNumberFormat="1" applyFont="1" applyBorder="1" applyAlignment="1">
      <alignment horizontal="center" vertical="center"/>
    </xf>
    <xf numFmtId="9" fontId="8" fillId="0" borderId="1" xfId="1" applyFont="1" applyFill="1" applyBorder="1" applyAlignment="1">
      <alignment horizontal="center" vertical="center"/>
    </xf>
    <xf numFmtId="9" fontId="8" fillId="0" borderId="1" xfId="0" applyNumberFormat="1" applyFont="1" applyBorder="1" applyAlignment="1">
      <alignment horizontal="center" vertical="center"/>
    </xf>
    <xf numFmtId="0" fontId="11" fillId="0" borderId="0" xfId="0" applyFont="1"/>
    <xf numFmtId="0" fontId="8" fillId="0" borderId="1" xfId="1" applyNumberFormat="1" applyFont="1" applyBorder="1" applyAlignment="1">
      <alignment horizontal="center" vertical="center"/>
    </xf>
    <xf numFmtId="0" fontId="13" fillId="5" borderId="0" xfId="0" applyFont="1" applyFill="1"/>
    <xf numFmtId="0" fontId="15" fillId="5" borderId="0" xfId="0" applyFont="1" applyFill="1"/>
    <xf numFmtId="0" fontId="10" fillId="4" borderId="0" xfId="0" applyFont="1" applyFill="1" applyAlignment="1">
      <alignment vertical="center" wrapText="1"/>
    </xf>
    <xf numFmtId="0" fontId="13" fillId="0" borderId="0" xfId="0" applyFont="1" applyAlignment="1">
      <alignment horizontal="left" vertical="top" wrapText="1"/>
    </xf>
    <xf numFmtId="0" fontId="12" fillId="0" borderId="0" xfId="3" quotePrefix="1" applyFont="1" applyFill="1" applyBorder="1" applyAlignment="1">
      <alignment horizontal="left" vertical="center" wrapText="1"/>
    </xf>
    <xf numFmtId="0" fontId="13" fillId="0" borderId="0" xfId="0" applyFont="1"/>
    <xf numFmtId="0" fontId="0" fillId="0" borderId="0" xfId="0" applyAlignment="1">
      <alignment horizontal="left" vertical="center"/>
    </xf>
    <xf numFmtId="9" fontId="19" fillId="0" borderId="1" xfId="0" applyNumberFormat="1" applyFont="1" applyBorder="1" applyAlignment="1">
      <alignment horizontal="center" vertical="center" wrapText="1"/>
    </xf>
    <xf numFmtId="0" fontId="13" fillId="0" borderId="0" xfId="0" quotePrefix="1" applyFont="1"/>
    <xf numFmtId="9" fontId="19" fillId="0" borderId="1" xfId="1" applyFont="1" applyBorder="1" applyAlignment="1">
      <alignment horizontal="center" vertical="center" wrapText="1"/>
    </xf>
    <xf numFmtId="1" fontId="19" fillId="0" borderId="1" xfId="1" applyNumberFormat="1" applyFont="1" applyBorder="1" applyAlignment="1">
      <alignment horizontal="center" vertical="center" wrapText="1"/>
    </xf>
    <xf numFmtId="0" fontId="19" fillId="0" borderId="1" xfId="1" applyNumberFormat="1" applyFont="1" applyBorder="1" applyAlignment="1">
      <alignment horizontal="center" vertical="center" wrapText="1"/>
    </xf>
    <xf numFmtId="165" fontId="19" fillId="0" borderId="1" xfId="0" applyNumberFormat="1" applyFont="1" applyBorder="1" applyAlignment="1">
      <alignment horizontal="center" vertical="center" wrapText="1"/>
    </xf>
    <xf numFmtId="0" fontId="13" fillId="2" borderId="5" xfId="0" applyFont="1" applyFill="1" applyBorder="1" applyAlignment="1">
      <alignment horizontal="left" vertical="top" wrapText="1"/>
    </xf>
    <xf numFmtId="0" fontId="13" fillId="2" borderId="6" xfId="0" applyFont="1" applyFill="1" applyBorder="1" applyAlignment="1">
      <alignment horizontal="left" vertical="top" wrapText="1"/>
    </xf>
    <xf numFmtId="0" fontId="13" fillId="2" borderId="7" xfId="0" applyFont="1" applyFill="1" applyBorder="1" applyAlignment="1">
      <alignment horizontal="left" vertical="top" wrapText="1"/>
    </xf>
    <xf numFmtId="0" fontId="16" fillId="0" borderId="0" xfId="0" applyFont="1" applyAlignment="1">
      <alignment horizontal="left"/>
    </xf>
    <xf numFmtId="0" fontId="13" fillId="0" borderId="0" xfId="0" applyFont="1" applyAlignment="1">
      <alignment horizontal="left" wrapText="1"/>
    </xf>
    <xf numFmtId="0" fontId="17" fillId="0" borderId="0" xfId="3" applyFont="1" applyFill="1" applyBorder="1" applyAlignment="1">
      <alignment horizontal="left" vertical="top" wrapText="1"/>
    </xf>
    <xf numFmtId="0" fontId="14" fillId="5" borderId="11" xfId="0" applyFont="1" applyFill="1" applyBorder="1" applyAlignment="1">
      <alignment horizontal="left" vertical="center"/>
    </xf>
    <xf numFmtId="0" fontId="14" fillId="5" borderId="11" xfId="0" applyFont="1" applyFill="1" applyBorder="1" applyAlignment="1">
      <alignment vertical="center" wrapText="1"/>
    </xf>
    <xf numFmtId="0" fontId="14" fillId="5" borderId="11" xfId="0" applyFont="1" applyFill="1" applyBorder="1" applyAlignment="1">
      <alignment vertical="center"/>
    </xf>
    <xf numFmtId="9" fontId="21" fillId="0" borderId="1" xfId="0" applyNumberFormat="1" applyFont="1" applyBorder="1" applyAlignment="1">
      <alignment horizontal="center" vertical="center" wrapText="1"/>
    </xf>
    <xf numFmtId="0" fontId="14" fillId="5" borderId="13" xfId="0" applyFont="1" applyFill="1" applyBorder="1" applyAlignment="1">
      <alignment horizontal="center" vertical="center" wrapText="1"/>
    </xf>
    <xf numFmtId="0" fontId="13" fillId="0" borderId="0" xfId="0" applyFont="1" applyAlignment="1">
      <alignment horizontal="left" vertical="top"/>
    </xf>
    <xf numFmtId="0" fontId="0" fillId="0" borderId="4" xfId="0" applyBorder="1" applyAlignment="1">
      <alignment horizontal="center"/>
    </xf>
    <xf numFmtId="0" fontId="13" fillId="0" borderId="0" xfId="0" applyFont="1" applyAlignment="1">
      <alignment horizontal="center"/>
    </xf>
    <xf numFmtId="0" fontId="0" fillId="0" borderId="0" xfId="0" applyAlignment="1">
      <alignment horizontal="center"/>
    </xf>
    <xf numFmtId="0" fontId="19" fillId="6" borderId="1" xfId="0" applyFont="1" applyFill="1" applyBorder="1" applyAlignment="1">
      <alignment horizontal="left" vertical="center" wrapText="1" indent="1"/>
    </xf>
    <xf numFmtId="0" fontId="15" fillId="0" borderId="1" xfId="0" applyFont="1" applyBorder="1" applyAlignment="1">
      <alignment horizontal="left" vertical="center" wrapText="1" indent="1"/>
    </xf>
    <xf numFmtId="0" fontId="15" fillId="2" borderId="1" xfId="0" applyFont="1" applyFill="1" applyBorder="1" applyAlignment="1">
      <alignment horizontal="left" vertical="center" wrapText="1" indent="1"/>
    </xf>
    <xf numFmtId="0" fontId="19" fillId="7" borderId="1" xfId="0" applyFont="1" applyFill="1" applyBorder="1" applyAlignment="1">
      <alignment horizontal="left" vertical="center" wrapText="1" indent="1"/>
    </xf>
    <xf numFmtId="0" fontId="19" fillId="8" borderId="1" xfId="0" applyFont="1" applyFill="1" applyBorder="1" applyAlignment="1">
      <alignment horizontal="left" vertical="center" wrapText="1" indent="1"/>
    </xf>
    <xf numFmtId="0" fontId="19" fillId="9" borderId="1" xfId="0" applyFont="1" applyFill="1" applyBorder="1" applyAlignment="1">
      <alignment horizontal="left" vertical="center" wrapText="1" indent="1"/>
    </xf>
    <xf numFmtId="0" fontId="19" fillId="10" borderId="1" xfId="0" applyFont="1" applyFill="1" applyBorder="1" applyAlignment="1">
      <alignment horizontal="left" vertical="center" wrapText="1" indent="1"/>
    </xf>
    <xf numFmtId="0" fontId="19" fillId="3" borderId="1" xfId="0" applyFont="1" applyFill="1" applyBorder="1" applyAlignment="1">
      <alignment horizontal="left" vertical="center" wrapText="1" indent="1"/>
    </xf>
    <xf numFmtId="0" fontId="15" fillId="0" borderId="13" xfId="0" applyFont="1" applyBorder="1" applyAlignment="1">
      <alignment horizontal="left" vertical="center" wrapText="1" indent="1"/>
    </xf>
    <xf numFmtId="0" fontId="22" fillId="0" borderId="18" xfId="0" applyFont="1" applyBorder="1" applyAlignment="1">
      <alignment horizontal="center" vertical="top"/>
    </xf>
    <xf numFmtId="0" fontId="22" fillId="0" borderId="19" xfId="0" applyFont="1" applyBorder="1" applyAlignment="1">
      <alignment horizontal="center" vertical="top"/>
    </xf>
    <xf numFmtId="0" fontId="14" fillId="5" borderId="17" xfId="0" applyFont="1" applyFill="1" applyBorder="1" applyAlignment="1">
      <alignment vertical="center" wrapText="1"/>
    </xf>
    <xf numFmtId="0" fontId="14" fillId="5" borderId="20" xfId="0" applyFont="1" applyFill="1" applyBorder="1" applyAlignment="1">
      <alignment vertical="center"/>
    </xf>
    <xf numFmtId="0" fontId="14" fillId="5" borderId="21" xfId="0" applyFont="1" applyFill="1" applyBorder="1" applyAlignment="1">
      <alignment vertical="center" wrapText="1"/>
    </xf>
    <xf numFmtId="0" fontId="22" fillId="0" borderId="22" xfId="0" applyFont="1" applyBorder="1" applyAlignment="1">
      <alignment horizontal="center" vertical="top"/>
    </xf>
    <xf numFmtId="0" fontId="16" fillId="0" borderId="0" xfId="0" applyFont="1" applyAlignment="1">
      <alignment vertical="top"/>
    </xf>
    <xf numFmtId="0" fontId="18" fillId="0" borderId="0" xfId="0" applyFont="1" applyAlignment="1">
      <alignment vertical="top"/>
    </xf>
    <xf numFmtId="0" fontId="13" fillId="0" borderId="0" xfId="0" applyFont="1" applyAlignment="1">
      <alignment vertical="top"/>
    </xf>
    <xf numFmtId="0" fontId="13" fillId="5" borderId="13" xfId="0" applyFont="1" applyFill="1" applyBorder="1" applyAlignment="1">
      <alignment horizontal="center" vertical="center" wrapText="1"/>
    </xf>
    <xf numFmtId="0" fontId="19" fillId="2" borderId="1" xfId="0" applyFont="1" applyFill="1" applyBorder="1" applyAlignment="1">
      <alignment horizontal="left" vertical="center" wrapText="1" indent="1"/>
    </xf>
    <xf numFmtId="9" fontId="19" fillId="2" borderId="1" xfId="1" applyFont="1" applyFill="1" applyBorder="1" applyAlignment="1">
      <alignment horizontal="center" vertical="center" wrapText="1"/>
    </xf>
    <xf numFmtId="165" fontId="8" fillId="0" borderId="3" xfId="0" applyNumberFormat="1" applyFont="1" applyBorder="1" applyAlignment="1">
      <alignment vertical="center" wrapText="1"/>
    </xf>
    <xf numFmtId="0" fontId="15" fillId="0" borderId="1" xfId="0" applyFont="1" applyFill="1" applyBorder="1" applyAlignment="1">
      <alignment horizontal="left" vertical="center" wrapText="1" indent="1"/>
    </xf>
    <xf numFmtId="9" fontId="19" fillId="0" borderId="1" xfId="0" applyNumberFormat="1" applyFont="1" applyFill="1" applyBorder="1" applyAlignment="1">
      <alignment horizontal="center" vertical="center" wrapText="1"/>
    </xf>
    <xf numFmtId="9" fontId="15" fillId="0" borderId="1" xfId="0" applyNumberFormat="1" applyFont="1" applyBorder="1" applyAlignment="1">
      <alignment horizontal="center" vertical="center" wrapText="1"/>
    </xf>
    <xf numFmtId="9" fontId="15" fillId="0" borderId="1" xfId="0" applyNumberFormat="1" applyFont="1" applyFill="1" applyBorder="1" applyAlignment="1">
      <alignment horizontal="center" vertical="center" wrapText="1"/>
    </xf>
    <xf numFmtId="9" fontId="15" fillId="0" borderId="1" xfId="1" applyFont="1" applyBorder="1" applyAlignment="1">
      <alignment horizontal="center" vertical="center" wrapText="1"/>
    </xf>
    <xf numFmtId="0" fontId="19" fillId="0" borderId="1" xfId="0" applyFont="1" applyFill="1" applyBorder="1" applyAlignment="1">
      <alignment horizontal="center" vertical="center"/>
    </xf>
    <xf numFmtId="9" fontId="2" fillId="0" borderId="1" xfId="0" applyNumberFormat="1" applyFont="1" applyBorder="1" applyAlignment="1">
      <alignment horizontal="center" vertical="center" wrapText="1"/>
    </xf>
    <xf numFmtId="9" fontId="15" fillId="2" borderId="1" xfId="1" applyFont="1" applyFill="1" applyBorder="1" applyAlignment="1">
      <alignment horizontal="center" vertical="center" wrapText="1"/>
    </xf>
    <xf numFmtId="1" fontId="15" fillId="0" borderId="1" xfId="1" applyNumberFormat="1" applyFont="1" applyBorder="1" applyAlignment="1">
      <alignment horizontal="center" vertical="center" wrapText="1"/>
    </xf>
    <xf numFmtId="0" fontId="15" fillId="0" borderId="1" xfId="1" applyNumberFormat="1" applyFont="1" applyBorder="1" applyAlignment="1">
      <alignment horizontal="center" vertical="center" wrapText="1"/>
    </xf>
    <xf numFmtId="0" fontId="26" fillId="4" borderId="0" xfId="0" applyFont="1" applyFill="1" applyAlignment="1">
      <alignment horizontal="left" vertical="center"/>
    </xf>
    <xf numFmtId="0" fontId="10" fillId="4" borderId="0" xfId="0" applyFont="1" applyFill="1" applyAlignment="1">
      <alignment horizontal="left" vertical="center" wrapText="1"/>
    </xf>
    <xf numFmtId="0" fontId="7" fillId="0" borderId="0" xfId="3" quotePrefix="1" applyFont="1" applyAlignment="1">
      <alignment horizontal="left"/>
    </xf>
    <xf numFmtId="0" fontId="9" fillId="4" borderId="0" xfId="0" applyFont="1" applyFill="1" applyAlignment="1">
      <alignment horizontal="center" vertical="center" wrapText="1"/>
    </xf>
    <xf numFmtId="0" fontId="13" fillId="0" borderId="0" xfId="0" applyFont="1" applyAlignment="1">
      <alignment horizontal="left" vertical="top" wrapText="1"/>
    </xf>
    <xf numFmtId="0" fontId="13" fillId="0" borderId="0" xfId="0" applyFont="1" applyAlignment="1">
      <alignment horizontal="left" wrapText="1"/>
    </xf>
    <xf numFmtId="0" fontId="17" fillId="0" borderId="0" xfId="3" applyFont="1" applyFill="1" applyBorder="1" applyAlignment="1">
      <alignment horizontal="left" vertical="top" wrapText="1"/>
    </xf>
    <xf numFmtId="0" fontId="6" fillId="0" borderId="0" xfId="3" quotePrefix="1" applyFill="1" applyBorder="1" applyAlignment="1">
      <alignment horizontal="left" vertical="center" wrapText="1"/>
    </xf>
    <xf numFmtId="0" fontId="14" fillId="5" borderId="8" xfId="0" quotePrefix="1" applyFont="1" applyFill="1" applyBorder="1" applyAlignment="1">
      <alignment horizontal="center" vertical="center" wrapText="1"/>
    </xf>
    <xf numFmtId="0" fontId="14" fillId="5" borderId="9" xfId="0" quotePrefix="1" applyFont="1" applyFill="1" applyBorder="1" applyAlignment="1">
      <alignment horizontal="center" vertical="center" wrapText="1"/>
    </xf>
    <xf numFmtId="0" fontId="14" fillId="5" borderId="10" xfId="0" quotePrefix="1" applyFont="1" applyFill="1" applyBorder="1" applyAlignment="1">
      <alignment horizontal="center" vertical="center" wrapText="1"/>
    </xf>
    <xf numFmtId="0" fontId="25" fillId="0" borderId="0" xfId="0" applyFont="1" applyAlignment="1">
      <alignment horizontal="left" vertical="top"/>
    </xf>
    <xf numFmtId="0" fontId="10" fillId="4" borderId="0" xfId="0" applyFont="1" applyFill="1" applyAlignment="1">
      <alignment horizontal="left" vertical="center"/>
    </xf>
    <xf numFmtId="0" fontId="27" fillId="4" borderId="0" xfId="3" applyFont="1" applyFill="1" applyAlignment="1">
      <alignment horizontal="left" vertical="center"/>
    </xf>
    <xf numFmtId="0" fontId="22" fillId="0" borderId="18" xfId="0" applyFont="1" applyBorder="1" applyAlignment="1">
      <alignment horizontal="left" vertical="top" wrapText="1"/>
    </xf>
    <xf numFmtId="0" fontId="22" fillId="0" borderId="19" xfId="0" applyFont="1" applyBorder="1" applyAlignment="1">
      <alignment horizontal="left" vertical="top" wrapText="1"/>
    </xf>
    <xf numFmtId="0" fontId="22" fillId="0" borderId="22" xfId="0" applyFont="1" applyBorder="1" applyAlignment="1">
      <alignment horizontal="left" vertical="top" wrapText="1"/>
    </xf>
    <xf numFmtId="0" fontId="14" fillId="5" borderId="15" xfId="0" applyFont="1" applyFill="1" applyBorder="1" applyAlignment="1">
      <alignment horizontal="center" vertical="center" wrapText="1"/>
    </xf>
    <xf numFmtId="0" fontId="14" fillId="5" borderId="16" xfId="0" applyFont="1" applyFill="1" applyBorder="1" applyAlignment="1">
      <alignment horizontal="center" vertical="center" wrapText="1"/>
    </xf>
    <xf numFmtId="0" fontId="14" fillId="5" borderId="17" xfId="0" applyFont="1" applyFill="1" applyBorder="1" applyAlignment="1">
      <alignment horizontal="center" vertical="center" wrapText="1"/>
    </xf>
    <xf numFmtId="0" fontId="14" fillId="5" borderId="14" xfId="0" quotePrefix="1" applyFont="1" applyFill="1" applyBorder="1" applyAlignment="1">
      <alignment horizontal="center" vertical="center" wrapText="1"/>
    </xf>
    <xf numFmtId="0" fontId="14" fillId="5" borderId="12" xfId="0" quotePrefix="1" applyFont="1" applyFill="1" applyBorder="1" applyAlignment="1">
      <alignment horizontal="center" vertical="center" wrapText="1"/>
    </xf>
    <xf numFmtId="165" fontId="8" fillId="0" borderId="2" xfId="0" applyNumberFormat="1" applyFont="1" applyBorder="1" applyAlignment="1">
      <alignment horizontal="center" vertical="center" wrapText="1"/>
    </xf>
    <xf numFmtId="165" fontId="8" fillId="0" borderId="23" xfId="0" applyNumberFormat="1" applyFont="1" applyBorder="1" applyAlignment="1">
      <alignment horizontal="center" vertical="center" wrapText="1"/>
    </xf>
    <xf numFmtId="9" fontId="8" fillId="0" borderId="2" xfId="0" applyNumberFormat="1" applyFont="1" applyBorder="1" applyAlignment="1">
      <alignment horizontal="center" vertical="center" wrapText="1"/>
    </xf>
    <xf numFmtId="9" fontId="8" fillId="0" borderId="23" xfId="0" applyNumberFormat="1" applyFont="1" applyBorder="1" applyAlignment="1">
      <alignment horizontal="center" vertical="center" wrapText="1"/>
    </xf>
  </cellXfs>
  <cellStyles count="4">
    <cellStyle name="Link" xfId="3" builtinId="8"/>
    <cellStyle name="Prozent" xfId="1" builtinId="5"/>
    <cellStyle name="Standard" xfId="0" builtinId="0"/>
    <cellStyle name="Währung" xfId="2" builtinId="4"/>
  </cellStyles>
  <dxfs count="0"/>
  <tableStyles count="0" defaultTableStyle="TableStyleMedium2" defaultPivotStyle="PivotStyleLight16"/>
  <colors>
    <mruColors>
      <color rgb="FFFF8573"/>
      <color rgb="FFC6C6C2"/>
      <color rgb="FF53565A"/>
      <color rgb="FFFCE300"/>
      <color rgb="FFFF8674"/>
      <color rgb="FFB5FDF4"/>
      <color rgb="FF92FCEF"/>
      <color rgb="FF06F7DA"/>
      <color rgb="FFD9D9D6"/>
      <color rgb="FFACACD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285959</xdr:colOff>
      <xdr:row>2</xdr:row>
      <xdr:rowOff>472016</xdr:rowOff>
    </xdr:from>
    <xdr:to>
      <xdr:col>6</xdr:col>
      <xdr:colOff>20204</xdr:colOff>
      <xdr:row>5</xdr:row>
      <xdr:rowOff>1205744</xdr:rowOff>
    </xdr:to>
    <xdr:pic>
      <xdr:nvPicPr>
        <xdr:cNvPr id="2" name="Grafik 1">
          <a:extLst>
            <a:ext uri="{FF2B5EF4-FFF2-40B4-BE49-F238E27FC236}">
              <a16:creationId xmlns:a16="http://schemas.microsoft.com/office/drawing/2014/main" id="{1FE2197F-4FD2-468A-8E52-8F8D5086A6D7}"/>
            </a:ext>
          </a:extLst>
        </xdr:cNvPr>
        <xdr:cNvPicPr>
          <a:picLocks noChangeAspect="1"/>
        </xdr:cNvPicPr>
      </xdr:nvPicPr>
      <xdr:blipFill rotWithShape="1">
        <a:blip xmlns:r="http://schemas.openxmlformats.org/officeDocument/2006/relationships" r:embed="rId1"/>
        <a:srcRect b="11160"/>
        <a:stretch/>
      </xdr:blipFill>
      <xdr:spPr>
        <a:xfrm>
          <a:off x="6064459" y="1691216"/>
          <a:ext cx="6156635" cy="4283287"/>
        </a:xfrm>
        <a:prstGeom prst="rect">
          <a:avLst/>
        </a:prstGeom>
      </xdr:spPr>
    </xdr:pic>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adrian.berwert@innosuisse.ch?subject=Innosuisse%20Wirkungsmonitoring"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75DFCC-F5C6-4688-A899-21D2E669EE15}">
  <sheetPr>
    <pageSetUpPr fitToPage="1"/>
  </sheetPr>
  <dimension ref="A1:H12"/>
  <sheetViews>
    <sheetView showGridLines="0" zoomScale="70" zoomScaleNormal="70" workbookViewId="0">
      <selection activeCell="I4" sqref="I4"/>
    </sheetView>
  </sheetViews>
  <sheetFormatPr baseColWidth="10" defaultRowHeight="13.8" x14ac:dyDescent="0.25"/>
  <cols>
    <col min="1" max="2" width="11" customWidth="1"/>
    <col min="3" max="3" width="53.5" customWidth="1"/>
    <col min="4" max="4" width="3.5" customWidth="1"/>
    <col min="5" max="5" width="52.296875" customWidth="1"/>
    <col min="6" max="6" width="28" customWidth="1"/>
    <col min="7" max="7" width="4.796875" customWidth="1"/>
  </cols>
  <sheetData>
    <row r="1" spans="1:8" ht="49.5" customHeight="1" x14ac:dyDescent="0.25">
      <c r="A1" s="78" t="s">
        <v>221</v>
      </c>
      <c r="B1" s="78"/>
      <c r="C1" s="78"/>
      <c r="D1" s="78"/>
      <c r="E1" s="78"/>
      <c r="F1" s="78"/>
    </row>
    <row r="2" spans="1:8" ht="28.8" customHeight="1" x14ac:dyDescent="0.25">
      <c r="A2" s="79"/>
      <c r="B2" s="79"/>
      <c r="C2" s="79"/>
      <c r="D2" s="18"/>
      <c r="E2" s="79"/>
      <c r="F2" s="79"/>
    </row>
    <row r="3" spans="1:8" ht="38.25" customHeight="1" x14ac:dyDescent="0.25">
      <c r="A3" s="79" t="s">
        <v>30</v>
      </c>
      <c r="B3" s="79"/>
      <c r="C3" s="79"/>
      <c r="D3" s="18"/>
      <c r="E3" s="76" t="s">
        <v>223</v>
      </c>
      <c r="F3" s="76"/>
      <c r="G3" s="3"/>
    </row>
    <row r="4" spans="1:8" ht="69.75" customHeight="1" x14ac:dyDescent="0.25">
      <c r="A4" s="79"/>
      <c r="B4" s="79"/>
      <c r="C4" s="79"/>
      <c r="D4" s="18"/>
      <c r="E4" s="15"/>
      <c r="F4" s="15"/>
    </row>
    <row r="5" spans="1:8" ht="171.75" customHeight="1" x14ac:dyDescent="0.25">
      <c r="A5" s="79" t="s">
        <v>222</v>
      </c>
      <c r="B5" s="79"/>
      <c r="C5" s="79"/>
      <c r="D5" s="18"/>
      <c r="E5" s="16"/>
      <c r="F5" s="15"/>
    </row>
    <row r="6" spans="1:8" ht="126" customHeight="1" x14ac:dyDescent="0.25">
      <c r="A6" s="79" t="s">
        <v>53</v>
      </c>
      <c r="B6" s="79"/>
      <c r="C6" s="79"/>
      <c r="D6" s="18"/>
      <c r="E6" s="79"/>
      <c r="F6" s="79"/>
      <c r="G6" s="77"/>
      <c r="H6" s="77"/>
    </row>
    <row r="7" spans="1:8" ht="40.5" customHeight="1" x14ac:dyDescent="0.25">
      <c r="A7" s="79"/>
      <c r="B7" s="79"/>
      <c r="C7" s="79"/>
      <c r="D7" s="18"/>
      <c r="E7" s="17" t="s">
        <v>32</v>
      </c>
      <c r="F7" s="17" t="s">
        <v>13</v>
      </c>
    </row>
    <row r="8" spans="1:8" ht="40.5" customHeight="1" x14ac:dyDescent="0.25">
      <c r="A8" s="82" t="s">
        <v>33</v>
      </c>
      <c r="B8" s="82"/>
      <c r="C8" s="82"/>
      <c r="D8" s="18"/>
      <c r="E8" s="28" t="s">
        <v>16</v>
      </c>
      <c r="F8" s="28" t="s">
        <v>5</v>
      </c>
    </row>
    <row r="9" spans="1:8" ht="40.5" customHeight="1" x14ac:dyDescent="0.25">
      <c r="A9" s="80" t="s">
        <v>37</v>
      </c>
      <c r="B9" s="80"/>
      <c r="C9" s="80"/>
      <c r="D9" s="19"/>
      <c r="E9" s="29" t="s">
        <v>17</v>
      </c>
      <c r="F9" s="29" t="s">
        <v>6</v>
      </c>
    </row>
    <row r="10" spans="1:8" ht="40.5" customHeight="1" x14ac:dyDescent="0.3">
      <c r="A10" s="81" t="s">
        <v>38</v>
      </c>
      <c r="B10" s="81"/>
      <c r="C10" s="81"/>
      <c r="D10" s="31"/>
      <c r="E10" s="29" t="s">
        <v>18</v>
      </c>
      <c r="F10" s="29" t="s">
        <v>7</v>
      </c>
    </row>
    <row r="11" spans="1:8" ht="40.5" customHeight="1" x14ac:dyDescent="0.25">
      <c r="A11" s="80"/>
      <c r="B11" s="80"/>
      <c r="C11" s="80"/>
      <c r="D11" s="32"/>
      <c r="E11" s="29" t="s">
        <v>19</v>
      </c>
      <c r="F11" s="29" t="s">
        <v>8</v>
      </c>
    </row>
    <row r="12" spans="1:8" ht="40.5" customHeight="1" thickBot="1" x14ac:dyDescent="0.3">
      <c r="A12" s="81"/>
      <c r="B12" s="81"/>
      <c r="C12" s="81"/>
      <c r="D12" s="33"/>
      <c r="E12" s="30" t="s">
        <v>20</v>
      </c>
      <c r="F12" s="30" t="s">
        <v>9</v>
      </c>
    </row>
  </sheetData>
  <mergeCells count="14">
    <mergeCell ref="A9:C9"/>
    <mergeCell ref="A12:C12"/>
    <mergeCell ref="A2:C2"/>
    <mergeCell ref="A10:C10"/>
    <mergeCell ref="A11:C11"/>
    <mergeCell ref="A3:C4"/>
    <mergeCell ref="A8:C8"/>
    <mergeCell ref="A6:C7"/>
    <mergeCell ref="E3:F3"/>
    <mergeCell ref="G6:H6"/>
    <mergeCell ref="A1:F1"/>
    <mergeCell ref="E6:F6"/>
    <mergeCell ref="E2:F2"/>
    <mergeCell ref="A5:C5"/>
  </mergeCells>
  <hyperlinks>
    <hyperlink ref="A10:C10" r:id="rId1" display="adrian.berwert@innosuisse.ch" xr:uid="{DBAE4586-EAE7-4838-AC13-7074F40258F2}"/>
    <hyperlink ref="A8:C8" location="Wirkungindikatoren!A1" display="&gt; Zur tabellarischen Zusammenstellung der Wirkungsindikatoren" xr:uid="{1CBE97D6-597D-44C9-B033-70C86EA3CDD2}"/>
  </hyperlinks>
  <pageMargins left="0.70866141732283472" right="0.70866141732283472" top="0.78740157480314965" bottom="0.78740157480314965" header="0.31496062992125984" footer="0.31496062992125984"/>
  <pageSetup paperSize="9" scale="67" orientation="landscape"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4CD557-D220-48D7-8C35-616AD527C135}">
  <sheetPr>
    <pageSetUpPr fitToPage="1"/>
  </sheetPr>
  <dimension ref="A1:K196"/>
  <sheetViews>
    <sheetView showGridLines="0" tabSelected="1" zoomScale="85" zoomScaleNormal="85" workbookViewId="0">
      <pane ySplit="10" topLeftCell="A11" activePane="bottomLeft" state="frozen"/>
      <selection pane="bottomLeft" activeCell="L14" sqref="L14"/>
    </sheetView>
  </sheetViews>
  <sheetFormatPr baseColWidth="10" defaultRowHeight="13.8" x14ac:dyDescent="0.25"/>
  <cols>
    <col min="1" max="1" width="3.796875" style="42" customWidth="1"/>
    <col min="2" max="2" width="21" customWidth="1"/>
    <col min="3" max="3" width="17.796875" customWidth="1"/>
    <col min="4" max="4" width="17" customWidth="1"/>
    <col min="5" max="5" width="18.796875" customWidth="1"/>
    <col min="6" max="6" width="62.5" customWidth="1"/>
    <col min="7" max="7" width="12" customWidth="1"/>
    <col min="8" max="8" width="5.09765625" customWidth="1"/>
    <col min="9" max="11" width="5" customWidth="1"/>
  </cols>
  <sheetData>
    <row r="1" spans="1:11" ht="43.8" customHeight="1" x14ac:dyDescent="0.25">
      <c r="A1" s="78" t="s">
        <v>202</v>
      </c>
      <c r="B1" s="78"/>
      <c r="C1" s="78"/>
      <c r="D1" s="78"/>
      <c r="E1" s="78"/>
      <c r="F1" s="78"/>
      <c r="G1" s="78"/>
      <c r="H1" s="78"/>
      <c r="I1" s="78"/>
      <c r="J1" s="78"/>
      <c r="K1" s="78"/>
    </row>
    <row r="2" spans="1:11" s="60" customFormat="1" ht="22.2" customHeight="1" x14ac:dyDescent="0.25">
      <c r="A2" s="86" t="s">
        <v>31</v>
      </c>
      <c r="B2" s="86"/>
      <c r="C2" s="86"/>
      <c r="D2" s="86"/>
      <c r="E2" s="86"/>
      <c r="F2" s="86"/>
      <c r="G2" s="58" t="s">
        <v>220</v>
      </c>
      <c r="H2" s="58"/>
      <c r="I2" s="59"/>
      <c r="J2" s="59"/>
      <c r="K2" s="59"/>
    </row>
    <row r="3" spans="1:11" s="21" customFormat="1" ht="28.05" customHeight="1" x14ac:dyDescent="0.25">
      <c r="A3" s="87" t="s">
        <v>203</v>
      </c>
      <c r="B3" s="87"/>
      <c r="C3" s="87"/>
      <c r="D3" s="87"/>
      <c r="E3" s="87"/>
      <c r="F3" s="75"/>
      <c r="G3" s="88" t="s">
        <v>34</v>
      </c>
      <c r="H3" s="88"/>
      <c r="I3" s="88"/>
      <c r="J3" s="88"/>
      <c r="K3" s="88"/>
    </row>
    <row r="4" spans="1:11" s="39" customFormat="1" ht="28.5" customHeight="1" x14ac:dyDescent="0.25">
      <c r="A4" s="52">
        <v>1</v>
      </c>
      <c r="B4" s="89" t="s">
        <v>47</v>
      </c>
      <c r="C4" s="89"/>
      <c r="D4" s="89"/>
      <c r="E4" s="89"/>
      <c r="F4" s="89"/>
      <c r="G4" s="89"/>
      <c r="H4" s="89"/>
      <c r="I4" s="89"/>
      <c r="J4" s="89"/>
      <c r="K4" s="89"/>
    </row>
    <row r="5" spans="1:11" s="39" customFormat="1" ht="15" customHeight="1" x14ac:dyDescent="0.25">
      <c r="A5" s="53">
        <v>2</v>
      </c>
      <c r="B5" s="90" t="s">
        <v>200</v>
      </c>
      <c r="C5" s="90"/>
      <c r="D5" s="90"/>
      <c r="E5" s="90"/>
      <c r="F5" s="90"/>
      <c r="G5" s="90"/>
      <c r="H5" s="90"/>
      <c r="I5" s="90"/>
      <c r="J5" s="90"/>
      <c r="K5" s="90"/>
    </row>
    <row r="6" spans="1:11" s="39" customFormat="1" ht="29.55" customHeight="1" x14ac:dyDescent="0.25">
      <c r="A6" s="53">
        <v>3</v>
      </c>
      <c r="B6" s="90" t="s">
        <v>46</v>
      </c>
      <c r="C6" s="90"/>
      <c r="D6" s="90"/>
      <c r="E6" s="90"/>
      <c r="F6" s="90"/>
      <c r="G6" s="90"/>
      <c r="H6" s="90"/>
      <c r="I6" s="90"/>
      <c r="J6" s="90"/>
      <c r="K6" s="90"/>
    </row>
    <row r="7" spans="1:11" s="39" customFormat="1" ht="15" customHeight="1" thickBot="1" x14ac:dyDescent="0.3">
      <c r="A7" s="57">
        <v>4</v>
      </c>
      <c r="B7" s="91" t="s">
        <v>201</v>
      </c>
      <c r="C7" s="91"/>
      <c r="D7" s="91"/>
      <c r="E7" s="91"/>
      <c r="F7" s="91"/>
      <c r="G7" s="91"/>
      <c r="H7" s="91"/>
      <c r="I7" s="91"/>
      <c r="J7" s="91"/>
      <c r="K7" s="91"/>
    </row>
    <row r="8" spans="1:11" ht="6.6" customHeight="1" thickBot="1" x14ac:dyDescent="0.3">
      <c r="A8" s="40"/>
      <c r="B8" s="1"/>
      <c r="C8" s="1"/>
      <c r="D8" s="1"/>
      <c r="E8" s="13"/>
    </row>
    <row r="9" spans="1:11" ht="22.8" customHeight="1" thickBot="1" x14ac:dyDescent="0.3">
      <c r="A9" s="56"/>
      <c r="B9" s="34" t="s">
        <v>25</v>
      </c>
      <c r="C9" s="35" t="s">
        <v>26</v>
      </c>
      <c r="D9" s="36" t="s">
        <v>27</v>
      </c>
      <c r="E9" s="55" t="s">
        <v>28</v>
      </c>
      <c r="F9" s="54" t="s">
        <v>49</v>
      </c>
      <c r="G9" s="92" t="s">
        <v>48</v>
      </c>
      <c r="H9" s="93"/>
      <c r="I9" s="93"/>
      <c r="J9" s="93"/>
      <c r="K9" s="94"/>
    </row>
    <row r="10" spans="1:11" ht="19.8" customHeight="1" thickBot="1" x14ac:dyDescent="0.3">
      <c r="A10" s="95"/>
      <c r="B10" s="84"/>
      <c r="C10" s="84"/>
      <c r="D10" s="84"/>
      <c r="E10" s="84"/>
      <c r="F10" s="96"/>
      <c r="G10" s="38" t="s">
        <v>14</v>
      </c>
      <c r="H10" s="61">
        <v>2024</v>
      </c>
      <c r="I10" s="61">
        <v>2023</v>
      </c>
      <c r="J10" s="61">
        <v>2022</v>
      </c>
      <c r="K10" s="61">
        <v>2021</v>
      </c>
    </row>
    <row r="11" spans="1:11" ht="18.75" customHeight="1" x14ac:dyDescent="0.25">
      <c r="A11" s="83" t="s">
        <v>16</v>
      </c>
      <c r="B11" s="84"/>
      <c r="C11" s="84"/>
      <c r="D11" s="84"/>
      <c r="E11" s="84"/>
      <c r="F11" s="84"/>
      <c r="G11" s="84"/>
      <c r="H11" s="84"/>
      <c r="I11" s="84"/>
      <c r="J11" s="84"/>
      <c r="K11" s="85"/>
    </row>
    <row r="12" spans="1:11" ht="38.25" customHeight="1" x14ac:dyDescent="0.25">
      <c r="A12" s="70">
        <v>1</v>
      </c>
      <c r="B12" s="43" t="s">
        <v>23</v>
      </c>
      <c r="C12" s="44" t="s">
        <v>10</v>
      </c>
      <c r="D12" s="44" t="s">
        <v>15</v>
      </c>
      <c r="E12" s="44" t="s">
        <v>50</v>
      </c>
      <c r="F12" s="44" t="s">
        <v>59</v>
      </c>
      <c r="G12" s="22">
        <f t="shared" ref="G12:G25" si="0">AVERAGE(I12:K12)</f>
        <v>0.71333333333333326</v>
      </c>
      <c r="H12" s="67"/>
      <c r="I12" s="9">
        <v>0.67</v>
      </c>
      <c r="J12" s="9">
        <v>0.69</v>
      </c>
      <c r="K12" s="9">
        <v>0.78</v>
      </c>
    </row>
    <row r="13" spans="1:11" ht="38.25" customHeight="1" x14ac:dyDescent="0.25">
      <c r="A13" s="70">
        <v>2</v>
      </c>
      <c r="B13" s="43" t="s">
        <v>23</v>
      </c>
      <c r="C13" s="44" t="s">
        <v>10</v>
      </c>
      <c r="D13" s="51" t="s">
        <v>15</v>
      </c>
      <c r="E13" s="44" t="s">
        <v>50</v>
      </c>
      <c r="F13" s="44" t="s">
        <v>58</v>
      </c>
      <c r="G13" s="22">
        <f t="shared" si="0"/>
        <v>0.34666666666666668</v>
      </c>
      <c r="H13" s="67"/>
      <c r="I13" s="9">
        <v>0.31</v>
      </c>
      <c r="J13" s="9">
        <v>0.4</v>
      </c>
      <c r="K13" s="9">
        <v>0.33</v>
      </c>
    </row>
    <row r="14" spans="1:11" ht="35.25" customHeight="1" x14ac:dyDescent="0.25">
      <c r="A14" s="70">
        <v>3</v>
      </c>
      <c r="B14" s="43" t="s">
        <v>23</v>
      </c>
      <c r="C14" s="44" t="s">
        <v>10</v>
      </c>
      <c r="D14" s="44" t="s">
        <v>15</v>
      </c>
      <c r="E14" s="44" t="s">
        <v>50</v>
      </c>
      <c r="F14" s="44" t="s">
        <v>71</v>
      </c>
      <c r="G14" s="22">
        <f t="shared" si="0"/>
        <v>0.25333333333333335</v>
      </c>
      <c r="H14" s="67"/>
      <c r="I14" s="9">
        <v>0.26</v>
      </c>
      <c r="J14" s="9">
        <v>0.25</v>
      </c>
      <c r="K14" s="9">
        <v>0.25</v>
      </c>
    </row>
    <row r="15" spans="1:11" ht="37.799999999999997" customHeight="1" x14ac:dyDescent="0.25">
      <c r="A15" s="70">
        <v>4</v>
      </c>
      <c r="B15" s="43" t="s">
        <v>23</v>
      </c>
      <c r="C15" s="44" t="s">
        <v>10</v>
      </c>
      <c r="D15" s="44" t="s">
        <v>15</v>
      </c>
      <c r="E15" s="44" t="s">
        <v>50</v>
      </c>
      <c r="F15" s="44" t="s">
        <v>60</v>
      </c>
      <c r="G15" s="22">
        <f t="shared" si="0"/>
        <v>9.6666666666666665E-2</v>
      </c>
      <c r="H15" s="67"/>
      <c r="I15" s="9">
        <v>0.09</v>
      </c>
      <c r="J15" s="9">
        <v>0.12</v>
      </c>
      <c r="K15" s="9">
        <v>0.08</v>
      </c>
    </row>
    <row r="16" spans="1:11" ht="37.5" customHeight="1" x14ac:dyDescent="0.25">
      <c r="A16" s="70">
        <v>5</v>
      </c>
      <c r="B16" s="43" t="s">
        <v>23</v>
      </c>
      <c r="C16" s="44" t="s">
        <v>10</v>
      </c>
      <c r="D16" s="44" t="s">
        <v>15</v>
      </c>
      <c r="E16" s="44" t="s">
        <v>50</v>
      </c>
      <c r="F16" s="44" t="s">
        <v>61</v>
      </c>
      <c r="G16" s="22">
        <f t="shared" si="0"/>
        <v>0.105</v>
      </c>
      <c r="H16" s="67"/>
      <c r="I16" s="9">
        <v>0.12</v>
      </c>
      <c r="J16" s="9">
        <v>0.09</v>
      </c>
      <c r="K16" s="9" t="s">
        <v>1</v>
      </c>
    </row>
    <row r="17" spans="1:11" ht="49.8" customHeight="1" x14ac:dyDescent="0.25">
      <c r="A17" s="70">
        <v>6</v>
      </c>
      <c r="B17" s="43" t="s">
        <v>23</v>
      </c>
      <c r="C17" s="44" t="s">
        <v>10</v>
      </c>
      <c r="D17" s="44" t="s">
        <v>15</v>
      </c>
      <c r="E17" s="44" t="s">
        <v>50</v>
      </c>
      <c r="F17" s="44" t="s">
        <v>62</v>
      </c>
      <c r="G17" s="22">
        <f t="shared" si="0"/>
        <v>0.27333333333333337</v>
      </c>
      <c r="H17" s="67"/>
      <c r="I17" s="9">
        <v>0.2</v>
      </c>
      <c r="J17" s="9">
        <v>0.28000000000000003</v>
      </c>
      <c r="K17" s="9">
        <v>0.34</v>
      </c>
    </row>
    <row r="18" spans="1:11" ht="49.8" customHeight="1" x14ac:dyDescent="0.25">
      <c r="A18" s="70">
        <v>7</v>
      </c>
      <c r="B18" s="43" t="s">
        <v>23</v>
      </c>
      <c r="C18" s="44" t="s">
        <v>10</v>
      </c>
      <c r="D18" s="44" t="s">
        <v>15</v>
      </c>
      <c r="E18" s="44" t="s">
        <v>50</v>
      </c>
      <c r="F18" s="44" t="s">
        <v>63</v>
      </c>
      <c r="G18" s="22">
        <f t="shared" si="0"/>
        <v>0.24666666666666667</v>
      </c>
      <c r="H18" s="67"/>
      <c r="I18" s="9">
        <v>0.28000000000000003</v>
      </c>
      <c r="J18" s="9">
        <v>0.25</v>
      </c>
      <c r="K18" s="9">
        <v>0.21</v>
      </c>
    </row>
    <row r="19" spans="1:11" ht="73.8" customHeight="1" x14ac:dyDescent="0.25">
      <c r="A19" s="70">
        <v>8</v>
      </c>
      <c r="B19" s="43" t="s">
        <v>23</v>
      </c>
      <c r="C19" s="44" t="s">
        <v>10</v>
      </c>
      <c r="D19" s="44" t="s">
        <v>15</v>
      </c>
      <c r="E19" s="44" t="s">
        <v>50</v>
      </c>
      <c r="F19" s="44" t="s">
        <v>64</v>
      </c>
      <c r="G19" s="22">
        <f t="shared" si="0"/>
        <v>0.29333333333333333</v>
      </c>
      <c r="H19" s="67"/>
      <c r="I19" s="9">
        <v>0.28999999999999998</v>
      </c>
      <c r="J19" s="9">
        <v>0.31</v>
      </c>
      <c r="K19" s="9">
        <v>0.28000000000000003</v>
      </c>
    </row>
    <row r="20" spans="1:11" ht="49.8" customHeight="1" x14ac:dyDescent="0.25">
      <c r="A20" s="70">
        <v>9</v>
      </c>
      <c r="B20" s="46" t="s">
        <v>4</v>
      </c>
      <c r="C20" s="44" t="s">
        <v>12</v>
      </c>
      <c r="D20" s="44" t="s">
        <v>15</v>
      </c>
      <c r="E20" s="44" t="s">
        <v>50</v>
      </c>
      <c r="F20" s="44" t="s">
        <v>62</v>
      </c>
      <c r="G20" s="22">
        <f t="shared" si="0"/>
        <v>0.25</v>
      </c>
      <c r="H20" s="67"/>
      <c r="I20" s="9">
        <v>0.25</v>
      </c>
      <c r="J20" s="9" t="s">
        <v>1</v>
      </c>
      <c r="K20" s="9" t="s">
        <v>1</v>
      </c>
    </row>
    <row r="21" spans="1:11" ht="49.8" customHeight="1" x14ac:dyDescent="0.25">
      <c r="A21" s="70">
        <v>10</v>
      </c>
      <c r="B21" s="46" t="s">
        <v>4</v>
      </c>
      <c r="C21" s="44" t="s">
        <v>12</v>
      </c>
      <c r="D21" s="44" t="s">
        <v>15</v>
      </c>
      <c r="E21" s="44" t="s">
        <v>50</v>
      </c>
      <c r="F21" s="44" t="s">
        <v>63</v>
      </c>
      <c r="G21" s="22">
        <f t="shared" si="0"/>
        <v>0.11</v>
      </c>
      <c r="H21" s="67"/>
      <c r="I21" s="9">
        <v>0.11</v>
      </c>
      <c r="J21" s="9" t="s">
        <v>1</v>
      </c>
      <c r="K21" s="9" t="s">
        <v>1</v>
      </c>
    </row>
    <row r="22" spans="1:11" ht="38.4" customHeight="1" x14ac:dyDescent="0.25">
      <c r="A22" s="70">
        <v>13</v>
      </c>
      <c r="B22" s="43" t="s">
        <v>23</v>
      </c>
      <c r="C22" s="44" t="s">
        <v>12</v>
      </c>
      <c r="D22" s="44" t="s">
        <v>15</v>
      </c>
      <c r="E22" s="44" t="s">
        <v>50</v>
      </c>
      <c r="F22" s="44" t="s">
        <v>42</v>
      </c>
      <c r="G22" s="24">
        <f t="shared" si="0"/>
        <v>0.56999999999999995</v>
      </c>
      <c r="H22" s="69"/>
      <c r="I22" s="9">
        <v>0.56999999999999995</v>
      </c>
      <c r="J22" s="9" t="s">
        <v>1</v>
      </c>
      <c r="K22" s="9" t="s">
        <v>1</v>
      </c>
    </row>
    <row r="23" spans="1:11" ht="38.4" customHeight="1" x14ac:dyDescent="0.25">
      <c r="A23" s="70">
        <v>14</v>
      </c>
      <c r="B23" s="46" t="s">
        <v>4</v>
      </c>
      <c r="C23" s="44" t="s">
        <v>12</v>
      </c>
      <c r="D23" s="44" t="s">
        <v>15</v>
      </c>
      <c r="E23" s="44" t="s">
        <v>50</v>
      </c>
      <c r="F23" s="44" t="s">
        <v>42</v>
      </c>
      <c r="G23" s="24">
        <f t="shared" si="0"/>
        <v>0.56000000000000005</v>
      </c>
      <c r="H23" s="69"/>
      <c r="I23" s="9">
        <v>0.56000000000000005</v>
      </c>
      <c r="J23" s="9" t="s">
        <v>1</v>
      </c>
      <c r="K23" s="9" t="s">
        <v>1</v>
      </c>
    </row>
    <row r="24" spans="1:11" ht="38.4" customHeight="1" x14ac:dyDescent="0.25">
      <c r="A24" s="70">
        <v>15</v>
      </c>
      <c r="B24" s="43" t="s">
        <v>23</v>
      </c>
      <c r="C24" s="44" t="s">
        <v>12</v>
      </c>
      <c r="D24" s="44" t="s">
        <v>15</v>
      </c>
      <c r="E24" s="44" t="s">
        <v>50</v>
      </c>
      <c r="F24" s="44" t="s">
        <v>43</v>
      </c>
      <c r="G24" s="24">
        <f t="shared" si="0"/>
        <v>0.08</v>
      </c>
      <c r="H24" s="69"/>
      <c r="I24" s="9">
        <v>0.08</v>
      </c>
      <c r="J24" s="9" t="s">
        <v>1</v>
      </c>
      <c r="K24" s="9" t="s">
        <v>1</v>
      </c>
    </row>
    <row r="25" spans="1:11" ht="38.4" customHeight="1" x14ac:dyDescent="0.25">
      <c r="A25" s="70">
        <v>16</v>
      </c>
      <c r="B25" s="46" t="s">
        <v>4</v>
      </c>
      <c r="C25" s="44" t="s">
        <v>12</v>
      </c>
      <c r="D25" s="44" t="s">
        <v>15</v>
      </c>
      <c r="E25" s="44" t="s">
        <v>50</v>
      </c>
      <c r="F25" s="44" t="s">
        <v>43</v>
      </c>
      <c r="G25" s="24">
        <f t="shared" si="0"/>
        <v>0.05</v>
      </c>
      <c r="H25" s="69"/>
      <c r="I25" s="9">
        <v>0.05</v>
      </c>
      <c r="J25" s="9" t="s">
        <v>1</v>
      </c>
      <c r="K25" s="9" t="s">
        <v>1</v>
      </c>
    </row>
    <row r="26" spans="1:11" ht="38.4" customHeight="1" x14ac:dyDescent="0.25">
      <c r="A26" s="70">
        <v>17</v>
      </c>
      <c r="B26" s="43" t="s">
        <v>23</v>
      </c>
      <c r="C26" s="44" t="s">
        <v>10</v>
      </c>
      <c r="D26" s="44" t="s">
        <v>15</v>
      </c>
      <c r="E26" s="44" t="s">
        <v>125</v>
      </c>
      <c r="F26" s="44" t="s">
        <v>123</v>
      </c>
      <c r="G26" s="22">
        <f>AVERAGE(I26:K26)</f>
        <v>0.56333333333333335</v>
      </c>
      <c r="H26" s="67"/>
      <c r="I26" s="9">
        <v>0.5</v>
      </c>
      <c r="J26" s="9">
        <v>0.59</v>
      </c>
      <c r="K26" s="9">
        <v>0.6</v>
      </c>
    </row>
    <row r="27" spans="1:11" ht="38.4" customHeight="1" x14ac:dyDescent="0.25">
      <c r="A27" s="70">
        <v>19</v>
      </c>
      <c r="B27" s="43" t="s">
        <v>23</v>
      </c>
      <c r="C27" s="44" t="s">
        <v>10</v>
      </c>
      <c r="D27" s="44" t="s">
        <v>15</v>
      </c>
      <c r="E27" s="44" t="s">
        <v>125</v>
      </c>
      <c r="F27" s="65" t="s">
        <v>124</v>
      </c>
      <c r="G27" s="66">
        <f>AVERAGE(I27:K27)</f>
        <v>4.9999999999999996E-2</v>
      </c>
      <c r="H27" s="68"/>
      <c r="I27" s="9">
        <v>0.05</v>
      </c>
      <c r="J27" s="9">
        <v>0.06</v>
      </c>
      <c r="K27" s="9">
        <v>0.04</v>
      </c>
    </row>
    <row r="28" spans="1:11" ht="38.4" customHeight="1" x14ac:dyDescent="0.25">
      <c r="A28" s="70">
        <v>20</v>
      </c>
      <c r="B28" s="43" t="s">
        <v>23</v>
      </c>
      <c r="C28" s="44" t="s">
        <v>12</v>
      </c>
      <c r="D28" s="44" t="s">
        <v>15</v>
      </c>
      <c r="E28" s="44" t="s">
        <v>125</v>
      </c>
      <c r="F28" s="44" t="s">
        <v>127</v>
      </c>
      <c r="G28" s="22">
        <f t="shared" ref="G28:G48" si="1">AVERAGE(I28:K28)</f>
        <v>0.77</v>
      </c>
      <c r="H28" s="67"/>
      <c r="I28" s="9">
        <v>0.77</v>
      </c>
      <c r="J28" s="9" t="s">
        <v>1</v>
      </c>
      <c r="K28" s="9" t="s">
        <v>1</v>
      </c>
    </row>
    <row r="29" spans="1:11" ht="38.4" customHeight="1" x14ac:dyDescent="0.25">
      <c r="A29" s="70">
        <v>22</v>
      </c>
      <c r="B29" s="43" t="s">
        <v>23</v>
      </c>
      <c r="C29" s="44" t="s">
        <v>12</v>
      </c>
      <c r="D29" s="44" t="s">
        <v>15</v>
      </c>
      <c r="E29" s="44" t="s">
        <v>125</v>
      </c>
      <c r="F29" s="45" t="s">
        <v>128</v>
      </c>
      <c r="G29" s="22">
        <v>0</v>
      </c>
      <c r="H29" s="67"/>
      <c r="I29" s="9">
        <v>0</v>
      </c>
      <c r="J29" s="9" t="s">
        <v>1</v>
      </c>
      <c r="K29" s="9" t="s">
        <v>1</v>
      </c>
    </row>
    <row r="30" spans="1:11" ht="38.4" customHeight="1" x14ac:dyDescent="0.25">
      <c r="A30" s="70">
        <v>23</v>
      </c>
      <c r="B30" s="43" t="s">
        <v>23</v>
      </c>
      <c r="C30" s="44" t="s">
        <v>12</v>
      </c>
      <c r="D30" s="44" t="s">
        <v>15</v>
      </c>
      <c r="E30" s="44" t="s">
        <v>125</v>
      </c>
      <c r="F30" s="44" t="s">
        <v>115</v>
      </c>
      <c r="G30" s="22">
        <f t="shared" si="1"/>
        <v>0.56000000000000005</v>
      </c>
      <c r="H30" s="67"/>
      <c r="I30" s="9">
        <v>0.56000000000000005</v>
      </c>
      <c r="J30" s="9" t="s">
        <v>1</v>
      </c>
      <c r="K30" s="9" t="s">
        <v>1</v>
      </c>
    </row>
    <row r="31" spans="1:11" ht="37.799999999999997" customHeight="1" x14ac:dyDescent="0.25">
      <c r="A31" s="70">
        <v>26</v>
      </c>
      <c r="B31" s="46" t="s">
        <v>4</v>
      </c>
      <c r="C31" s="44" t="s">
        <v>12</v>
      </c>
      <c r="D31" s="44" t="s">
        <v>15</v>
      </c>
      <c r="E31" s="44" t="s">
        <v>125</v>
      </c>
      <c r="F31" s="44" t="s">
        <v>129</v>
      </c>
      <c r="G31" s="22">
        <f t="shared" si="1"/>
        <v>0.57999999999999996</v>
      </c>
      <c r="H31" s="67"/>
      <c r="I31" s="9">
        <v>0.57999999999999996</v>
      </c>
      <c r="J31" s="9" t="s">
        <v>1</v>
      </c>
      <c r="K31" s="9"/>
    </row>
    <row r="32" spans="1:11" ht="38.25" customHeight="1" x14ac:dyDescent="0.25">
      <c r="A32" s="70">
        <v>28</v>
      </c>
      <c r="B32" s="46" t="s">
        <v>4</v>
      </c>
      <c r="C32" s="44" t="s">
        <v>12</v>
      </c>
      <c r="D32" s="44" t="s">
        <v>15</v>
      </c>
      <c r="E32" s="44" t="s">
        <v>125</v>
      </c>
      <c r="F32" s="44" t="s">
        <v>130</v>
      </c>
      <c r="G32" s="22">
        <f t="shared" si="1"/>
        <v>0.03</v>
      </c>
      <c r="H32" s="67"/>
      <c r="I32" s="9">
        <v>0.03</v>
      </c>
      <c r="J32" s="9" t="s">
        <v>1</v>
      </c>
      <c r="K32" s="9" t="s">
        <v>1</v>
      </c>
    </row>
    <row r="33" spans="1:11" ht="38.25" customHeight="1" x14ac:dyDescent="0.25">
      <c r="A33" s="70">
        <v>29</v>
      </c>
      <c r="B33" s="46" t="s">
        <v>4</v>
      </c>
      <c r="C33" s="44" t="s">
        <v>12</v>
      </c>
      <c r="D33" s="44" t="s">
        <v>15</v>
      </c>
      <c r="E33" s="44" t="s">
        <v>125</v>
      </c>
      <c r="F33" s="44" t="s">
        <v>132</v>
      </c>
      <c r="G33" s="22">
        <f t="shared" si="1"/>
        <v>0.33</v>
      </c>
      <c r="H33" s="67"/>
      <c r="I33" s="9">
        <v>0.33</v>
      </c>
      <c r="J33" s="9" t="s">
        <v>1</v>
      </c>
      <c r="K33" s="9" t="s">
        <v>1</v>
      </c>
    </row>
    <row r="34" spans="1:11" ht="49.8" customHeight="1" x14ac:dyDescent="0.25">
      <c r="A34" s="70">
        <v>31</v>
      </c>
      <c r="B34" s="46" t="s">
        <v>4</v>
      </c>
      <c r="C34" s="44" t="s">
        <v>12</v>
      </c>
      <c r="D34" s="44" t="s">
        <v>15</v>
      </c>
      <c r="E34" s="44" t="s">
        <v>125</v>
      </c>
      <c r="F34" s="44" t="s">
        <v>131</v>
      </c>
      <c r="G34" s="22">
        <f t="shared" si="1"/>
        <v>0.03</v>
      </c>
      <c r="H34" s="67"/>
      <c r="I34" s="9">
        <v>0.03</v>
      </c>
      <c r="J34" s="9" t="s">
        <v>1</v>
      </c>
      <c r="K34" s="9" t="s">
        <v>1</v>
      </c>
    </row>
    <row r="35" spans="1:11" ht="38.25" customHeight="1" x14ac:dyDescent="0.25">
      <c r="A35" s="70">
        <v>32</v>
      </c>
      <c r="B35" s="43" t="s">
        <v>23</v>
      </c>
      <c r="C35" s="44" t="s">
        <v>10</v>
      </c>
      <c r="D35" s="44" t="s">
        <v>15</v>
      </c>
      <c r="E35" s="44" t="s">
        <v>125</v>
      </c>
      <c r="F35" s="44" t="s">
        <v>206</v>
      </c>
      <c r="G35" s="22">
        <f t="shared" si="1"/>
        <v>0.40666666666666668</v>
      </c>
      <c r="H35" s="67"/>
      <c r="I35" s="9">
        <v>0.38</v>
      </c>
      <c r="J35" s="9">
        <v>0.41</v>
      </c>
      <c r="K35" s="9">
        <v>0.43</v>
      </c>
    </row>
    <row r="36" spans="1:11" ht="38.25" customHeight="1" x14ac:dyDescent="0.25">
      <c r="A36" s="70">
        <v>35</v>
      </c>
      <c r="B36" s="43" t="s">
        <v>23</v>
      </c>
      <c r="C36" s="44" t="s">
        <v>12</v>
      </c>
      <c r="D36" s="44" t="s">
        <v>15</v>
      </c>
      <c r="E36" s="44" t="s">
        <v>125</v>
      </c>
      <c r="F36" s="44" t="s">
        <v>65</v>
      </c>
      <c r="G36" s="22">
        <f t="shared" si="1"/>
        <v>0.73</v>
      </c>
      <c r="H36" s="67"/>
      <c r="I36" s="9">
        <v>0.73</v>
      </c>
      <c r="J36" s="9" t="s">
        <v>1</v>
      </c>
      <c r="K36" s="9" t="s">
        <v>1</v>
      </c>
    </row>
    <row r="37" spans="1:11" ht="37.799999999999997" customHeight="1" x14ac:dyDescent="0.25">
      <c r="A37" s="70">
        <v>41</v>
      </c>
      <c r="B37" s="43" t="s">
        <v>23</v>
      </c>
      <c r="C37" s="44" t="s">
        <v>10</v>
      </c>
      <c r="D37" s="44" t="s">
        <v>15</v>
      </c>
      <c r="E37" s="44" t="s">
        <v>125</v>
      </c>
      <c r="F37" s="44" t="s">
        <v>126</v>
      </c>
      <c r="G37" s="22">
        <f t="shared" si="1"/>
        <v>0.79666666666666675</v>
      </c>
      <c r="H37" s="67"/>
      <c r="I37" s="9">
        <v>0.8</v>
      </c>
      <c r="J37" s="9">
        <v>0.79</v>
      </c>
      <c r="K37" s="9">
        <v>0.8</v>
      </c>
    </row>
    <row r="38" spans="1:11" ht="37.799999999999997" customHeight="1" x14ac:dyDescent="0.25">
      <c r="A38" s="70">
        <v>42</v>
      </c>
      <c r="B38" s="43" t="s">
        <v>23</v>
      </c>
      <c r="C38" s="44" t="s">
        <v>10</v>
      </c>
      <c r="D38" s="44" t="s">
        <v>15</v>
      </c>
      <c r="E38" s="44" t="s">
        <v>125</v>
      </c>
      <c r="F38" s="44" t="s">
        <v>133</v>
      </c>
      <c r="G38" s="22">
        <f t="shared" si="1"/>
        <v>1.3333333333333334E-2</v>
      </c>
      <c r="H38" s="67"/>
      <c r="I38" s="9">
        <v>0.02</v>
      </c>
      <c r="J38" s="9">
        <v>0.02</v>
      </c>
      <c r="K38" s="9">
        <v>0</v>
      </c>
    </row>
    <row r="39" spans="1:11" ht="37.799999999999997" customHeight="1" x14ac:dyDescent="0.25">
      <c r="A39" s="70">
        <v>43</v>
      </c>
      <c r="B39" s="43" t="s">
        <v>23</v>
      </c>
      <c r="C39" s="44" t="s">
        <v>12</v>
      </c>
      <c r="D39" s="44" t="s">
        <v>15</v>
      </c>
      <c r="E39" s="44" t="s">
        <v>125</v>
      </c>
      <c r="F39" s="44" t="s">
        <v>126</v>
      </c>
      <c r="G39" s="22">
        <f t="shared" si="1"/>
        <v>0.91</v>
      </c>
      <c r="H39" s="67"/>
      <c r="I39" s="9">
        <v>0.91</v>
      </c>
      <c r="J39" s="9" t="s">
        <v>1</v>
      </c>
      <c r="K39" s="9" t="s">
        <v>1</v>
      </c>
    </row>
    <row r="40" spans="1:11" ht="37.799999999999997" customHeight="1" x14ac:dyDescent="0.25">
      <c r="A40" s="70">
        <v>44</v>
      </c>
      <c r="B40" s="43" t="s">
        <v>23</v>
      </c>
      <c r="C40" s="44" t="s">
        <v>12</v>
      </c>
      <c r="D40" s="44" t="s">
        <v>15</v>
      </c>
      <c r="E40" s="44" t="s">
        <v>125</v>
      </c>
      <c r="F40" s="44" t="s">
        <v>133</v>
      </c>
      <c r="G40" s="22">
        <f t="shared" si="1"/>
        <v>0.01</v>
      </c>
      <c r="H40" s="67"/>
      <c r="I40" s="9">
        <v>0.01</v>
      </c>
      <c r="J40" s="9" t="s">
        <v>1</v>
      </c>
      <c r="K40" s="9" t="s">
        <v>1</v>
      </c>
    </row>
    <row r="41" spans="1:11" ht="37.799999999999997" customHeight="1" x14ac:dyDescent="0.25">
      <c r="A41" s="70">
        <v>45</v>
      </c>
      <c r="B41" s="46" t="s">
        <v>4</v>
      </c>
      <c r="C41" s="44" t="s">
        <v>12</v>
      </c>
      <c r="D41" s="44" t="s">
        <v>15</v>
      </c>
      <c r="E41" s="44" t="s">
        <v>125</v>
      </c>
      <c r="F41" s="44" t="s">
        <v>126</v>
      </c>
      <c r="G41" s="22">
        <f t="shared" si="1"/>
        <v>0.92</v>
      </c>
      <c r="H41" s="67"/>
      <c r="I41" s="9">
        <v>0.92</v>
      </c>
      <c r="J41" s="9" t="s">
        <v>1</v>
      </c>
      <c r="K41" s="9" t="s">
        <v>1</v>
      </c>
    </row>
    <row r="42" spans="1:11" ht="37.799999999999997" customHeight="1" x14ac:dyDescent="0.25">
      <c r="A42" s="70">
        <v>46</v>
      </c>
      <c r="B42" s="46" t="s">
        <v>4</v>
      </c>
      <c r="C42" s="44" t="s">
        <v>12</v>
      </c>
      <c r="D42" s="44" t="s">
        <v>15</v>
      </c>
      <c r="E42" s="44" t="s">
        <v>125</v>
      </c>
      <c r="F42" s="44" t="s">
        <v>133</v>
      </c>
      <c r="G42" s="22">
        <f t="shared" si="1"/>
        <v>0</v>
      </c>
      <c r="H42" s="67"/>
      <c r="I42" s="9">
        <v>0</v>
      </c>
      <c r="J42" s="9" t="s">
        <v>1</v>
      </c>
      <c r="K42" s="9" t="s">
        <v>1</v>
      </c>
    </row>
    <row r="43" spans="1:11" ht="37.799999999999997" customHeight="1" x14ac:dyDescent="0.25">
      <c r="A43" s="70">
        <v>47</v>
      </c>
      <c r="B43" s="47" t="s">
        <v>3</v>
      </c>
      <c r="C43" s="44" t="s">
        <v>10</v>
      </c>
      <c r="D43" s="44" t="s">
        <v>15</v>
      </c>
      <c r="E43" s="44" t="s">
        <v>125</v>
      </c>
      <c r="F43" s="44" t="s">
        <v>134</v>
      </c>
      <c r="G43" s="22">
        <f t="shared" si="1"/>
        <v>0.86</v>
      </c>
      <c r="H43" s="67"/>
      <c r="I43" s="9">
        <v>0.86</v>
      </c>
      <c r="J43" s="9" t="s">
        <v>1</v>
      </c>
      <c r="K43" s="9" t="s">
        <v>1</v>
      </c>
    </row>
    <row r="44" spans="1:11" ht="37.799999999999997" customHeight="1" x14ac:dyDescent="0.25">
      <c r="A44" s="70">
        <v>48</v>
      </c>
      <c r="B44" s="47" t="s">
        <v>3</v>
      </c>
      <c r="C44" s="44" t="s">
        <v>10</v>
      </c>
      <c r="D44" s="44" t="s">
        <v>15</v>
      </c>
      <c r="E44" s="44" t="s">
        <v>125</v>
      </c>
      <c r="F44" s="44" t="s">
        <v>133</v>
      </c>
      <c r="G44" s="22">
        <f t="shared" si="1"/>
        <v>0.01</v>
      </c>
      <c r="H44" s="67"/>
      <c r="I44" s="9">
        <v>0.01</v>
      </c>
      <c r="J44" s="9" t="s">
        <v>1</v>
      </c>
      <c r="K44" s="9" t="s">
        <v>1</v>
      </c>
    </row>
    <row r="45" spans="1:11" ht="38.25" customHeight="1" x14ac:dyDescent="0.25">
      <c r="A45" s="70">
        <v>50</v>
      </c>
      <c r="B45" s="43" t="s">
        <v>23</v>
      </c>
      <c r="C45" s="44" t="s">
        <v>10</v>
      </c>
      <c r="D45" s="44" t="s">
        <v>15</v>
      </c>
      <c r="E45" s="44" t="s">
        <v>29</v>
      </c>
      <c r="F45" s="44" t="s">
        <v>35</v>
      </c>
      <c r="G45" s="22">
        <f t="shared" si="1"/>
        <v>5.000000000000001E-2</v>
      </c>
      <c r="H45" s="67"/>
      <c r="I45" s="9">
        <v>0.04</v>
      </c>
      <c r="J45" s="9">
        <v>0.04</v>
      </c>
      <c r="K45" s="9">
        <v>7.0000000000000007E-2</v>
      </c>
    </row>
    <row r="46" spans="1:11" ht="38.25" customHeight="1" x14ac:dyDescent="0.25">
      <c r="A46" s="70">
        <v>51</v>
      </c>
      <c r="B46" s="43" t="s">
        <v>23</v>
      </c>
      <c r="C46" s="44" t="s">
        <v>10</v>
      </c>
      <c r="D46" s="44" t="s">
        <v>15</v>
      </c>
      <c r="E46" s="44" t="s">
        <v>29</v>
      </c>
      <c r="F46" s="44" t="s">
        <v>107</v>
      </c>
      <c r="G46" s="22">
        <f t="shared" si="1"/>
        <v>0.19000000000000003</v>
      </c>
      <c r="H46" s="67"/>
      <c r="I46" s="9">
        <v>0.16</v>
      </c>
      <c r="J46" s="9">
        <v>0.15</v>
      </c>
      <c r="K46" s="9">
        <v>0.26</v>
      </c>
    </row>
    <row r="47" spans="1:11" ht="38.25" customHeight="1" x14ac:dyDescent="0.25">
      <c r="A47" s="70">
        <v>52</v>
      </c>
      <c r="B47" s="43" t="s">
        <v>23</v>
      </c>
      <c r="C47" s="44" t="s">
        <v>12</v>
      </c>
      <c r="D47" s="44" t="s">
        <v>15</v>
      </c>
      <c r="E47" s="44" t="s">
        <v>29</v>
      </c>
      <c r="F47" s="44" t="s">
        <v>36</v>
      </c>
      <c r="G47" s="22">
        <f t="shared" si="1"/>
        <v>0.01</v>
      </c>
      <c r="H47" s="67"/>
      <c r="I47" s="9">
        <v>0.01</v>
      </c>
      <c r="J47" s="9" t="s">
        <v>1</v>
      </c>
      <c r="K47" s="9" t="s">
        <v>1</v>
      </c>
    </row>
    <row r="48" spans="1:11" ht="37.799999999999997" customHeight="1" x14ac:dyDescent="0.25">
      <c r="A48" s="70">
        <v>53</v>
      </c>
      <c r="B48" s="43" t="s">
        <v>23</v>
      </c>
      <c r="C48" s="44" t="s">
        <v>12</v>
      </c>
      <c r="D48" s="44" t="s">
        <v>15</v>
      </c>
      <c r="E48" s="44" t="s">
        <v>29</v>
      </c>
      <c r="F48" s="44" t="s">
        <v>108</v>
      </c>
      <c r="G48" s="22">
        <f t="shared" si="1"/>
        <v>0.06</v>
      </c>
      <c r="H48" s="67"/>
      <c r="I48" s="9">
        <v>0.06</v>
      </c>
      <c r="J48" s="9" t="s">
        <v>1</v>
      </c>
      <c r="K48" s="9" t="s">
        <v>1</v>
      </c>
    </row>
    <row r="49" spans="1:11" ht="38.25" customHeight="1" x14ac:dyDescent="0.25">
      <c r="A49" s="70">
        <v>56</v>
      </c>
      <c r="B49" s="47" t="s">
        <v>3</v>
      </c>
      <c r="C49" s="44" t="s">
        <v>10</v>
      </c>
      <c r="D49" s="44" t="s">
        <v>15</v>
      </c>
      <c r="E49" s="44" t="s">
        <v>50</v>
      </c>
      <c r="F49" s="44" t="s">
        <v>164</v>
      </c>
      <c r="G49" s="22">
        <f>I49</f>
        <v>0.73</v>
      </c>
      <c r="H49" s="67"/>
      <c r="I49" s="9">
        <v>0.73</v>
      </c>
      <c r="J49" s="9" t="s">
        <v>1</v>
      </c>
      <c r="K49" s="9" t="s">
        <v>1</v>
      </c>
    </row>
    <row r="50" spans="1:11" ht="38.25" customHeight="1" x14ac:dyDescent="0.25">
      <c r="A50" s="70">
        <v>57</v>
      </c>
      <c r="B50" s="47" t="s">
        <v>3</v>
      </c>
      <c r="C50" s="44" t="s">
        <v>10</v>
      </c>
      <c r="D50" s="44" t="s">
        <v>15</v>
      </c>
      <c r="E50" s="44" t="s">
        <v>50</v>
      </c>
      <c r="F50" s="44" t="s">
        <v>165</v>
      </c>
      <c r="G50" s="22">
        <f t="shared" ref="G50:G53" si="2">I50</f>
        <v>0.28999999999999998</v>
      </c>
      <c r="H50" s="67"/>
      <c r="I50" s="9">
        <v>0.28999999999999998</v>
      </c>
      <c r="J50" s="9" t="s">
        <v>1</v>
      </c>
      <c r="K50" s="9" t="s">
        <v>1</v>
      </c>
    </row>
    <row r="51" spans="1:11" ht="38.25" customHeight="1" x14ac:dyDescent="0.25">
      <c r="A51" s="70">
        <v>58</v>
      </c>
      <c r="B51" s="47" t="s">
        <v>3</v>
      </c>
      <c r="C51" s="44" t="s">
        <v>10</v>
      </c>
      <c r="D51" s="44" t="s">
        <v>15</v>
      </c>
      <c r="E51" s="44" t="s">
        <v>50</v>
      </c>
      <c r="F51" s="44" t="s">
        <v>166</v>
      </c>
      <c r="G51" s="22">
        <f t="shared" si="2"/>
        <v>0.28000000000000003</v>
      </c>
      <c r="H51" s="67"/>
      <c r="I51" s="9">
        <v>0.28000000000000003</v>
      </c>
      <c r="J51" s="9" t="s">
        <v>1</v>
      </c>
      <c r="K51" s="9" t="s">
        <v>1</v>
      </c>
    </row>
    <row r="52" spans="1:11" ht="38.25" customHeight="1" x14ac:dyDescent="0.25">
      <c r="A52" s="70">
        <v>59</v>
      </c>
      <c r="B52" s="47" t="s">
        <v>3</v>
      </c>
      <c r="C52" s="44" t="s">
        <v>10</v>
      </c>
      <c r="D52" s="44" t="s">
        <v>15</v>
      </c>
      <c r="E52" s="44" t="s">
        <v>50</v>
      </c>
      <c r="F52" s="44" t="s">
        <v>167</v>
      </c>
      <c r="G52" s="22">
        <f t="shared" si="2"/>
        <v>0.15</v>
      </c>
      <c r="H52" s="67"/>
      <c r="I52" s="9">
        <v>0.15</v>
      </c>
      <c r="J52" s="9" t="s">
        <v>1</v>
      </c>
      <c r="K52" s="9" t="s">
        <v>1</v>
      </c>
    </row>
    <row r="53" spans="1:11" ht="37.799999999999997" customHeight="1" x14ac:dyDescent="0.25">
      <c r="A53" s="70">
        <v>60</v>
      </c>
      <c r="B53" s="47" t="s">
        <v>3</v>
      </c>
      <c r="C53" s="44" t="s">
        <v>10</v>
      </c>
      <c r="D53" s="44" t="s">
        <v>15</v>
      </c>
      <c r="E53" s="44" t="s">
        <v>50</v>
      </c>
      <c r="F53" s="44" t="s">
        <v>168</v>
      </c>
      <c r="G53" s="22">
        <f t="shared" si="2"/>
        <v>0.08</v>
      </c>
      <c r="H53" s="67"/>
      <c r="I53" s="9">
        <v>0.08</v>
      </c>
      <c r="J53" s="9" t="s">
        <v>1</v>
      </c>
      <c r="K53" s="9" t="s">
        <v>1</v>
      </c>
    </row>
    <row r="54" spans="1:11" ht="50.25" customHeight="1" x14ac:dyDescent="0.25">
      <c r="A54" s="70">
        <v>61</v>
      </c>
      <c r="B54" s="47" t="s">
        <v>3</v>
      </c>
      <c r="C54" s="44" t="s">
        <v>10</v>
      </c>
      <c r="D54" s="44" t="s">
        <v>15</v>
      </c>
      <c r="E54" s="44" t="s">
        <v>50</v>
      </c>
      <c r="F54" s="44" t="s">
        <v>52</v>
      </c>
      <c r="G54" s="22">
        <f>AVERAGE(I54:K54)</f>
        <v>0.21</v>
      </c>
      <c r="H54" s="67"/>
      <c r="I54" s="9">
        <v>0.21</v>
      </c>
      <c r="J54" s="9" t="s">
        <v>1</v>
      </c>
      <c r="K54" s="9" t="s">
        <v>1</v>
      </c>
    </row>
    <row r="55" spans="1:11" ht="49.8" customHeight="1" x14ac:dyDescent="0.25">
      <c r="A55" s="70">
        <v>62</v>
      </c>
      <c r="B55" s="47" t="s">
        <v>3</v>
      </c>
      <c r="C55" s="44" t="s">
        <v>10</v>
      </c>
      <c r="D55" s="44" t="s">
        <v>15</v>
      </c>
      <c r="E55" s="44" t="s">
        <v>50</v>
      </c>
      <c r="F55" s="44" t="s">
        <v>66</v>
      </c>
      <c r="G55" s="22">
        <f t="shared" ref="G55:G56" si="3">AVERAGE(I55:K55)</f>
        <v>0.27</v>
      </c>
      <c r="H55" s="67"/>
      <c r="I55" s="9">
        <v>0.27</v>
      </c>
      <c r="J55" s="9" t="s">
        <v>1</v>
      </c>
      <c r="K55" s="9" t="s">
        <v>1</v>
      </c>
    </row>
    <row r="56" spans="1:11" ht="73.8" customHeight="1" x14ac:dyDescent="0.25">
      <c r="A56" s="70">
        <v>63</v>
      </c>
      <c r="B56" s="47" t="s">
        <v>3</v>
      </c>
      <c r="C56" s="44" t="s">
        <v>10</v>
      </c>
      <c r="D56" s="44" t="s">
        <v>15</v>
      </c>
      <c r="E56" s="44" t="s">
        <v>50</v>
      </c>
      <c r="F56" s="44" t="s">
        <v>51</v>
      </c>
      <c r="G56" s="22">
        <f t="shared" si="3"/>
        <v>0.33</v>
      </c>
      <c r="H56" s="67"/>
      <c r="I56" s="9">
        <v>0.33</v>
      </c>
      <c r="J56" s="9" t="s">
        <v>1</v>
      </c>
      <c r="K56" s="9" t="s">
        <v>1</v>
      </c>
    </row>
    <row r="57" spans="1:11" ht="37.799999999999997" customHeight="1" x14ac:dyDescent="0.25">
      <c r="A57" s="70">
        <v>64</v>
      </c>
      <c r="B57" s="47" t="s">
        <v>3</v>
      </c>
      <c r="C57" s="44" t="s">
        <v>10</v>
      </c>
      <c r="D57" s="44" t="s">
        <v>15</v>
      </c>
      <c r="E57" s="44" t="s">
        <v>24</v>
      </c>
      <c r="F57" s="44" t="s">
        <v>120</v>
      </c>
      <c r="G57" s="22">
        <f>AVERAGE(I57:K57)</f>
        <v>0.77</v>
      </c>
      <c r="H57" s="67"/>
      <c r="I57" s="9">
        <v>0.77</v>
      </c>
      <c r="J57" s="9" t="s">
        <v>1</v>
      </c>
      <c r="K57" s="9" t="s">
        <v>1</v>
      </c>
    </row>
    <row r="58" spans="1:11" ht="37.799999999999997" customHeight="1" x14ac:dyDescent="0.25">
      <c r="A58" s="70">
        <v>65</v>
      </c>
      <c r="B58" s="47" t="s">
        <v>3</v>
      </c>
      <c r="C58" s="44" t="s">
        <v>10</v>
      </c>
      <c r="D58" s="44" t="s">
        <v>15</v>
      </c>
      <c r="E58" s="44" t="s">
        <v>24</v>
      </c>
      <c r="F58" s="44" t="s">
        <v>72</v>
      </c>
      <c r="G58" s="22">
        <f>AVERAGE(I58:K58)</f>
        <v>0.26</v>
      </c>
      <c r="H58" s="67"/>
      <c r="I58" s="9">
        <v>0.26</v>
      </c>
      <c r="J58" s="9" t="s">
        <v>1</v>
      </c>
      <c r="K58" s="9" t="s">
        <v>1</v>
      </c>
    </row>
    <row r="59" spans="1:11" ht="37.799999999999997" customHeight="1" x14ac:dyDescent="0.25">
      <c r="A59" s="70">
        <v>66</v>
      </c>
      <c r="B59" s="47" t="s">
        <v>3</v>
      </c>
      <c r="C59" s="44" t="s">
        <v>10</v>
      </c>
      <c r="D59" s="44" t="s">
        <v>15</v>
      </c>
      <c r="E59" s="44" t="s">
        <v>29</v>
      </c>
      <c r="F59" s="44" t="s">
        <v>118</v>
      </c>
      <c r="G59" s="22">
        <f>AVERAGE(I59:K59)</f>
        <v>0.08</v>
      </c>
      <c r="H59" s="67"/>
      <c r="I59" s="9">
        <v>0.08</v>
      </c>
      <c r="J59" s="9" t="s">
        <v>1</v>
      </c>
      <c r="K59" s="9" t="s">
        <v>1</v>
      </c>
    </row>
    <row r="60" spans="1:11" ht="37.799999999999997" customHeight="1" x14ac:dyDescent="0.25">
      <c r="A60" s="70">
        <v>67</v>
      </c>
      <c r="B60" s="47" t="s">
        <v>3</v>
      </c>
      <c r="C60" s="44" t="s">
        <v>10</v>
      </c>
      <c r="D60" s="44" t="s">
        <v>15</v>
      </c>
      <c r="E60" s="44" t="s">
        <v>29</v>
      </c>
      <c r="F60" s="44" t="s">
        <v>119</v>
      </c>
      <c r="G60" s="22">
        <f>AVERAGE(I60:K60)</f>
        <v>0.19</v>
      </c>
      <c r="H60" s="67"/>
      <c r="I60" s="9">
        <v>0.19</v>
      </c>
      <c r="J60" s="9" t="s">
        <v>1</v>
      </c>
      <c r="K60" s="9" t="s">
        <v>1</v>
      </c>
    </row>
    <row r="61" spans="1:11" ht="37.799999999999997" customHeight="1" x14ac:dyDescent="0.25">
      <c r="A61" s="70">
        <v>68</v>
      </c>
      <c r="B61" s="48" t="s">
        <v>0</v>
      </c>
      <c r="C61" s="44" t="s">
        <v>11</v>
      </c>
      <c r="D61" s="44" t="s">
        <v>15</v>
      </c>
      <c r="E61" s="44" t="s">
        <v>50</v>
      </c>
      <c r="F61" s="44" t="s">
        <v>159</v>
      </c>
      <c r="G61" s="22">
        <f>AVERAGE(H61:I61)</f>
        <v>0.875</v>
      </c>
      <c r="H61" s="67">
        <v>0.84</v>
      </c>
      <c r="I61" s="9">
        <v>0.91</v>
      </c>
      <c r="J61" s="9" t="s">
        <v>1</v>
      </c>
      <c r="K61" s="9" t="s">
        <v>1</v>
      </c>
    </row>
    <row r="62" spans="1:11" ht="37.799999999999997" customHeight="1" x14ac:dyDescent="0.25">
      <c r="A62" s="70">
        <v>69</v>
      </c>
      <c r="B62" s="48" t="s">
        <v>0</v>
      </c>
      <c r="C62" s="44" t="s">
        <v>11</v>
      </c>
      <c r="D62" s="51" t="s">
        <v>15</v>
      </c>
      <c r="E62" s="44" t="s">
        <v>50</v>
      </c>
      <c r="F62" s="44" t="s">
        <v>160</v>
      </c>
      <c r="G62" s="22">
        <f t="shared" ref="G62:G65" si="4">AVERAGE(H62:I62)</f>
        <v>0.24</v>
      </c>
      <c r="H62" s="67">
        <v>0.28999999999999998</v>
      </c>
      <c r="I62" s="9">
        <v>0.19</v>
      </c>
      <c r="J62" s="9" t="s">
        <v>1</v>
      </c>
      <c r="K62" s="9" t="s">
        <v>1</v>
      </c>
    </row>
    <row r="63" spans="1:11" ht="37.799999999999997" customHeight="1" x14ac:dyDescent="0.25">
      <c r="A63" s="70">
        <v>70</v>
      </c>
      <c r="B63" s="48" t="s">
        <v>0</v>
      </c>
      <c r="C63" s="44" t="s">
        <v>11</v>
      </c>
      <c r="D63" s="44" t="s">
        <v>15</v>
      </c>
      <c r="E63" s="44" t="s">
        <v>50</v>
      </c>
      <c r="F63" s="44" t="s">
        <v>161</v>
      </c>
      <c r="G63" s="22">
        <f t="shared" si="4"/>
        <v>0.32999999999999996</v>
      </c>
      <c r="H63" s="67">
        <v>0.31</v>
      </c>
      <c r="I63" s="9">
        <v>0.35</v>
      </c>
      <c r="J63" s="9" t="s">
        <v>1</v>
      </c>
      <c r="K63" s="9" t="s">
        <v>1</v>
      </c>
    </row>
    <row r="64" spans="1:11" ht="37.799999999999997" customHeight="1" x14ac:dyDescent="0.25">
      <c r="A64" s="70">
        <v>71</v>
      </c>
      <c r="B64" s="48" t="s">
        <v>0</v>
      </c>
      <c r="C64" s="44" t="s">
        <v>11</v>
      </c>
      <c r="D64" s="44" t="s">
        <v>15</v>
      </c>
      <c r="E64" s="44" t="s">
        <v>50</v>
      </c>
      <c r="F64" s="44" t="s">
        <v>162</v>
      </c>
      <c r="G64" s="22">
        <f t="shared" si="4"/>
        <v>0.16500000000000001</v>
      </c>
      <c r="H64" s="67">
        <v>0.14000000000000001</v>
      </c>
      <c r="I64" s="9">
        <v>0.19</v>
      </c>
      <c r="J64" s="9" t="s">
        <v>1</v>
      </c>
      <c r="K64" s="9" t="s">
        <v>1</v>
      </c>
    </row>
    <row r="65" spans="1:11" ht="37.799999999999997" customHeight="1" x14ac:dyDescent="0.25">
      <c r="A65" s="70">
        <v>72</v>
      </c>
      <c r="B65" s="48" t="s">
        <v>0</v>
      </c>
      <c r="C65" s="44" t="s">
        <v>11</v>
      </c>
      <c r="D65" s="44" t="s">
        <v>15</v>
      </c>
      <c r="E65" s="44" t="s">
        <v>50</v>
      </c>
      <c r="F65" s="44" t="s">
        <v>163</v>
      </c>
      <c r="G65" s="22">
        <f t="shared" si="4"/>
        <v>7.0000000000000007E-2</v>
      </c>
      <c r="H65" s="67">
        <v>7.0000000000000007E-2</v>
      </c>
      <c r="I65" s="9">
        <v>7.0000000000000007E-2</v>
      </c>
      <c r="J65" s="9" t="s">
        <v>1</v>
      </c>
      <c r="K65" s="9" t="s">
        <v>1</v>
      </c>
    </row>
    <row r="66" spans="1:11" ht="49.8" customHeight="1" x14ac:dyDescent="0.25">
      <c r="A66" s="70">
        <v>73</v>
      </c>
      <c r="B66" s="48" t="s">
        <v>0</v>
      </c>
      <c r="C66" s="44" t="s">
        <v>11</v>
      </c>
      <c r="D66" s="44" t="s">
        <v>15</v>
      </c>
      <c r="E66" s="44" t="s">
        <v>50</v>
      </c>
      <c r="F66" s="44" t="s">
        <v>73</v>
      </c>
      <c r="G66" s="22">
        <f>AVERAGE(H66:I66)</f>
        <v>0.54500000000000004</v>
      </c>
      <c r="H66" s="67">
        <v>0.56000000000000005</v>
      </c>
      <c r="I66" s="9">
        <v>0.53</v>
      </c>
      <c r="J66" s="9">
        <v>0.42</v>
      </c>
      <c r="K66" s="9" t="s">
        <v>1</v>
      </c>
    </row>
    <row r="67" spans="1:11" ht="49.05" customHeight="1" x14ac:dyDescent="0.25">
      <c r="A67" s="70">
        <v>74</v>
      </c>
      <c r="B67" s="48" t="s">
        <v>0</v>
      </c>
      <c r="C67" s="44" t="s">
        <v>11</v>
      </c>
      <c r="D67" s="44" t="s">
        <v>15</v>
      </c>
      <c r="E67" s="44" t="s">
        <v>50</v>
      </c>
      <c r="F67" s="44" t="s">
        <v>74</v>
      </c>
      <c r="G67" s="22">
        <f>AVERAGE(H67:I67)</f>
        <v>9.0000000000000011E-2</v>
      </c>
      <c r="H67" s="67">
        <v>0.04</v>
      </c>
      <c r="I67" s="9">
        <v>0.14000000000000001</v>
      </c>
      <c r="J67" s="9" t="s">
        <v>1</v>
      </c>
      <c r="K67" s="9" t="s">
        <v>1</v>
      </c>
    </row>
    <row r="68" spans="1:11" ht="74.400000000000006" customHeight="1" x14ac:dyDescent="0.25">
      <c r="A68" s="70">
        <v>75</v>
      </c>
      <c r="B68" s="48" t="s">
        <v>0</v>
      </c>
      <c r="C68" s="44" t="s">
        <v>11</v>
      </c>
      <c r="D68" s="44" t="s">
        <v>15</v>
      </c>
      <c r="E68" s="44" t="s">
        <v>50</v>
      </c>
      <c r="F68" s="44" t="s">
        <v>75</v>
      </c>
      <c r="G68" s="22">
        <f>AVERAGE(H68:I68)</f>
        <v>0.64500000000000002</v>
      </c>
      <c r="H68" s="67">
        <v>0.69</v>
      </c>
      <c r="I68" s="9">
        <v>0.6</v>
      </c>
      <c r="J68" s="9" t="s">
        <v>1</v>
      </c>
      <c r="K68" s="9" t="s">
        <v>1</v>
      </c>
    </row>
    <row r="69" spans="1:11" ht="49.5" customHeight="1" x14ac:dyDescent="0.25">
      <c r="A69" s="70">
        <v>77</v>
      </c>
      <c r="B69" s="49" t="s">
        <v>2</v>
      </c>
      <c r="C69" s="44" t="s">
        <v>45</v>
      </c>
      <c r="D69" s="44" t="s">
        <v>15</v>
      </c>
      <c r="E69" s="44" t="s">
        <v>50</v>
      </c>
      <c r="F69" s="44" t="s">
        <v>67</v>
      </c>
      <c r="G69" s="37">
        <f t="shared" ref="G69:G70" si="5">AVERAGE(I69:K69)</f>
        <v>0.29000000000000004</v>
      </c>
      <c r="H69" s="71"/>
      <c r="I69" s="9">
        <v>0.33</v>
      </c>
      <c r="J69" s="9">
        <v>0.25</v>
      </c>
      <c r="K69" s="9" t="s">
        <v>1</v>
      </c>
    </row>
    <row r="70" spans="1:11" ht="62.4" customHeight="1" x14ac:dyDescent="0.25">
      <c r="A70" s="70">
        <v>78</v>
      </c>
      <c r="B70" s="49" t="s">
        <v>2</v>
      </c>
      <c r="C70" s="44" t="s">
        <v>45</v>
      </c>
      <c r="D70" s="44" t="s">
        <v>15</v>
      </c>
      <c r="E70" s="44" t="s">
        <v>50</v>
      </c>
      <c r="F70" s="44" t="s">
        <v>217</v>
      </c>
      <c r="G70" s="37">
        <f t="shared" si="5"/>
        <v>0.15</v>
      </c>
      <c r="H70" s="69"/>
      <c r="I70" s="9">
        <v>0.19</v>
      </c>
      <c r="J70" s="9">
        <v>0.11</v>
      </c>
      <c r="K70" s="9" t="s">
        <v>1</v>
      </c>
    </row>
    <row r="71" spans="1:11" ht="16.8" customHeight="1" thickBot="1" x14ac:dyDescent="0.3">
      <c r="A71" s="41"/>
      <c r="B71" s="23"/>
      <c r="C71" s="23"/>
      <c r="D71" s="23"/>
      <c r="E71" s="20"/>
      <c r="F71" s="20"/>
    </row>
    <row r="72" spans="1:11" s="2" customFormat="1" ht="19.8" customHeight="1" x14ac:dyDescent="0.25">
      <c r="A72" s="83" t="s">
        <v>17</v>
      </c>
      <c r="B72" s="84"/>
      <c r="C72" s="84"/>
      <c r="D72" s="84"/>
      <c r="E72" s="84"/>
      <c r="F72" s="84"/>
      <c r="G72" s="84"/>
      <c r="H72" s="84"/>
      <c r="I72" s="84"/>
      <c r="J72" s="84"/>
      <c r="K72" s="85"/>
    </row>
    <row r="73" spans="1:11" ht="37.799999999999997" customHeight="1" x14ac:dyDescent="0.25">
      <c r="A73" s="70">
        <v>79</v>
      </c>
      <c r="B73" s="43" t="s">
        <v>23</v>
      </c>
      <c r="C73" s="44" t="s">
        <v>103</v>
      </c>
      <c r="D73" s="44" t="s">
        <v>21</v>
      </c>
      <c r="E73" s="44" t="s">
        <v>111</v>
      </c>
      <c r="F73" s="44" t="s">
        <v>112</v>
      </c>
      <c r="G73" s="24">
        <f>AVERAGE(I73:K73)</f>
        <v>0.72699999999999998</v>
      </c>
      <c r="H73" s="69"/>
      <c r="I73" s="9">
        <f>0.352+0.375</f>
        <v>0.72699999999999998</v>
      </c>
      <c r="J73" s="9" t="s">
        <v>1</v>
      </c>
      <c r="K73" s="9" t="s">
        <v>1</v>
      </c>
    </row>
    <row r="74" spans="1:11" ht="37.799999999999997" customHeight="1" x14ac:dyDescent="0.25">
      <c r="A74" s="70">
        <v>80</v>
      </c>
      <c r="B74" s="43" t="s">
        <v>23</v>
      </c>
      <c r="C74" s="44" t="s">
        <v>103</v>
      </c>
      <c r="D74" s="44" t="s">
        <v>21</v>
      </c>
      <c r="E74" s="44" t="s">
        <v>111</v>
      </c>
      <c r="F74" s="44" t="s">
        <v>169</v>
      </c>
      <c r="G74" s="24">
        <f>AVERAGE(I74:K74)</f>
        <v>0.35</v>
      </c>
      <c r="H74" s="69"/>
      <c r="I74" s="9">
        <v>0.35</v>
      </c>
      <c r="J74" s="9" t="s">
        <v>1</v>
      </c>
      <c r="K74" s="9" t="s">
        <v>1</v>
      </c>
    </row>
    <row r="75" spans="1:11" ht="37.799999999999997" customHeight="1" x14ac:dyDescent="0.25">
      <c r="A75" s="70">
        <v>83</v>
      </c>
      <c r="B75" s="43" t="s">
        <v>23</v>
      </c>
      <c r="C75" s="44" t="s">
        <v>10</v>
      </c>
      <c r="D75" s="44" t="s">
        <v>21</v>
      </c>
      <c r="E75" s="44" t="s">
        <v>24</v>
      </c>
      <c r="F75" s="44" t="s">
        <v>68</v>
      </c>
      <c r="G75" s="24">
        <f>AVERAGE(I75:K75)</f>
        <v>0.45666666666666672</v>
      </c>
      <c r="H75" s="69"/>
      <c r="I75" s="9">
        <v>0.46</v>
      </c>
      <c r="J75" s="9">
        <v>0.46</v>
      </c>
      <c r="K75" s="9">
        <v>0.45</v>
      </c>
    </row>
    <row r="76" spans="1:11" ht="37.799999999999997" customHeight="1" x14ac:dyDescent="0.25">
      <c r="A76" s="70">
        <v>86</v>
      </c>
      <c r="B76" s="43" t="s">
        <v>23</v>
      </c>
      <c r="C76" s="44" t="s">
        <v>10</v>
      </c>
      <c r="D76" s="44" t="s">
        <v>21</v>
      </c>
      <c r="E76" s="44" t="s">
        <v>111</v>
      </c>
      <c r="F76" s="44" t="s">
        <v>113</v>
      </c>
      <c r="G76" s="24">
        <f t="shared" ref="G76" si="6">AVERAGE(I76:K76)</f>
        <v>0.76</v>
      </c>
      <c r="H76" s="69"/>
      <c r="I76" s="9">
        <v>0.76</v>
      </c>
      <c r="J76" s="9" t="s">
        <v>1</v>
      </c>
      <c r="K76" s="9" t="s">
        <v>1</v>
      </c>
    </row>
    <row r="77" spans="1:11" ht="37.799999999999997" customHeight="1" x14ac:dyDescent="0.25">
      <c r="A77" s="70">
        <v>87</v>
      </c>
      <c r="B77" s="43" t="s">
        <v>23</v>
      </c>
      <c r="C77" s="44" t="s">
        <v>10</v>
      </c>
      <c r="D77" s="44" t="s">
        <v>21</v>
      </c>
      <c r="E77" s="44" t="s">
        <v>111</v>
      </c>
      <c r="F77" s="44" t="s">
        <v>56</v>
      </c>
      <c r="G77" s="24">
        <f t="shared" ref="G77:G97" si="7">AVERAGE(I77:K77)</f>
        <v>0.6</v>
      </c>
      <c r="H77" s="69"/>
      <c r="I77" s="9">
        <v>0.6</v>
      </c>
      <c r="J77" s="9">
        <v>0.63</v>
      </c>
      <c r="K77" s="9">
        <v>0.56999999999999995</v>
      </c>
    </row>
    <row r="78" spans="1:11" ht="38.25" customHeight="1" x14ac:dyDescent="0.25">
      <c r="A78" s="70">
        <v>94</v>
      </c>
      <c r="B78" s="43" t="s">
        <v>23</v>
      </c>
      <c r="C78" s="44" t="s">
        <v>12</v>
      </c>
      <c r="D78" s="44" t="s">
        <v>21</v>
      </c>
      <c r="E78" s="44" t="s">
        <v>111</v>
      </c>
      <c r="F78" s="44" t="s">
        <v>69</v>
      </c>
      <c r="G78" s="22">
        <f t="shared" ref="G78:G96" si="8">AVERAGE(I78:K78)</f>
        <v>0.19</v>
      </c>
      <c r="H78" s="67"/>
      <c r="I78" s="9">
        <v>0.19</v>
      </c>
      <c r="J78" s="9" t="s">
        <v>1</v>
      </c>
      <c r="K78" s="9" t="s">
        <v>1</v>
      </c>
    </row>
    <row r="79" spans="1:11" ht="38.25" customHeight="1" x14ac:dyDescent="0.25">
      <c r="A79" s="70">
        <v>95</v>
      </c>
      <c r="B79" s="46" t="s">
        <v>4</v>
      </c>
      <c r="C79" s="44" t="s">
        <v>12</v>
      </c>
      <c r="D79" s="44" t="s">
        <v>21</v>
      </c>
      <c r="E79" s="44" t="s">
        <v>111</v>
      </c>
      <c r="F79" s="44" t="s">
        <v>69</v>
      </c>
      <c r="G79" s="22">
        <f t="shared" si="8"/>
        <v>0.34</v>
      </c>
      <c r="H79" s="67"/>
      <c r="I79" s="9">
        <v>0.34</v>
      </c>
      <c r="J79" s="9" t="s">
        <v>1</v>
      </c>
      <c r="K79" s="9" t="s">
        <v>1</v>
      </c>
    </row>
    <row r="80" spans="1:11" ht="37.799999999999997" customHeight="1" x14ac:dyDescent="0.25">
      <c r="A80" s="70">
        <v>96</v>
      </c>
      <c r="B80" s="43" t="s">
        <v>23</v>
      </c>
      <c r="C80" s="44" t="s">
        <v>12</v>
      </c>
      <c r="D80" s="44" t="s">
        <v>21</v>
      </c>
      <c r="E80" s="44" t="s">
        <v>111</v>
      </c>
      <c r="F80" s="44" t="s">
        <v>70</v>
      </c>
      <c r="G80" s="22">
        <f t="shared" si="8"/>
        <v>0.62</v>
      </c>
      <c r="H80" s="67"/>
      <c r="I80" s="9">
        <v>0.62</v>
      </c>
      <c r="J80" s="9" t="s">
        <v>1</v>
      </c>
      <c r="K80" s="9" t="s">
        <v>1</v>
      </c>
    </row>
    <row r="81" spans="1:11" ht="38.25" customHeight="1" x14ac:dyDescent="0.25">
      <c r="A81" s="70">
        <v>97</v>
      </c>
      <c r="B81" s="46" t="s">
        <v>4</v>
      </c>
      <c r="C81" s="44" t="s">
        <v>12</v>
      </c>
      <c r="D81" s="44" t="s">
        <v>21</v>
      </c>
      <c r="E81" s="44" t="s">
        <v>111</v>
      </c>
      <c r="F81" s="44" t="s">
        <v>70</v>
      </c>
      <c r="G81" s="22">
        <f t="shared" si="8"/>
        <v>0.77</v>
      </c>
      <c r="H81" s="67"/>
      <c r="I81" s="9">
        <v>0.77</v>
      </c>
      <c r="J81" s="9" t="s">
        <v>1</v>
      </c>
      <c r="K81" s="9" t="s">
        <v>1</v>
      </c>
    </row>
    <row r="82" spans="1:11" ht="38.25" customHeight="1" x14ac:dyDescent="0.25">
      <c r="A82" s="70">
        <v>98</v>
      </c>
      <c r="B82" s="46" t="s">
        <v>4</v>
      </c>
      <c r="C82" s="44" t="s">
        <v>12</v>
      </c>
      <c r="D82" s="44" t="s">
        <v>21</v>
      </c>
      <c r="E82" s="44" t="s">
        <v>111</v>
      </c>
      <c r="F82" s="44" t="s">
        <v>116</v>
      </c>
      <c r="G82" s="22">
        <f t="shared" si="8"/>
        <v>0.8</v>
      </c>
      <c r="H82" s="67"/>
      <c r="I82" s="9">
        <v>0.8</v>
      </c>
      <c r="J82" s="9" t="s">
        <v>1</v>
      </c>
      <c r="K82" s="9" t="s">
        <v>1</v>
      </c>
    </row>
    <row r="83" spans="1:11" ht="38.25" customHeight="1" x14ac:dyDescent="0.25">
      <c r="A83" s="70">
        <v>99</v>
      </c>
      <c r="B83" s="46" t="s">
        <v>4</v>
      </c>
      <c r="C83" s="44" t="s">
        <v>12</v>
      </c>
      <c r="D83" s="44" t="s">
        <v>21</v>
      </c>
      <c r="E83" s="44" t="s">
        <v>111</v>
      </c>
      <c r="F83" s="44" t="s">
        <v>117</v>
      </c>
      <c r="G83" s="22">
        <f t="shared" si="8"/>
        <v>0.48</v>
      </c>
      <c r="H83" s="67"/>
      <c r="I83" s="9">
        <v>0.48</v>
      </c>
      <c r="J83" s="9" t="s">
        <v>1</v>
      </c>
      <c r="K83" s="9" t="s">
        <v>1</v>
      </c>
    </row>
    <row r="84" spans="1:11" ht="38.25" customHeight="1" x14ac:dyDescent="0.25">
      <c r="A84" s="70">
        <v>100</v>
      </c>
      <c r="B84" s="47" t="s">
        <v>3</v>
      </c>
      <c r="C84" s="44" t="s">
        <v>10</v>
      </c>
      <c r="D84" s="44" t="s">
        <v>21</v>
      </c>
      <c r="E84" s="44" t="s">
        <v>125</v>
      </c>
      <c r="F84" s="44" t="s">
        <v>207</v>
      </c>
      <c r="G84" s="22">
        <f t="shared" ref="G84:G93" si="9">AVERAGE(I84:K84)</f>
        <v>0.9050279329608939</v>
      </c>
      <c r="H84" s="67"/>
      <c r="I84" s="9">
        <f>486/537</f>
        <v>0.9050279329608939</v>
      </c>
      <c r="J84" s="9" t="s">
        <v>1</v>
      </c>
      <c r="K84" s="9" t="s">
        <v>1</v>
      </c>
    </row>
    <row r="85" spans="1:11" ht="37.799999999999997" customHeight="1" x14ac:dyDescent="0.25">
      <c r="A85" s="70">
        <v>101</v>
      </c>
      <c r="B85" s="47" t="s">
        <v>3</v>
      </c>
      <c r="C85" s="44" t="s">
        <v>10</v>
      </c>
      <c r="D85" s="44" t="s">
        <v>21</v>
      </c>
      <c r="E85" s="44" t="s">
        <v>125</v>
      </c>
      <c r="F85" s="44" t="s">
        <v>208</v>
      </c>
      <c r="G85" s="22">
        <f t="shared" si="9"/>
        <v>0.91992551210428308</v>
      </c>
      <c r="H85" s="67"/>
      <c r="I85" s="9">
        <f>494/537</f>
        <v>0.91992551210428308</v>
      </c>
      <c r="J85" s="9" t="s">
        <v>1</v>
      </c>
      <c r="K85" s="9" t="s">
        <v>1</v>
      </c>
    </row>
    <row r="86" spans="1:11" ht="38.25" customHeight="1" x14ac:dyDescent="0.25">
      <c r="A86" s="70">
        <v>102</v>
      </c>
      <c r="B86" s="47" t="s">
        <v>3</v>
      </c>
      <c r="C86" s="44" t="s">
        <v>10</v>
      </c>
      <c r="D86" s="44" t="s">
        <v>21</v>
      </c>
      <c r="E86" s="44" t="s">
        <v>125</v>
      </c>
      <c r="F86" s="44" t="s">
        <v>210</v>
      </c>
      <c r="G86" s="22">
        <f t="shared" si="9"/>
        <v>0.66294227188081933</v>
      </c>
      <c r="H86" s="67"/>
      <c r="I86" s="9">
        <f>356/537</f>
        <v>0.66294227188081933</v>
      </c>
      <c r="J86" s="9" t="s">
        <v>1</v>
      </c>
      <c r="K86" s="9" t="s">
        <v>1</v>
      </c>
    </row>
    <row r="87" spans="1:11" ht="38.25" customHeight="1" x14ac:dyDescent="0.25">
      <c r="A87" s="70">
        <v>103</v>
      </c>
      <c r="B87" s="47" t="s">
        <v>3</v>
      </c>
      <c r="C87" s="44" t="s">
        <v>10</v>
      </c>
      <c r="D87" s="44" t="s">
        <v>21</v>
      </c>
      <c r="E87" s="44" t="s">
        <v>125</v>
      </c>
      <c r="F87" s="44" t="s">
        <v>209</v>
      </c>
      <c r="G87" s="22">
        <f t="shared" si="9"/>
        <v>0.92551210428305397</v>
      </c>
      <c r="H87" s="67"/>
      <c r="I87" s="9">
        <f>497/537</f>
        <v>0.92551210428305397</v>
      </c>
      <c r="J87" s="9" t="s">
        <v>1</v>
      </c>
      <c r="K87" s="9" t="s">
        <v>1</v>
      </c>
    </row>
    <row r="88" spans="1:11" ht="38.25" customHeight="1" x14ac:dyDescent="0.25">
      <c r="A88" s="70">
        <v>104</v>
      </c>
      <c r="B88" s="47" t="s">
        <v>3</v>
      </c>
      <c r="C88" s="44" t="s">
        <v>10</v>
      </c>
      <c r="D88" s="44" t="s">
        <v>21</v>
      </c>
      <c r="E88" s="44" t="s">
        <v>125</v>
      </c>
      <c r="F88" s="44" t="s">
        <v>211</v>
      </c>
      <c r="G88" s="22">
        <f t="shared" si="9"/>
        <v>0.34450651769087526</v>
      </c>
      <c r="H88" s="67"/>
      <c r="I88" s="9">
        <f>185/537</f>
        <v>0.34450651769087526</v>
      </c>
      <c r="J88" s="9" t="s">
        <v>1</v>
      </c>
      <c r="K88" s="9" t="s">
        <v>1</v>
      </c>
    </row>
    <row r="89" spans="1:11" ht="38.25" customHeight="1" x14ac:dyDescent="0.25">
      <c r="A89" s="70">
        <v>105</v>
      </c>
      <c r="B89" s="47" t="s">
        <v>3</v>
      </c>
      <c r="C89" s="44" t="s">
        <v>10</v>
      </c>
      <c r="D89" s="44" t="s">
        <v>21</v>
      </c>
      <c r="E89" s="44" t="s">
        <v>125</v>
      </c>
      <c r="F89" s="44" t="s">
        <v>212</v>
      </c>
      <c r="G89" s="22">
        <f t="shared" si="9"/>
        <v>0.84</v>
      </c>
      <c r="H89" s="67"/>
      <c r="I89" s="9">
        <v>0.84</v>
      </c>
      <c r="J89" s="9" t="s">
        <v>1</v>
      </c>
      <c r="K89" s="9" t="s">
        <v>1</v>
      </c>
    </row>
    <row r="90" spans="1:11" ht="38.25" customHeight="1" x14ac:dyDescent="0.25">
      <c r="A90" s="70">
        <v>106</v>
      </c>
      <c r="B90" s="47" t="s">
        <v>3</v>
      </c>
      <c r="C90" s="44" t="s">
        <v>10</v>
      </c>
      <c r="D90" s="44" t="s">
        <v>21</v>
      </c>
      <c r="E90" s="44" t="s">
        <v>125</v>
      </c>
      <c r="F90" s="44" t="s">
        <v>213</v>
      </c>
      <c r="G90" s="22">
        <f t="shared" si="9"/>
        <v>0.63</v>
      </c>
      <c r="H90" s="67"/>
      <c r="I90" s="9">
        <v>0.63</v>
      </c>
      <c r="J90" s="9" t="s">
        <v>1</v>
      </c>
      <c r="K90" s="9" t="s">
        <v>1</v>
      </c>
    </row>
    <row r="91" spans="1:11" ht="38.25" customHeight="1" x14ac:dyDescent="0.25">
      <c r="A91" s="70">
        <v>107</v>
      </c>
      <c r="B91" s="47" t="s">
        <v>3</v>
      </c>
      <c r="C91" s="44" t="s">
        <v>10</v>
      </c>
      <c r="D91" s="44" t="s">
        <v>21</v>
      </c>
      <c r="E91" s="44" t="s">
        <v>125</v>
      </c>
      <c r="F91" s="44" t="s">
        <v>214</v>
      </c>
      <c r="G91" s="22">
        <f t="shared" si="9"/>
        <v>0.53</v>
      </c>
      <c r="H91" s="67"/>
      <c r="I91" s="9">
        <v>0.53</v>
      </c>
      <c r="J91" s="9" t="s">
        <v>1</v>
      </c>
      <c r="K91" s="9" t="s">
        <v>1</v>
      </c>
    </row>
    <row r="92" spans="1:11" ht="38.25" customHeight="1" x14ac:dyDescent="0.25">
      <c r="A92" s="70">
        <v>108</v>
      </c>
      <c r="B92" s="47" t="s">
        <v>3</v>
      </c>
      <c r="C92" s="44" t="s">
        <v>10</v>
      </c>
      <c r="D92" s="44" t="s">
        <v>21</v>
      </c>
      <c r="E92" s="44" t="s">
        <v>125</v>
      </c>
      <c r="F92" s="44" t="s">
        <v>215</v>
      </c>
      <c r="G92" s="22">
        <f t="shared" si="9"/>
        <v>0.42</v>
      </c>
      <c r="H92" s="67"/>
      <c r="I92" s="9">
        <v>0.42</v>
      </c>
      <c r="J92" s="9" t="s">
        <v>1</v>
      </c>
      <c r="K92" s="9" t="s">
        <v>1</v>
      </c>
    </row>
    <row r="93" spans="1:11" ht="49.2" customHeight="1" x14ac:dyDescent="0.25">
      <c r="A93" s="70">
        <v>109</v>
      </c>
      <c r="B93" s="47" t="s">
        <v>3</v>
      </c>
      <c r="C93" s="44" t="s">
        <v>10</v>
      </c>
      <c r="D93" s="44" t="s">
        <v>21</v>
      </c>
      <c r="E93" s="44" t="s">
        <v>125</v>
      </c>
      <c r="F93" s="44" t="s">
        <v>216</v>
      </c>
      <c r="G93" s="22">
        <f t="shared" si="9"/>
        <v>0.32</v>
      </c>
      <c r="H93" s="67"/>
      <c r="I93" s="9">
        <v>0.32</v>
      </c>
      <c r="J93" s="9" t="s">
        <v>1</v>
      </c>
      <c r="K93" s="9" t="s">
        <v>1</v>
      </c>
    </row>
    <row r="94" spans="1:11" ht="38.4" customHeight="1" x14ac:dyDescent="0.25">
      <c r="A94" s="70">
        <v>112</v>
      </c>
      <c r="B94" s="46" t="s">
        <v>4</v>
      </c>
      <c r="C94" s="44" t="s">
        <v>12</v>
      </c>
      <c r="D94" s="44" t="s">
        <v>21</v>
      </c>
      <c r="E94" s="44" t="s">
        <v>111</v>
      </c>
      <c r="F94" s="44" t="s">
        <v>218</v>
      </c>
      <c r="G94" s="24">
        <f>AVERAGE(I94:K94)</f>
        <v>0.7</v>
      </c>
      <c r="H94" s="69"/>
      <c r="I94" s="9">
        <v>0.7</v>
      </c>
      <c r="J94" s="9" t="s">
        <v>1</v>
      </c>
      <c r="K94" s="9" t="s">
        <v>1</v>
      </c>
    </row>
    <row r="95" spans="1:11" ht="38.25" customHeight="1" x14ac:dyDescent="0.25">
      <c r="A95" s="70">
        <v>113</v>
      </c>
      <c r="B95" s="46" t="s">
        <v>4</v>
      </c>
      <c r="C95" s="44" t="s">
        <v>12</v>
      </c>
      <c r="D95" s="44" t="s">
        <v>21</v>
      </c>
      <c r="E95" s="44" t="s">
        <v>111</v>
      </c>
      <c r="F95" s="44" t="s">
        <v>57</v>
      </c>
      <c r="G95" s="22">
        <f t="shared" si="8"/>
        <v>0.5</v>
      </c>
      <c r="H95" s="67"/>
      <c r="I95" s="9">
        <v>0.5</v>
      </c>
      <c r="J95" s="9" t="s">
        <v>1</v>
      </c>
      <c r="K95" s="9" t="s">
        <v>1</v>
      </c>
    </row>
    <row r="96" spans="1:11" ht="37.799999999999997" customHeight="1" x14ac:dyDescent="0.25">
      <c r="A96" s="70">
        <v>114</v>
      </c>
      <c r="B96" s="43" t="s">
        <v>23</v>
      </c>
      <c r="C96" s="44" t="s">
        <v>103</v>
      </c>
      <c r="D96" s="44" t="s">
        <v>21</v>
      </c>
      <c r="E96" s="44" t="s">
        <v>40</v>
      </c>
      <c r="F96" s="44" t="s">
        <v>110</v>
      </c>
      <c r="G96" s="24">
        <f t="shared" si="8"/>
        <v>0.1466666666666667</v>
      </c>
      <c r="H96" s="69"/>
      <c r="I96" s="9">
        <v>0.12</v>
      </c>
      <c r="J96" s="9">
        <v>0.16</v>
      </c>
      <c r="K96" s="9">
        <v>0.16</v>
      </c>
    </row>
    <row r="97" spans="1:11" ht="38.25" customHeight="1" x14ac:dyDescent="0.25">
      <c r="A97" s="70">
        <v>116</v>
      </c>
      <c r="B97" s="43" t="s">
        <v>23</v>
      </c>
      <c r="C97" s="44" t="s">
        <v>103</v>
      </c>
      <c r="D97" s="44" t="s">
        <v>21</v>
      </c>
      <c r="E97" s="44" t="s">
        <v>40</v>
      </c>
      <c r="F97" s="44" t="s">
        <v>109</v>
      </c>
      <c r="G97" s="24">
        <f t="shared" si="7"/>
        <v>0.54</v>
      </c>
      <c r="H97" s="69"/>
      <c r="I97" s="9">
        <v>0.54</v>
      </c>
      <c r="J97" s="9" t="s">
        <v>1</v>
      </c>
      <c r="K97" s="9" t="s">
        <v>1</v>
      </c>
    </row>
    <row r="98" spans="1:11" ht="38.25" customHeight="1" x14ac:dyDescent="0.25">
      <c r="A98" s="70">
        <v>120</v>
      </c>
      <c r="B98" s="43" t="s">
        <v>23</v>
      </c>
      <c r="C98" s="44" t="s">
        <v>103</v>
      </c>
      <c r="D98" s="44" t="s">
        <v>21</v>
      </c>
      <c r="E98" s="44" t="s">
        <v>40</v>
      </c>
      <c r="F98" s="44" t="s">
        <v>106</v>
      </c>
      <c r="G98" s="24">
        <f>AVERAGE(I98:K98)</f>
        <v>0.45666666666666672</v>
      </c>
      <c r="H98" s="69"/>
      <c r="I98" s="9">
        <v>0.46</v>
      </c>
      <c r="J98" s="9">
        <v>0.46</v>
      </c>
      <c r="K98" s="9">
        <v>0.45</v>
      </c>
    </row>
    <row r="99" spans="1:11" ht="38.25" customHeight="1" x14ac:dyDescent="0.25">
      <c r="A99" s="70">
        <v>121</v>
      </c>
      <c r="B99" s="46" t="s">
        <v>4</v>
      </c>
      <c r="C99" s="44" t="s">
        <v>103</v>
      </c>
      <c r="D99" s="44" t="s">
        <v>21</v>
      </c>
      <c r="E99" s="44" t="s">
        <v>40</v>
      </c>
      <c r="F99" s="44" t="s">
        <v>76</v>
      </c>
      <c r="G99" s="24">
        <f t="shared" ref="G99" si="10">AVERAGE(I99:K99)</f>
        <v>0.7</v>
      </c>
      <c r="H99" s="69"/>
      <c r="I99" s="9">
        <v>0.7</v>
      </c>
      <c r="J99" s="9" t="s">
        <v>1</v>
      </c>
      <c r="K99" s="9" t="s">
        <v>1</v>
      </c>
    </row>
    <row r="100" spans="1:11" ht="38.25" customHeight="1" x14ac:dyDescent="0.25">
      <c r="A100" s="70">
        <v>132</v>
      </c>
      <c r="B100" s="50" t="s">
        <v>0</v>
      </c>
      <c r="C100" s="44" t="s">
        <v>11</v>
      </c>
      <c r="D100" s="44" t="s">
        <v>21</v>
      </c>
      <c r="E100" s="44" t="s">
        <v>22</v>
      </c>
      <c r="F100" s="44" t="s">
        <v>54</v>
      </c>
      <c r="G100" s="22">
        <f>AVERAGE(H100:I100)</f>
        <v>0.69</v>
      </c>
      <c r="H100" s="69">
        <v>0.69</v>
      </c>
      <c r="I100" s="9" t="s">
        <v>1</v>
      </c>
      <c r="J100" s="9" t="s">
        <v>1</v>
      </c>
      <c r="K100" s="9" t="s">
        <v>1</v>
      </c>
    </row>
    <row r="101" spans="1:11" ht="38.25" customHeight="1" x14ac:dyDescent="0.25">
      <c r="A101" s="70">
        <v>135</v>
      </c>
      <c r="B101" s="47" t="s">
        <v>3</v>
      </c>
      <c r="C101" s="44" t="s">
        <v>10</v>
      </c>
      <c r="D101" s="44" t="s">
        <v>21</v>
      </c>
      <c r="E101" s="44" t="s">
        <v>40</v>
      </c>
      <c r="F101" s="44" t="s">
        <v>101</v>
      </c>
      <c r="G101" s="24">
        <f t="shared" ref="G101:G108" si="11">AVERAGE(I101:K101)</f>
        <v>0.53</v>
      </c>
      <c r="H101" s="69"/>
      <c r="I101" s="9">
        <v>0.53</v>
      </c>
      <c r="J101" s="9" t="s">
        <v>1</v>
      </c>
      <c r="K101" s="9" t="s">
        <v>1</v>
      </c>
    </row>
    <row r="102" spans="1:11" ht="61.05" customHeight="1" x14ac:dyDescent="0.25">
      <c r="A102" s="70">
        <v>136</v>
      </c>
      <c r="B102" s="47" t="s">
        <v>3</v>
      </c>
      <c r="C102" s="44" t="s">
        <v>10</v>
      </c>
      <c r="D102" s="44" t="s">
        <v>21</v>
      </c>
      <c r="E102" s="44" t="s">
        <v>40</v>
      </c>
      <c r="F102" s="44" t="s">
        <v>100</v>
      </c>
      <c r="G102" s="24">
        <f t="shared" si="11"/>
        <v>0.87</v>
      </c>
      <c r="H102" s="69"/>
      <c r="I102" s="9">
        <v>0.87</v>
      </c>
      <c r="J102" s="9" t="s">
        <v>1</v>
      </c>
      <c r="K102" s="9" t="s">
        <v>1</v>
      </c>
    </row>
    <row r="103" spans="1:11" ht="38.25" customHeight="1" x14ac:dyDescent="0.25">
      <c r="A103" s="70">
        <v>137</v>
      </c>
      <c r="B103" s="47" t="s">
        <v>3</v>
      </c>
      <c r="C103" s="44" t="s">
        <v>103</v>
      </c>
      <c r="D103" s="44" t="s">
        <v>21</v>
      </c>
      <c r="E103" s="44" t="s">
        <v>40</v>
      </c>
      <c r="F103" s="44" t="s">
        <v>99</v>
      </c>
      <c r="G103" s="24">
        <f t="shared" si="11"/>
        <v>0.7</v>
      </c>
      <c r="H103" s="69"/>
      <c r="I103" s="9">
        <v>0.7</v>
      </c>
      <c r="J103" s="9" t="s">
        <v>1</v>
      </c>
      <c r="K103" s="9" t="s">
        <v>1</v>
      </c>
    </row>
    <row r="104" spans="1:11" ht="37.799999999999997" customHeight="1" x14ac:dyDescent="0.25">
      <c r="A104" s="70">
        <v>138</v>
      </c>
      <c r="B104" s="49" t="s">
        <v>2</v>
      </c>
      <c r="C104" s="44" t="s">
        <v>45</v>
      </c>
      <c r="D104" s="44" t="s">
        <v>21</v>
      </c>
      <c r="E104" s="44" t="s">
        <v>125</v>
      </c>
      <c r="F104" s="44" t="s">
        <v>219</v>
      </c>
      <c r="G104" s="24">
        <f t="shared" si="11"/>
        <v>0.85</v>
      </c>
      <c r="H104" s="69"/>
      <c r="I104" s="9">
        <v>0.85</v>
      </c>
      <c r="J104" s="9">
        <v>0.85</v>
      </c>
      <c r="K104" s="9"/>
    </row>
    <row r="105" spans="1:11" ht="37.799999999999997" customHeight="1" x14ac:dyDescent="0.25">
      <c r="A105" s="70">
        <v>139</v>
      </c>
      <c r="B105" s="49" t="s">
        <v>2</v>
      </c>
      <c r="C105" s="44" t="s">
        <v>45</v>
      </c>
      <c r="D105" s="44" t="s">
        <v>21</v>
      </c>
      <c r="E105" s="44" t="s">
        <v>125</v>
      </c>
      <c r="F105" s="44" t="s">
        <v>133</v>
      </c>
      <c r="G105" s="63">
        <v>0.02</v>
      </c>
      <c r="H105" s="72"/>
      <c r="I105" s="9">
        <v>0.02</v>
      </c>
      <c r="J105" s="9">
        <v>0.01</v>
      </c>
      <c r="K105" s="9">
        <v>0.03</v>
      </c>
    </row>
    <row r="106" spans="1:11" ht="62.4" customHeight="1" x14ac:dyDescent="0.25">
      <c r="A106" s="70">
        <v>140</v>
      </c>
      <c r="B106" s="49" t="s">
        <v>2</v>
      </c>
      <c r="C106" s="44" t="s">
        <v>45</v>
      </c>
      <c r="D106" s="44" t="s">
        <v>21</v>
      </c>
      <c r="E106" s="44" t="s">
        <v>24</v>
      </c>
      <c r="F106" s="44" t="s">
        <v>104</v>
      </c>
      <c r="G106" s="24">
        <f t="shared" si="11"/>
        <v>0.51</v>
      </c>
      <c r="H106" s="69"/>
      <c r="I106" s="9">
        <v>0.74</v>
      </c>
      <c r="J106" s="9">
        <v>0.45</v>
      </c>
      <c r="K106" s="9">
        <v>0.34</v>
      </c>
    </row>
    <row r="107" spans="1:11" ht="38.4" customHeight="1" x14ac:dyDescent="0.25">
      <c r="A107" s="70">
        <v>141</v>
      </c>
      <c r="B107" s="49" t="s">
        <v>2</v>
      </c>
      <c r="C107" s="44" t="s">
        <v>45</v>
      </c>
      <c r="D107" s="44" t="s">
        <v>21</v>
      </c>
      <c r="E107" s="44" t="s">
        <v>24</v>
      </c>
      <c r="F107" s="44" t="s">
        <v>122</v>
      </c>
      <c r="G107" s="25">
        <f t="shared" si="11"/>
        <v>36.333333333333336</v>
      </c>
      <c r="H107" s="73"/>
      <c r="I107" s="14">
        <v>30</v>
      </c>
      <c r="J107" s="14">
        <v>39</v>
      </c>
      <c r="K107" s="14">
        <v>40</v>
      </c>
    </row>
    <row r="108" spans="1:11" ht="38.4" customHeight="1" x14ac:dyDescent="0.25">
      <c r="A108" s="70">
        <v>142</v>
      </c>
      <c r="B108" s="49" t="s">
        <v>2</v>
      </c>
      <c r="C108" s="44" t="s">
        <v>45</v>
      </c>
      <c r="D108" s="44" t="s">
        <v>21</v>
      </c>
      <c r="E108" s="44" t="s">
        <v>24</v>
      </c>
      <c r="F108" s="45" t="s">
        <v>105</v>
      </c>
      <c r="G108" s="25">
        <f t="shared" si="11"/>
        <v>25.666666666666668</v>
      </c>
      <c r="H108" s="73"/>
      <c r="I108" s="14">
        <v>26</v>
      </c>
      <c r="J108" s="14">
        <v>26</v>
      </c>
      <c r="K108" s="14">
        <v>25</v>
      </c>
    </row>
    <row r="109" spans="1:11" ht="16.8" customHeight="1" thickBot="1" x14ac:dyDescent="0.3">
      <c r="A109" s="41"/>
      <c r="B109" s="23"/>
      <c r="C109" s="23"/>
      <c r="D109" s="23"/>
      <c r="E109" s="20"/>
      <c r="F109" s="20"/>
    </row>
    <row r="110" spans="1:11" ht="19.2" customHeight="1" x14ac:dyDescent="0.25">
      <c r="A110" s="83" t="s">
        <v>18</v>
      </c>
      <c r="B110" s="84"/>
      <c r="C110" s="84"/>
      <c r="D110" s="84"/>
      <c r="E110" s="84"/>
      <c r="F110" s="84"/>
      <c r="G110" s="84"/>
      <c r="H110" s="84"/>
      <c r="I110" s="84"/>
      <c r="J110" s="84"/>
      <c r="K110" s="85"/>
    </row>
    <row r="111" spans="1:11" ht="37.5" customHeight="1" x14ac:dyDescent="0.25">
      <c r="A111" s="70">
        <v>143</v>
      </c>
      <c r="B111" s="43" t="s">
        <v>23</v>
      </c>
      <c r="C111" s="44" t="s">
        <v>10</v>
      </c>
      <c r="D111" s="44" t="s">
        <v>7</v>
      </c>
      <c r="E111" s="44" t="s">
        <v>39</v>
      </c>
      <c r="F111" s="65" t="s">
        <v>55</v>
      </c>
      <c r="G111" s="22">
        <f>AVERAGE(I111:K111)</f>
        <v>0.44666666666666671</v>
      </c>
      <c r="H111" s="67"/>
      <c r="I111" s="9">
        <v>0.46</v>
      </c>
      <c r="J111" s="9">
        <v>0.43</v>
      </c>
      <c r="K111" s="9">
        <v>0.45</v>
      </c>
    </row>
    <row r="112" spans="1:11" ht="49.8" customHeight="1" x14ac:dyDescent="0.25">
      <c r="A112" s="70">
        <v>144</v>
      </c>
      <c r="B112" s="43" t="s">
        <v>23</v>
      </c>
      <c r="C112" s="44" t="s">
        <v>10</v>
      </c>
      <c r="D112" s="44" t="s">
        <v>7</v>
      </c>
      <c r="E112" s="44" t="s">
        <v>39</v>
      </c>
      <c r="F112" s="65" t="s">
        <v>114</v>
      </c>
      <c r="G112" s="24">
        <f t="shared" ref="G112:G121" si="12">AVERAGE(I112:K112)</f>
        <v>0.57333333333333336</v>
      </c>
      <c r="H112" s="69"/>
      <c r="I112" s="9">
        <v>0.56000000000000005</v>
      </c>
      <c r="J112" s="9">
        <v>0.56000000000000005</v>
      </c>
      <c r="K112" s="9">
        <v>0.6</v>
      </c>
    </row>
    <row r="113" spans="1:11" ht="38.25" customHeight="1" x14ac:dyDescent="0.25">
      <c r="A113" s="70">
        <v>145</v>
      </c>
      <c r="B113" s="43" t="s">
        <v>23</v>
      </c>
      <c r="C113" s="44" t="s">
        <v>10</v>
      </c>
      <c r="D113" s="44" t="s">
        <v>7</v>
      </c>
      <c r="E113" s="44" t="s">
        <v>39</v>
      </c>
      <c r="F113" s="44" t="s">
        <v>138</v>
      </c>
      <c r="G113" s="24">
        <f t="shared" si="12"/>
        <v>0.19333333333333333</v>
      </c>
      <c r="H113" s="69"/>
      <c r="I113" s="9">
        <v>0.15</v>
      </c>
      <c r="J113" s="9">
        <v>0.21</v>
      </c>
      <c r="K113" s="9">
        <v>0.22</v>
      </c>
    </row>
    <row r="114" spans="1:11" ht="38.25" customHeight="1" x14ac:dyDescent="0.25">
      <c r="A114" s="70">
        <v>146</v>
      </c>
      <c r="B114" s="43" t="s">
        <v>23</v>
      </c>
      <c r="C114" s="44" t="s">
        <v>10</v>
      </c>
      <c r="D114" s="44" t="s">
        <v>7</v>
      </c>
      <c r="E114" s="44" t="s">
        <v>39</v>
      </c>
      <c r="F114" s="44" t="s">
        <v>98</v>
      </c>
      <c r="G114" s="24">
        <f t="shared" si="12"/>
        <v>0.625</v>
      </c>
      <c r="H114" s="69"/>
      <c r="I114" s="9">
        <v>0.59</v>
      </c>
      <c r="J114" s="9">
        <v>0.66</v>
      </c>
      <c r="K114" s="9" t="s">
        <v>1</v>
      </c>
    </row>
    <row r="115" spans="1:11" ht="38.25" customHeight="1" x14ac:dyDescent="0.25">
      <c r="A115" s="70">
        <v>147</v>
      </c>
      <c r="B115" s="43" t="s">
        <v>23</v>
      </c>
      <c r="C115" s="44" t="s">
        <v>10</v>
      </c>
      <c r="D115" s="44" t="s">
        <v>7</v>
      </c>
      <c r="E115" s="44" t="s">
        <v>39</v>
      </c>
      <c r="F115" s="44" t="s">
        <v>176</v>
      </c>
      <c r="G115" s="24">
        <f t="shared" si="12"/>
        <v>0.29666666666666669</v>
      </c>
      <c r="H115" s="69"/>
      <c r="I115" s="9">
        <v>0.31</v>
      </c>
      <c r="J115" s="9">
        <v>0.32</v>
      </c>
      <c r="K115" s="9">
        <v>0.26</v>
      </c>
    </row>
    <row r="116" spans="1:11" ht="38.25" customHeight="1" x14ac:dyDescent="0.25">
      <c r="A116" s="70">
        <v>148</v>
      </c>
      <c r="B116" s="43" t="s">
        <v>23</v>
      </c>
      <c r="C116" s="44" t="s">
        <v>10</v>
      </c>
      <c r="D116" s="44" t="s">
        <v>7</v>
      </c>
      <c r="E116" s="44" t="s">
        <v>39</v>
      </c>
      <c r="F116" s="44" t="s">
        <v>175</v>
      </c>
      <c r="G116" s="24">
        <f t="shared" si="12"/>
        <v>0.32999999999999996</v>
      </c>
      <c r="H116" s="69"/>
      <c r="I116" s="9">
        <v>0.31</v>
      </c>
      <c r="J116" s="9">
        <v>0.35</v>
      </c>
      <c r="K116" s="9" t="s">
        <v>1</v>
      </c>
    </row>
    <row r="117" spans="1:11" ht="37.799999999999997" customHeight="1" x14ac:dyDescent="0.25">
      <c r="A117" s="70">
        <v>149</v>
      </c>
      <c r="B117" s="43" t="s">
        <v>23</v>
      </c>
      <c r="C117" s="44" t="s">
        <v>10</v>
      </c>
      <c r="D117" s="44" t="s">
        <v>7</v>
      </c>
      <c r="E117" s="44" t="s">
        <v>39</v>
      </c>
      <c r="F117" s="44" t="s">
        <v>177</v>
      </c>
      <c r="G117" s="24">
        <f t="shared" si="12"/>
        <v>0.27333333333333337</v>
      </c>
      <c r="H117" s="69"/>
      <c r="I117" s="9">
        <v>0.21</v>
      </c>
      <c r="J117" s="9">
        <v>0.33</v>
      </c>
      <c r="K117" s="9">
        <v>0.28000000000000003</v>
      </c>
    </row>
    <row r="118" spans="1:11" ht="38.4" customHeight="1" x14ac:dyDescent="0.25">
      <c r="A118" s="70">
        <v>150</v>
      </c>
      <c r="B118" s="43" t="s">
        <v>23</v>
      </c>
      <c r="C118" s="44" t="s">
        <v>10</v>
      </c>
      <c r="D118" s="44" t="s">
        <v>7</v>
      </c>
      <c r="E118" s="44" t="s">
        <v>39</v>
      </c>
      <c r="F118" s="44" t="s">
        <v>178</v>
      </c>
      <c r="G118" s="24">
        <f t="shared" si="12"/>
        <v>0.28000000000000003</v>
      </c>
      <c r="H118" s="69"/>
      <c r="I118" s="9">
        <v>0.22</v>
      </c>
      <c r="J118" s="9">
        <v>0.33</v>
      </c>
      <c r="K118" s="9">
        <v>0.28999999999999998</v>
      </c>
    </row>
    <row r="119" spans="1:11" ht="38.4" customHeight="1" x14ac:dyDescent="0.25">
      <c r="A119" s="70">
        <v>151</v>
      </c>
      <c r="B119" s="43" t="s">
        <v>23</v>
      </c>
      <c r="C119" s="44" t="s">
        <v>10</v>
      </c>
      <c r="D119" s="44" t="s">
        <v>7</v>
      </c>
      <c r="E119" s="44" t="s">
        <v>39</v>
      </c>
      <c r="F119" s="44" t="s">
        <v>179</v>
      </c>
      <c r="G119" s="24">
        <f t="shared" si="12"/>
        <v>0.26</v>
      </c>
      <c r="H119" s="69"/>
      <c r="I119" s="9">
        <v>0.26</v>
      </c>
      <c r="J119" s="9">
        <v>0.26</v>
      </c>
      <c r="K119" s="9" t="s">
        <v>1</v>
      </c>
    </row>
    <row r="120" spans="1:11" ht="38.4" customHeight="1" x14ac:dyDescent="0.25">
      <c r="A120" s="70">
        <v>152</v>
      </c>
      <c r="B120" s="43" t="s">
        <v>23</v>
      </c>
      <c r="C120" s="44" t="s">
        <v>10</v>
      </c>
      <c r="D120" s="44" t="s">
        <v>7</v>
      </c>
      <c r="E120" s="44" t="s">
        <v>39</v>
      </c>
      <c r="F120" s="44" t="s">
        <v>180</v>
      </c>
      <c r="G120" s="24">
        <f t="shared" si="12"/>
        <v>0.11666666666666665</v>
      </c>
      <c r="H120" s="69"/>
      <c r="I120" s="9">
        <v>0.13</v>
      </c>
      <c r="J120" s="9">
        <v>0.11</v>
      </c>
      <c r="K120" s="9">
        <v>0.11</v>
      </c>
    </row>
    <row r="121" spans="1:11" ht="38.4" customHeight="1" x14ac:dyDescent="0.25">
      <c r="A121" s="70">
        <v>155</v>
      </c>
      <c r="B121" s="43" t="s">
        <v>23</v>
      </c>
      <c r="C121" s="44" t="s">
        <v>10</v>
      </c>
      <c r="D121" s="44" t="s">
        <v>7</v>
      </c>
      <c r="E121" s="44" t="s">
        <v>39</v>
      </c>
      <c r="F121" s="44" t="s">
        <v>97</v>
      </c>
      <c r="G121" s="24">
        <f t="shared" si="12"/>
        <v>0.32666666666666666</v>
      </c>
      <c r="H121" s="69"/>
      <c r="I121" s="9">
        <v>0.38</v>
      </c>
      <c r="J121" s="9">
        <v>0.3</v>
      </c>
      <c r="K121" s="9">
        <v>0.3</v>
      </c>
    </row>
    <row r="122" spans="1:11" ht="38.4" customHeight="1" x14ac:dyDescent="0.25">
      <c r="A122" s="70">
        <v>156</v>
      </c>
      <c r="B122" s="43" t="s">
        <v>23</v>
      </c>
      <c r="C122" s="44" t="s">
        <v>10</v>
      </c>
      <c r="D122" s="44" t="s">
        <v>7</v>
      </c>
      <c r="E122" s="44" t="s">
        <v>39</v>
      </c>
      <c r="F122" s="44" t="s">
        <v>96</v>
      </c>
      <c r="G122" s="26">
        <v>4.4000000000000004</v>
      </c>
      <c r="H122" s="74"/>
      <c r="I122" s="4"/>
      <c r="J122" s="5"/>
      <c r="K122" s="6"/>
    </row>
    <row r="123" spans="1:11" ht="38.4" customHeight="1" x14ac:dyDescent="0.25">
      <c r="A123" s="70">
        <v>157</v>
      </c>
      <c r="B123" s="43" t="s">
        <v>23</v>
      </c>
      <c r="C123" s="44" t="s">
        <v>10</v>
      </c>
      <c r="D123" s="44" t="s">
        <v>7</v>
      </c>
      <c r="E123" s="44" t="s">
        <v>39</v>
      </c>
      <c r="F123" s="44" t="s">
        <v>95</v>
      </c>
      <c r="G123" s="26">
        <v>2.5</v>
      </c>
      <c r="H123" s="74"/>
      <c r="I123" s="10"/>
      <c r="J123" s="7"/>
      <c r="K123" s="8"/>
    </row>
    <row r="124" spans="1:11" ht="38.4" customHeight="1" x14ac:dyDescent="0.25">
      <c r="A124" s="70">
        <v>159</v>
      </c>
      <c r="B124" s="50" t="s">
        <v>0</v>
      </c>
      <c r="C124" s="44" t="s">
        <v>11</v>
      </c>
      <c r="D124" s="44" t="s">
        <v>7</v>
      </c>
      <c r="E124" s="44" t="s">
        <v>39</v>
      </c>
      <c r="F124" s="44" t="s">
        <v>94</v>
      </c>
      <c r="G124" s="22">
        <f>AVERAGE(H124:I124)</f>
        <v>0.77</v>
      </c>
      <c r="H124" s="69">
        <v>0.77</v>
      </c>
      <c r="I124" s="9">
        <v>0.77</v>
      </c>
      <c r="J124" s="9" t="s">
        <v>1</v>
      </c>
      <c r="K124" s="9" t="s">
        <v>1</v>
      </c>
    </row>
    <row r="125" spans="1:11" ht="38.4" customHeight="1" x14ac:dyDescent="0.25">
      <c r="A125" s="70">
        <v>161</v>
      </c>
      <c r="B125" s="47" t="s">
        <v>3</v>
      </c>
      <c r="C125" s="44" t="s">
        <v>10</v>
      </c>
      <c r="D125" s="44" t="s">
        <v>7</v>
      </c>
      <c r="E125" s="44" t="s">
        <v>125</v>
      </c>
      <c r="F125" s="44" t="s">
        <v>102</v>
      </c>
      <c r="G125" s="24">
        <f>AVERAGE(I125:K125)</f>
        <v>0.68</v>
      </c>
      <c r="H125" s="69"/>
      <c r="I125" s="9">
        <v>0.68</v>
      </c>
      <c r="J125" s="9" t="s">
        <v>1</v>
      </c>
      <c r="K125" s="9" t="s">
        <v>1</v>
      </c>
    </row>
    <row r="126" spans="1:11" ht="38.4" customHeight="1" x14ac:dyDescent="0.25">
      <c r="A126" s="70">
        <v>163</v>
      </c>
      <c r="B126" s="47" t="s">
        <v>3</v>
      </c>
      <c r="C126" s="44" t="s">
        <v>10</v>
      </c>
      <c r="D126" s="44" t="s">
        <v>7</v>
      </c>
      <c r="E126" s="44" t="s">
        <v>125</v>
      </c>
      <c r="F126" s="44" t="s">
        <v>136</v>
      </c>
      <c r="G126" s="24">
        <f>AVERAGE(I126:K126)</f>
        <v>7.0000000000000007E-2</v>
      </c>
      <c r="H126" s="69"/>
      <c r="I126" s="9">
        <v>7.0000000000000007E-2</v>
      </c>
      <c r="J126" s="9" t="s">
        <v>1</v>
      </c>
      <c r="K126" s="9" t="s">
        <v>1</v>
      </c>
    </row>
    <row r="127" spans="1:11" ht="50.4" customHeight="1" x14ac:dyDescent="0.25">
      <c r="A127" s="70">
        <v>164</v>
      </c>
      <c r="B127" s="49" t="s">
        <v>2</v>
      </c>
      <c r="C127" s="44" t="s">
        <v>45</v>
      </c>
      <c r="D127" s="44" t="s">
        <v>7</v>
      </c>
      <c r="E127" s="44" t="s">
        <v>111</v>
      </c>
      <c r="F127" s="62" t="s">
        <v>93</v>
      </c>
      <c r="G127" s="24">
        <f t="shared" ref="G127" si="13">AVERAGE(I127:K127)</f>
        <v>0.82</v>
      </c>
      <c r="H127" s="69"/>
      <c r="I127" s="9">
        <v>0.82</v>
      </c>
      <c r="J127" s="9" t="s">
        <v>1</v>
      </c>
      <c r="K127" s="9" t="s">
        <v>1</v>
      </c>
    </row>
    <row r="128" spans="1:11" ht="16.8" customHeight="1" thickBot="1" x14ac:dyDescent="0.3">
      <c r="A128" s="41"/>
      <c r="B128" s="23"/>
      <c r="C128" s="23"/>
      <c r="D128" s="23"/>
      <c r="E128" s="20"/>
      <c r="F128" s="20"/>
    </row>
    <row r="129" spans="1:11" ht="19.2" customHeight="1" x14ac:dyDescent="0.25">
      <c r="A129" s="83" t="s">
        <v>19</v>
      </c>
      <c r="B129" s="84"/>
      <c r="C129" s="84"/>
      <c r="D129" s="84"/>
      <c r="E129" s="84"/>
      <c r="F129" s="84"/>
      <c r="G129" s="84"/>
      <c r="H129" s="84"/>
      <c r="I129" s="84"/>
      <c r="J129" s="84"/>
      <c r="K129" s="85"/>
    </row>
    <row r="130" spans="1:11" ht="38.4" customHeight="1" x14ac:dyDescent="0.25">
      <c r="A130" s="70">
        <v>166</v>
      </c>
      <c r="B130" s="46" t="s">
        <v>4</v>
      </c>
      <c r="C130" s="44" t="s">
        <v>12</v>
      </c>
      <c r="D130" s="44" t="s">
        <v>8</v>
      </c>
      <c r="E130" s="44" t="s">
        <v>39</v>
      </c>
      <c r="F130" s="44" t="s">
        <v>92</v>
      </c>
      <c r="G130" s="22">
        <f>AVERAGE(I130:K130)</f>
        <v>0.38</v>
      </c>
      <c r="H130" s="67"/>
      <c r="I130" s="9">
        <v>0.38</v>
      </c>
      <c r="J130" s="9" t="s">
        <v>1</v>
      </c>
      <c r="K130" s="9" t="s">
        <v>1</v>
      </c>
    </row>
    <row r="131" spans="1:11" ht="38.4" customHeight="1" x14ac:dyDescent="0.25">
      <c r="A131" s="70">
        <v>167</v>
      </c>
      <c r="B131" s="50" t="s">
        <v>0</v>
      </c>
      <c r="C131" s="44" t="s">
        <v>11</v>
      </c>
      <c r="D131" s="44" t="s">
        <v>8</v>
      </c>
      <c r="E131" s="44" t="s">
        <v>50</v>
      </c>
      <c r="F131" s="44" t="s">
        <v>157</v>
      </c>
      <c r="G131" s="22">
        <f t="shared" ref="G131:G160" si="14">AVERAGE(H131:I131)</f>
        <v>0.315</v>
      </c>
      <c r="H131" s="67">
        <v>0.4</v>
      </c>
      <c r="I131" s="9">
        <v>0.23</v>
      </c>
      <c r="J131" s="9" t="s">
        <v>1</v>
      </c>
      <c r="K131" s="9" t="s">
        <v>1</v>
      </c>
    </row>
    <row r="132" spans="1:11" ht="38.4" customHeight="1" x14ac:dyDescent="0.25">
      <c r="A132" s="70">
        <v>168</v>
      </c>
      <c r="B132" s="50" t="s">
        <v>0</v>
      </c>
      <c r="C132" s="44" t="s">
        <v>11</v>
      </c>
      <c r="D132" s="44" t="s">
        <v>8</v>
      </c>
      <c r="E132" s="44" t="s">
        <v>50</v>
      </c>
      <c r="F132" s="44" t="s">
        <v>158</v>
      </c>
      <c r="G132" s="22">
        <f t="shared" si="14"/>
        <v>0.495</v>
      </c>
      <c r="H132" s="67">
        <v>0.56999999999999995</v>
      </c>
      <c r="I132" s="9">
        <v>0.42</v>
      </c>
      <c r="J132" s="9" t="s">
        <v>1</v>
      </c>
      <c r="K132" s="9" t="s">
        <v>1</v>
      </c>
    </row>
    <row r="133" spans="1:11" ht="38.4" customHeight="1" x14ac:dyDescent="0.25">
      <c r="A133" s="70">
        <v>169</v>
      </c>
      <c r="B133" s="50" t="s">
        <v>0</v>
      </c>
      <c r="C133" s="44" t="s">
        <v>11</v>
      </c>
      <c r="D133" s="44" t="s">
        <v>8</v>
      </c>
      <c r="E133" s="44" t="s">
        <v>41</v>
      </c>
      <c r="F133" s="44" t="s">
        <v>91</v>
      </c>
      <c r="G133" s="22">
        <f t="shared" si="14"/>
        <v>0.16999999999999998</v>
      </c>
      <c r="H133" s="67">
        <v>0.19</v>
      </c>
      <c r="I133" s="12">
        <v>0.15</v>
      </c>
      <c r="J133" s="9" t="s">
        <v>1</v>
      </c>
      <c r="K133" s="9" t="s">
        <v>1</v>
      </c>
    </row>
    <row r="134" spans="1:11" ht="38.4" customHeight="1" x14ac:dyDescent="0.25">
      <c r="A134" s="70">
        <v>170</v>
      </c>
      <c r="B134" s="50" t="s">
        <v>0</v>
      </c>
      <c r="C134" s="44" t="s">
        <v>11</v>
      </c>
      <c r="D134" s="44" t="s">
        <v>8</v>
      </c>
      <c r="E134" s="44" t="s">
        <v>41</v>
      </c>
      <c r="F134" s="44" t="s">
        <v>90</v>
      </c>
      <c r="G134" s="22">
        <f t="shared" si="14"/>
        <v>0.34499999999999997</v>
      </c>
      <c r="H134" s="67">
        <v>0.41</v>
      </c>
      <c r="I134" s="12">
        <v>0.28000000000000003</v>
      </c>
      <c r="J134" s="9" t="s">
        <v>1</v>
      </c>
      <c r="K134" s="9" t="s">
        <v>1</v>
      </c>
    </row>
    <row r="135" spans="1:11" ht="38.4" customHeight="1" x14ac:dyDescent="0.25">
      <c r="A135" s="70">
        <v>171</v>
      </c>
      <c r="B135" s="50" t="s">
        <v>0</v>
      </c>
      <c r="C135" s="44" t="s">
        <v>11</v>
      </c>
      <c r="D135" s="44" t="s">
        <v>8</v>
      </c>
      <c r="E135" s="44" t="s">
        <v>41</v>
      </c>
      <c r="F135" s="44" t="s">
        <v>171</v>
      </c>
      <c r="G135" s="22">
        <f>AVERAGE(H135:I135)</f>
        <v>0.42499999999999999</v>
      </c>
      <c r="H135" s="67">
        <v>0.41</v>
      </c>
      <c r="I135" s="12">
        <v>0.44</v>
      </c>
      <c r="J135" s="9" t="s">
        <v>1</v>
      </c>
      <c r="K135" s="9" t="s">
        <v>1</v>
      </c>
    </row>
    <row r="136" spans="1:11" ht="38.25" customHeight="1" x14ac:dyDescent="0.25">
      <c r="A136" s="70">
        <v>172</v>
      </c>
      <c r="B136" s="50" t="s">
        <v>0</v>
      </c>
      <c r="C136" s="44" t="s">
        <v>11</v>
      </c>
      <c r="D136" s="44" t="s">
        <v>8</v>
      </c>
      <c r="E136" s="44" t="s">
        <v>41</v>
      </c>
      <c r="F136" s="44" t="s">
        <v>170</v>
      </c>
      <c r="G136" s="22">
        <f t="shared" si="14"/>
        <v>0.66500000000000004</v>
      </c>
      <c r="H136" s="67">
        <v>0.7</v>
      </c>
      <c r="I136" s="12">
        <v>0.63</v>
      </c>
      <c r="J136" s="9" t="s">
        <v>1</v>
      </c>
      <c r="K136" s="9" t="s">
        <v>1</v>
      </c>
    </row>
    <row r="137" spans="1:11" ht="37.799999999999997" customHeight="1" x14ac:dyDescent="0.25">
      <c r="A137" s="70">
        <v>174</v>
      </c>
      <c r="B137" s="50" t="s">
        <v>0</v>
      </c>
      <c r="C137" s="44" t="s">
        <v>11</v>
      </c>
      <c r="D137" s="44" t="s">
        <v>8</v>
      </c>
      <c r="E137" s="44" t="s">
        <v>39</v>
      </c>
      <c r="F137" s="44" t="s">
        <v>89</v>
      </c>
      <c r="G137" s="22">
        <f t="shared" si="14"/>
        <v>0.78500000000000003</v>
      </c>
      <c r="H137" s="67">
        <v>0.8</v>
      </c>
      <c r="I137" s="12">
        <v>0.77</v>
      </c>
      <c r="J137" s="9" t="s">
        <v>1</v>
      </c>
      <c r="K137" s="9" t="s">
        <v>1</v>
      </c>
    </row>
    <row r="138" spans="1:11" ht="38.25" customHeight="1" x14ac:dyDescent="0.25">
      <c r="A138" s="70">
        <v>175</v>
      </c>
      <c r="B138" s="50" t="s">
        <v>0</v>
      </c>
      <c r="C138" s="44" t="s">
        <v>11</v>
      </c>
      <c r="D138" s="44" t="s">
        <v>8</v>
      </c>
      <c r="E138" s="44" t="s">
        <v>125</v>
      </c>
      <c r="F138" s="44" t="s">
        <v>137</v>
      </c>
      <c r="G138" s="22">
        <f t="shared" ref="G138:G149" si="15">AVERAGE(H138:I138)</f>
        <v>0.67999999999999994</v>
      </c>
      <c r="H138" s="69">
        <v>0.66</v>
      </c>
      <c r="I138" s="9">
        <v>0.7</v>
      </c>
      <c r="J138" s="9" t="s">
        <v>1</v>
      </c>
      <c r="K138" s="9" t="s">
        <v>1</v>
      </c>
    </row>
    <row r="139" spans="1:11" ht="38.25" customHeight="1" x14ac:dyDescent="0.25">
      <c r="A139" s="70">
        <v>176</v>
      </c>
      <c r="B139" s="50" t="s">
        <v>0</v>
      </c>
      <c r="C139" s="44" t="s">
        <v>11</v>
      </c>
      <c r="D139" s="44" t="s">
        <v>8</v>
      </c>
      <c r="E139" s="44" t="s">
        <v>125</v>
      </c>
      <c r="F139" s="44" t="s">
        <v>135</v>
      </c>
      <c r="G139" s="22">
        <f t="shared" si="15"/>
        <v>0.01</v>
      </c>
      <c r="H139" s="69">
        <v>0</v>
      </c>
      <c r="I139" s="9">
        <v>0.02</v>
      </c>
      <c r="J139" s="9" t="s">
        <v>1</v>
      </c>
      <c r="K139" s="9" t="s">
        <v>1</v>
      </c>
    </row>
    <row r="140" spans="1:11" ht="38.25" customHeight="1" x14ac:dyDescent="0.25">
      <c r="A140" s="70">
        <v>177</v>
      </c>
      <c r="B140" s="50" t="s">
        <v>0</v>
      </c>
      <c r="C140" s="44" t="s">
        <v>11</v>
      </c>
      <c r="D140" s="44" t="s">
        <v>8</v>
      </c>
      <c r="E140" s="44" t="s">
        <v>50</v>
      </c>
      <c r="F140" s="44" t="s">
        <v>145</v>
      </c>
      <c r="G140" s="22">
        <f t="shared" si="15"/>
        <v>0.94</v>
      </c>
      <c r="H140" s="69">
        <v>0.97</v>
      </c>
      <c r="I140" s="9">
        <v>0.91</v>
      </c>
      <c r="J140" s="9" t="s">
        <v>1</v>
      </c>
      <c r="K140" s="9" t="s">
        <v>1</v>
      </c>
    </row>
    <row r="141" spans="1:11" ht="38.25" customHeight="1" x14ac:dyDescent="0.25">
      <c r="A141" s="70">
        <v>178</v>
      </c>
      <c r="B141" s="50" t="s">
        <v>0</v>
      </c>
      <c r="C141" s="44" t="s">
        <v>11</v>
      </c>
      <c r="D141" s="44" t="s">
        <v>8</v>
      </c>
      <c r="E141" s="44" t="s">
        <v>50</v>
      </c>
      <c r="F141" s="44" t="s">
        <v>141</v>
      </c>
      <c r="G141" s="22">
        <f t="shared" si="15"/>
        <v>0.92500000000000004</v>
      </c>
      <c r="H141" s="69">
        <v>0.97</v>
      </c>
      <c r="I141" s="9">
        <v>0.88</v>
      </c>
      <c r="J141" s="9" t="s">
        <v>1</v>
      </c>
      <c r="K141" s="9" t="s">
        <v>1</v>
      </c>
    </row>
    <row r="142" spans="1:11" ht="38.25" customHeight="1" x14ac:dyDescent="0.25">
      <c r="A142" s="70">
        <v>179</v>
      </c>
      <c r="B142" s="50" t="s">
        <v>0</v>
      </c>
      <c r="C142" s="44" t="s">
        <v>11</v>
      </c>
      <c r="D142" s="44" t="s">
        <v>8</v>
      </c>
      <c r="E142" s="44" t="s">
        <v>50</v>
      </c>
      <c r="F142" s="44" t="s">
        <v>148</v>
      </c>
      <c r="G142" s="22">
        <f t="shared" si="15"/>
        <v>0.85499999999999998</v>
      </c>
      <c r="H142" s="69">
        <v>0.87</v>
      </c>
      <c r="I142" s="9">
        <v>0.84</v>
      </c>
      <c r="J142" s="9" t="s">
        <v>1</v>
      </c>
      <c r="K142" s="9" t="s">
        <v>1</v>
      </c>
    </row>
    <row r="143" spans="1:11" ht="38.25" customHeight="1" x14ac:dyDescent="0.25">
      <c r="A143" s="70">
        <v>180</v>
      </c>
      <c r="B143" s="50" t="s">
        <v>0</v>
      </c>
      <c r="C143" s="44" t="s">
        <v>11</v>
      </c>
      <c r="D143" s="44" t="s">
        <v>8</v>
      </c>
      <c r="E143" s="44" t="s">
        <v>50</v>
      </c>
      <c r="F143" s="44" t="s">
        <v>142</v>
      </c>
      <c r="G143" s="22">
        <f t="shared" si="15"/>
        <v>0.87</v>
      </c>
      <c r="H143" s="69">
        <v>0.9</v>
      </c>
      <c r="I143" s="9">
        <v>0.84</v>
      </c>
      <c r="J143" s="9" t="s">
        <v>1</v>
      </c>
      <c r="K143" s="9" t="s">
        <v>1</v>
      </c>
    </row>
    <row r="144" spans="1:11" ht="38.25" customHeight="1" x14ac:dyDescent="0.25">
      <c r="A144" s="70">
        <v>181</v>
      </c>
      <c r="B144" s="50" t="s">
        <v>0</v>
      </c>
      <c r="C144" s="44" t="s">
        <v>11</v>
      </c>
      <c r="D144" s="44" t="s">
        <v>8</v>
      </c>
      <c r="E144" s="44" t="s">
        <v>50</v>
      </c>
      <c r="F144" s="44" t="s">
        <v>143</v>
      </c>
      <c r="G144" s="22">
        <f t="shared" si="15"/>
        <v>0.82000000000000006</v>
      </c>
      <c r="H144" s="69">
        <v>0.9</v>
      </c>
      <c r="I144" s="9">
        <v>0.74</v>
      </c>
      <c r="J144" s="9" t="s">
        <v>1</v>
      </c>
      <c r="K144" s="9" t="s">
        <v>1</v>
      </c>
    </row>
    <row r="145" spans="1:11" ht="37.799999999999997" customHeight="1" x14ac:dyDescent="0.25">
      <c r="A145" s="70">
        <v>182</v>
      </c>
      <c r="B145" s="50" t="s">
        <v>0</v>
      </c>
      <c r="C145" s="44" t="s">
        <v>11</v>
      </c>
      <c r="D145" s="44" t="s">
        <v>8</v>
      </c>
      <c r="E145" s="44" t="s">
        <v>50</v>
      </c>
      <c r="F145" s="44" t="s">
        <v>144</v>
      </c>
      <c r="G145" s="22">
        <f t="shared" si="15"/>
        <v>0.67999999999999994</v>
      </c>
      <c r="H145" s="69">
        <v>0.73</v>
      </c>
      <c r="I145" s="9">
        <v>0.63</v>
      </c>
      <c r="J145" s="9" t="s">
        <v>1</v>
      </c>
      <c r="K145" s="9" t="s">
        <v>1</v>
      </c>
    </row>
    <row r="146" spans="1:11" ht="38.25" customHeight="1" x14ac:dyDescent="0.25">
      <c r="A146" s="70">
        <v>183</v>
      </c>
      <c r="B146" s="50" t="s">
        <v>0</v>
      </c>
      <c r="C146" s="44" t="s">
        <v>11</v>
      </c>
      <c r="D146" s="44" t="s">
        <v>8</v>
      </c>
      <c r="E146" s="44" t="s">
        <v>50</v>
      </c>
      <c r="F146" s="44" t="s">
        <v>146</v>
      </c>
      <c r="G146" s="22">
        <f t="shared" si="15"/>
        <v>0.90500000000000003</v>
      </c>
      <c r="H146" s="69">
        <v>0.93</v>
      </c>
      <c r="I146" s="9">
        <v>0.88</v>
      </c>
      <c r="J146" s="9" t="s">
        <v>1</v>
      </c>
      <c r="K146" s="9" t="s">
        <v>1</v>
      </c>
    </row>
    <row r="147" spans="1:11" ht="38.25" customHeight="1" x14ac:dyDescent="0.25">
      <c r="A147" s="70">
        <v>184</v>
      </c>
      <c r="B147" s="50" t="s">
        <v>0</v>
      </c>
      <c r="C147" s="44" t="s">
        <v>11</v>
      </c>
      <c r="D147" s="44" t="s">
        <v>8</v>
      </c>
      <c r="E147" s="44" t="s">
        <v>50</v>
      </c>
      <c r="F147" s="44" t="s">
        <v>147</v>
      </c>
      <c r="G147" s="22">
        <f t="shared" si="15"/>
        <v>0.72</v>
      </c>
      <c r="H147" s="69">
        <v>0.79</v>
      </c>
      <c r="I147" s="9">
        <v>0.65</v>
      </c>
      <c r="J147" s="9" t="s">
        <v>1</v>
      </c>
      <c r="K147" s="9" t="s">
        <v>1</v>
      </c>
    </row>
    <row r="148" spans="1:11" ht="38.25" customHeight="1" x14ac:dyDescent="0.25">
      <c r="A148" s="70">
        <v>185</v>
      </c>
      <c r="B148" s="50" t="s">
        <v>0</v>
      </c>
      <c r="C148" s="44" t="s">
        <v>11</v>
      </c>
      <c r="D148" s="44" t="s">
        <v>8</v>
      </c>
      <c r="E148" s="44" t="s">
        <v>125</v>
      </c>
      <c r="F148" s="44" t="s">
        <v>149</v>
      </c>
      <c r="G148" s="22">
        <f t="shared" si="15"/>
        <v>0.80499999999999994</v>
      </c>
      <c r="H148" s="67">
        <v>0.79</v>
      </c>
      <c r="I148" s="12">
        <v>0.82</v>
      </c>
      <c r="J148" s="9" t="s">
        <v>1</v>
      </c>
      <c r="K148" s="9" t="s">
        <v>1</v>
      </c>
    </row>
    <row r="149" spans="1:11" ht="38.25" customHeight="1" x14ac:dyDescent="0.25">
      <c r="A149" s="70">
        <v>186</v>
      </c>
      <c r="B149" s="50" t="s">
        <v>0</v>
      </c>
      <c r="C149" s="44" t="s">
        <v>11</v>
      </c>
      <c r="D149" s="44" t="s">
        <v>8</v>
      </c>
      <c r="E149" s="44" t="s">
        <v>125</v>
      </c>
      <c r="F149" s="44" t="s">
        <v>150</v>
      </c>
      <c r="G149" s="22">
        <f t="shared" si="15"/>
        <v>0.75</v>
      </c>
      <c r="H149" s="67">
        <v>0.79</v>
      </c>
      <c r="I149" s="12">
        <v>0.71</v>
      </c>
      <c r="J149" s="9" t="s">
        <v>1</v>
      </c>
      <c r="K149" s="9" t="s">
        <v>1</v>
      </c>
    </row>
    <row r="150" spans="1:11" ht="47.55" customHeight="1" x14ac:dyDescent="0.25">
      <c r="A150" s="70">
        <v>187</v>
      </c>
      <c r="B150" s="50" t="s">
        <v>0</v>
      </c>
      <c r="C150" s="44" t="s">
        <v>11</v>
      </c>
      <c r="D150" s="44" t="s">
        <v>8</v>
      </c>
      <c r="E150" s="44" t="s">
        <v>125</v>
      </c>
      <c r="F150" s="44" t="s">
        <v>151</v>
      </c>
      <c r="G150" s="22">
        <f t="shared" ref="G150:G155" si="16">AVERAGE(H150:I150)</f>
        <v>0.77</v>
      </c>
      <c r="H150" s="67">
        <v>0.79</v>
      </c>
      <c r="I150" s="12">
        <v>0.75</v>
      </c>
      <c r="J150" s="9" t="s">
        <v>1</v>
      </c>
      <c r="K150" s="9" t="s">
        <v>1</v>
      </c>
    </row>
    <row r="151" spans="1:11" ht="38.25" customHeight="1" x14ac:dyDescent="0.25">
      <c r="A151" s="70">
        <v>188</v>
      </c>
      <c r="B151" s="50" t="s">
        <v>0</v>
      </c>
      <c r="C151" s="44" t="s">
        <v>11</v>
      </c>
      <c r="D151" s="44" t="s">
        <v>8</v>
      </c>
      <c r="E151" s="44" t="s">
        <v>125</v>
      </c>
      <c r="F151" s="44" t="s">
        <v>152</v>
      </c>
      <c r="G151" s="22">
        <f t="shared" si="16"/>
        <v>0.82000000000000006</v>
      </c>
      <c r="H151" s="67">
        <v>0.89</v>
      </c>
      <c r="I151" s="12">
        <v>0.75</v>
      </c>
      <c r="J151" s="9" t="s">
        <v>1</v>
      </c>
      <c r="K151" s="9" t="s">
        <v>1</v>
      </c>
    </row>
    <row r="152" spans="1:11" ht="37.799999999999997" customHeight="1" x14ac:dyDescent="0.25">
      <c r="A152" s="70">
        <v>189</v>
      </c>
      <c r="B152" s="50" t="s">
        <v>0</v>
      </c>
      <c r="C152" s="44" t="s">
        <v>11</v>
      </c>
      <c r="D152" s="44" t="s">
        <v>8</v>
      </c>
      <c r="E152" s="44" t="s">
        <v>125</v>
      </c>
      <c r="F152" s="44" t="s">
        <v>153</v>
      </c>
      <c r="G152" s="22">
        <f t="shared" si="16"/>
        <v>0.64999999999999991</v>
      </c>
      <c r="H152" s="67">
        <v>0.71</v>
      </c>
      <c r="I152" s="12">
        <v>0.59</v>
      </c>
      <c r="J152" s="9" t="s">
        <v>1</v>
      </c>
      <c r="K152" s="9" t="s">
        <v>1</v>
      </c>
    </row>
    <row r="153" spans="1:11" ht="38.25" customHeight="1" x14ac:dyDescent="0.25">
      <c r="A153" s="70">
        <v>190</v>
      </c>
      <c r="B153" s="50" t="s">
        <v>0</v>
      </c>
      <c r="C153" s="44" t="s">
        <v>11</v>
      </c>
      <c r="D153" s="44" t="s">
        <v>8</v>
      </c>
      <c r="E153" s="44" t="s">
        <v>125</v>
      </c>
      <c r="F153" s="44" t="s">
        <v>154</v>
      </c>
      <c r="G153" s="22">
        <f t="shared" si="16"/>
        <v>0.54499999999999993</v>
      </c>
      <c r="H153" s="67">
        <v>0.61</v>
      </c>
      <c r="I153" s="12">
        <v>0.48</v>
      </c>
      <c r="J153" s="9" t="s">
        <v>1</v>
      </c>
      <c r="K153" s="9" t="s">
        <v>1</v>
      </c>
    </row>
    <row r="154" spans="1:11" ht="38.25" customHeight="1" x14ac:dyDescent="0.25">
      <c r="A154" s="70">
        <v>191</v>
      </c>
      <c r="B154" s="50" t="s">
        <v>0</v>
      </c>
      <c r="C154" s="44" t="s">
        <v>11</v>
      </c>
      <c r="D154" s="44" t="s">
        <v>8</v>
      </c>
      <c r="E154" s="44" t="s">
        <v>125</v>
      </c>
      <c r="F154" s="44" t="s">
        <v>155</v>
      </c>
      <c r="G154" s="22">
        <f t="shared" si="16"/>
        <v>0.65999999999999992</v>
      </c>
      <c r="H154" s="67">
        <v>0.71</v>
      </c>
      <c r="I154" s="12">
        <v>0.61</v>
      </c>
      <c r="J154" s="9" t="s">
        <v>1</v>
      </c>
      <c r="K154" s="9" t="s">
        <v>1</v>
      </c>
    </row>
    <row r="155" spans="1:11" ht="38.25" customHeight="1" x14ac:dyDescent="0.25">
      <c r="A155" s="70">
        <v>192</v>
      </c>
      <c r="B155" s="50" t="s">
        <v>0</v>
      </c>
      <c r="C155" s="44" t="s">
        <v>11</v>
      </c>
      <c r="D155" s="44" t="s">
        <v>8</v>
      </c>
      <c r="E155" s="44" t="s">
        <v>125</v>
      </c>
      <c r="F155" s="44" t="s">
        <v>156</v>
      </c>
      <c r="G155" s="22">
        <f t="shared" si="16"/>
        <v>0.61</v>
      </c>
      <c r="H155" s="67">
        <v>0.65</v>
      </c>
      <c r="I155" s="12">
        <v>0.56999999999999995</v>
      </c>
      <c r="J155" s="9" t="s">
        <v>1</v>
      </c>
      <c r="K155" s="9" t="s">
        <v>1</v>
      </c>
    </row>
    <row r="156" spans="1:11" ht="49.2" customHeight="1" x14ac:dyDescent="0.25">
      <c r="A156" s="70">
        <v>193</v>
      </c>
      <c r="B156" s="50" t="s">
        <v>0</v>
      </c>
      <c r="C156" s="44" t="s">
        <v>11</v>
      </c>
      <c r="D156" s="44" t="s">
        <v>8</v>
      </c>
      <c r="E156" s="44" t="s">
        <v>125</v>
      </c>
      <c r="F156" s="44" t="s">
        <v>172</v>
      </c>
      <c r="G156" s="22">
        <f t="shared" si="14"/>
        <v>0.53500000000000003</v>
      </c>
      <c r="H156" s="67">
        <v>0.63</v>
      </c>
      <c r="I156" s="12">
        <v>0.44</v>
      </c>
      <c r="J156" s="9" t="s">
        <v>1</v>
      </c>
      <c r="K156" s="9" t="s">
        <v>1</v>
      </c>
    </row>
    <row r="157" spans="1:11" ht="49.2" customHeight="1" x14ac:dyDescent="0.25">
      <c r="A157" s="70">
        <v>194</v>
      </c>
      <c r="B157" s="50" t="s">
        <v>0</v>
      </c>
      <c r="C157" s="44" t="s">
        <v>11</v>
      </c>
      <c r="D157" s="44" t="s">
        <v>8</v>
      </c>
      <c r="E157" s="44" t="s">
        <v>125</v>
      </c>
      <c r="F157" s="44" t="s">
        <v>173</v>
      </c>
      <c r="G157" s="22">
        <f t="shared" ref="G157" si="17">AVERAGE(H157:I157)</f>
        <v>0.78</v>
      </c>
      <c r="H157" s="67">
        <v>0.89</v>
      </c>
      <c r="I157" s="12">
        <v>0.67</v>
      </c>
      <c r="J157" s="9" t="s">
        <v>1</v>
      </c>
      <c r="K157" s="9" t="s">
        <v>1</v>
      </c>
    </row>
    <row r="158" spans="1:11" ht="37.799999999999997" customHeight="1" x14ac:dyDescent="0.25">
      <c r="A158" s="70">
        <v>195</v>
      </c>
      <c r="B158" s="50" t="s">
        <v>0</v>
      </c>
      <c r="C158" s="44" t="s">
        <v>11</v>
      </c>
      <c r="D158" s="44" t="s">
        <v>8</v>
      </c>
      <c r="E158" s="44" t="s">
        <v>39</v>
      </c>
      <c r="F158" s="44" t="s">
        <v>139</v>
      </c>
      <c r="G158" s="22">
        <f t="shared" si="14"/>
        <v>0.72</v>
      </c>
      <c r="H158" s="67">
        <v>0.77</v>
      </c>
      <c r="I158" s="12">
        <v>0.67</v>
      </c>
      <c r="J158" s="9" t="s">
        <v>1</v>
      </c>
      <c r="K158" s="9" t="s">
        <v>1</v>
      </c>
    </row>
    <row r="159" spans="1:11" ht="37.799999999999997" customHeight="1" x14ac:dyDescent="0.25">
      <c r="A159" s="70">
        <v>196</v>
      </c>
      <c r="B159" s="50" t="s">
        <v>0</v>
      </c>
      <c r="C159" s="44" t="s">
        <v>11</v>
      </c>
      <c r="D159" s="44" t="s">
        <v>8</v>
      </c>
      <c r="E159" s="44" t="s">
        <v>39</v>
      </c>
      <c r="F159" s="44" t="s">
        <v>140</v>
      </c>
      <c r="G159" s="22">
        <f t="shared" si="14"/>
        <v>0.20499999999999999</v>
      </c>
      <c r="H159" s="67">
        <v>0.11</v>
      </c>
      <c r="I159" s="12">
        <v>0.3</v>
      </c>
      <c r="J159" s="9" t="s">
        <v>1</v>
      </c>
      <c r="K159" s="9" t="s">
        <v>1</v>
      </c>
    </row>
    <row r="160" spans="1:11" ht="37.799999999999997" customHeight="1" x14ac:dyDescent="0.25">
      <c r="A160" s="70">
        <v>197</v>
      </c>
      <c r="B160" s="50" t="s">
        <v>0</v>
      </c>
      <c r="C160" s="44" t="s">
        <v>11</v>
      </c>
      <c r="D160" s="44" t="s">
        <v>8</v>
      </c>
      <c r="E160" s="44" t="s">
        <v>39</v>
      </c>
      <c r="F160" s="44" t="s">
        <v>85</v>
      </c>
      <c r="G160" s="22">
        <f t="shared" si="14"/>
        <v>0.10500000000000001</v>
      </c>
      <c r="H160" s="67">
        <v>7.0000000000000007E-2</v>
      </c>
      <c r="I160" s="12">
        <v>0.14000000000000001</v>
      </c>
      <c r="J160" s="9" t="s">
        <v>1</v>
      </c>
      <c r="K160" s="9" t="s">
        <v>1</v>
      </c>
    </row>
    <row r="161" spans="1:11" ht="37.799999999999997" customHeight="1" x14ac:dyDescent="0.25">
      <c r="A161" s="70">
        <v>198</v>
      </c>
      <c r="B161" s="50" t="s">
        <v>0</v>
      </c>
      <c r="C161" s="44" t="s">
        <v>11</v>
      </c>
      <c r="D161" s="44" t="s">
        <v>8</v>
      </c>
      <c r="E161" s="44" t="s">
        <v>39</v>
      </c>
      <c r="F161" s="44" t="s">
        <v>88</v>
      </c>
      <c r="G161" s="22">
        <f>AVERAGE(H161:H161)</f>
        <v>0.31</v>
      </c>
      <c r="H161" s="99">
        <v>0.31</v>
      </c>
      <c r="I161" s="100"/>
      <c r="J161" s="9" t="s">
        <v>1</v>
      </c>
      <c r="K161" s="9" t="s">
        <v>1</v>
      </c>
    </row>
    <row r="162" spans="1:11" ht="38.25" customHeight="1" x14ac:dyDescent="0.25">
      <c r="A162" s="70">
        <v>201</v>
      </c>
      <c r="B162" s="50" t="s">
        <v>0</v>
      </c>
      <c r="C162" s="44" t="s">
        <v>11</v>
      </c>
      <c r="D162" s="44" t="s">
        <v>8</v>
      </c>
      <c r="E162" s="44" t="s">
        <v>39</v>
      </c>
      <c r="F162" s="44" t="s">
        <v>121</v>
      </c>
      <c r="G162" s="27">
        <f>AVERAGE(H162:K162)</f>
        <v>11.7</v>
      </c>
      <c r="H162" s="97">
        <v>11.7</v>
      </c>
      <c r="I162" s="98"/>
      <c r="J162" s="64"/>
      <c r="K162" s="9" t="s">
        <v>1</v>
      </c>
    </row>
    <row r="163" spans="1:11" ht="38.25" customHeight="1" x14ac:dyDescent="0.25">
      <c r="A163" s="70">
        <v>202</v>
      </c>
      <c r="B163" s="50" t="s">
        <v>0</v>
      </c>
      <c r="C163" s="44" t="s">
        <v>11</v>
      </c>
      <c r="D163" s="44" t="s">
        <v>8</v>
      </c>
      <c r="E163" s="44" t="s">
        <v>125</v>
      </c>
      <c r="F163" s="44" t="s">
        <v>174</v>
      </c>
      <c r="G163" s="22">
        <f t="shared" ref="G163:G164" si="18">AVERAGE(H163:I163)</f>
        <v>0.48</v>
      </c>
      <c r="H163" s="67">
        <v>0.54</v>
      </c>
      <c r="I163" s="12">
        <v>0.42</v>
      </c>
      <c r="J163" s="9" t="s">
        <v>1</v>
      </c>
      <c r="K163" s="9" t="s">
        <v>1</v>
      </c>
    </row>
    <row r="164" spans="1:11" ht="38.25" customHeight="1" x14ac:dyDescent="0.25">
      <c r="A164" s="70">
        <v>203</v>
      </c>
      <c r="B164" s="50" t="s">
        <v>0</v>
      </c>
      <c r="C164" s="44" t="s">
        <v>11</v>
      </c>
      <c r="D164" s="44" t="s">
        <v>8</v>
      </c>
      <c r="E164" s="44" t="s">
        <v>125</v>
      </c>
      <c r="F164" s="44" t="s">
        <v>181</v>
      </c>
      <c r="G164" s="22">
        <f t="shared" si="18"/>
        <v>0.84000000000000008</v>
      </c>
      <c r="H164" s="67">
        <v>0.87</v>
      </c>
      <c r="I164" s="12">
        <v>0.81</v>
      </c>
      <c r="J164" s="9" t="s">
        <v>1</v>
      </c>
      <c r="K164" s="9" t="s">
        <v>1</v>
      </c>
    </row>
    <row r="165" spans="1:11" ht="16.8" customHeight="1" thickBot="1" x14ac:dyDescent="0.3">
      <c r="A165" s="41"/>
      <c r="B165" s="23"/>
      <c r="C165" s="23"/>
      <c r="D165" s="23"/>
      <c r="E165" s="20"/>
      <c r="F165" s="20"/>
    </row>
    <row r="166" spans="1:11" ht="19.2" customHeight="1" x14ac:dyDescent="0.25">
      <c r="A166" s="83" t="s">
        <v>20</v>
      </c>
      <c r="B166" s="84"/>
      <c r="C166" s="84"/>
      <c r="D166" s="84"/>
      <c r="E166" s="84"/>
      <c r="F166" s="84"/>
      <c r="G166" s="84"/>
      <c r="H166" s="84"/>
      <c r="I166" s="84"/>
      <c r="J166" s="84"/>
      <c r="K166" s="85"/>
    </row>
    <row r="167" spans="1:11" ht="38.4" customHeight="1" x14ac:dyDescent="0.25">
      <c r="A167" s="70">
        <v>209</v>
      </c>
      <c r="B167" s="43" t="s">
        <v>23</v>
      </c>
      <c r="C167" s="44" t="s">
        <v>10</v>
      </c>
      <c r="D167" s="44" t="s">
        <v>9</v>
      </c>
      <c r="E167" s="44" t="s">
        <v>44</v>
      </c>
      <c r="F167" s="44" t="s">
        <v>83</v>
      </c>
      <c r="G167" s="22">
        <f t="shared" ref="G167:G188" si="19">AVERAGE(I167:K167)</f>
        <v>0.55000000000000004</v>
      </c>
      <c r="H167" s="67"/>
      <c r="I167" s="9">
        <v>0.55000000000000004</v>
      </c>
      <c r="J167" s="9">
        <v>0.55000000000000004</v>
      </c>
      <c r="K167" s="9">
        <v>0.55000000000000004</v>
      </c>
    </row>
    <row r="168" spans="1:11" ht="38.4" customHeight="1" x14ac:dyDescent="0.25">
      <c r="A168" s="70">
        <v>210</v>
      </c>
      <c r="B168" s="43" t="s">
        <v>23</v>
      </c>
      <c r="C168" s="44" t="s">
        <v>10</v>
      </c>
      <c r="D168" s="44" t="s">
        <v>9</v>
      </c>
      <c r="E168" s="44" t="s">
        <v>44</v>
      </c>
      <c r="F168" s="44" t="s">
        <v>183</v>
      </c>
      <c r="G168" s="22">
        <f t="shared" ref="G168:G169" si="20">AVERAGE(I168:K168)</f>
        <v>0.505</v>
      </c>
      <c r="H168" s="67"/>
      <c r="I168" s="9">
        <v>0.49</v>
      </c>
      <c r="J168" s="9">
        <v>0.52</v>
      </c>
      <c r="K168" s="9" t="s">
        <v>1</v>
      </c>
    </row>
    <row r="169" spans="1:11" ht="38.4" customHeight="1" x14ac:dyDescent="0.25">
      <c r="A169" s="70">
        <v>211</v>
      </c>
      <c r="B169" s="43" t="s">
        <v>23</v>
      </c>
      <c r="C169" s="44" t="s">
        <v>10</v>
      </c>
      <c r="D169" s="44" t="s">
        <v>9</v>
      </c>
      <c r="E169" s="44" t="s">
        <v>44</v>
      </c>
      <c r="F169" s="44" t="s">
        <v>184</v>
      </c>
      <c r="G169" s="22">
        <f t="shared" si="20"/>
        <v>0.37</v>
      </c>
      <c r="H169" s="67"/>
      <c r="I169" s="9">
        <v>0.34</v>
      </c>
      <c r="J169" s="9">
        <v>0.4</v>
      </c>
      <c r="K169" s="9" t="s">
        <v>1</v>
      </c>
    </row>
    <row r="170" spans="1:11" ht="38.4" customHeight="1" x14ac:dyDescent="0.25">
      <c r="A170" s="70">
        <v>212</v>
      </c>
      <c r="B170" s="43" t="s">
        <v>23</v>
      </c>
      <c r="C170" s="44" t="s">
        <v>10</v>
      </c>
      <c r="D170" s="44" t="s">
        <v>9</v>
      </c>
      <c r="E170" s="44" t="s">
        <v>44</v>
      </c>
      <c r="F170" s="44" t="s">
        <v>82</v>
      </c>
      <c r="G170" s="22">
        <f t="shared" si="19"/>
        <v>0.58666666666666656</v>
      </c>
      <c r="H170" s="67"/>
      <c r="I170" s="9">
        <v>0.59</v>
      </c>
      <c r="J170" s="9">
        <v>0.59</v>
      </c>
      <c r="K170" s="9">
        <v>0.57999999999999996</v>
      </c>
    </row>
    <row r="171" spans="1:11" ht="38.4" customHeight="1" x14ac:dyDescent="0.25">
      <c r="A171" s="70">
        <v>213</v>
      </c>
      <c r="B171" s="43" t="s">
        <v>23</v>
      </c>
      <c r="C171" s="44" t="s">
        <v>10</v>
      </c>
      <c r="D171" s="44" t="s">
        <v>9</v>
      </c>
      <c r="E171" s="44" t="s">
        <v>44</v>
      </c>
      <c r="F171" s="44" t="s">
        <v>186</v>
      </c>
      <c r="G171" s="22">
        <f t="shared" ref="G171:G172" si="21">AVERAGE(I171:K171)</f>
        <v>0.45</v>
      </c>
      <c r="H171" s="67"/>
      <c r="I171" s="9">
        <v>0.42</v>
      </c>
      <c r="J171" s="9">
        <v>0.45</v>
      </c>
      <c r="K171" s="9">
        <v>0.48</v>
      </c>
    </row>
    <row r="172" spans="1:11" ht="38.4" customHeight="1" x14ac:dyDescent="0.25">
      <c r="A172" s="70">
        <v>214</v>
      </c>
      <c r="B172" s="43" t="s">
        <v>23</v>
      </c>
      <c r="C172" s="44" t="s">
        <v>10</v>
      </c>
      <c r="D172" s="44" t="s">
        <v>9</v>
      </c>
      <c r="E172" s="44" t="s">
        <v>44</v>
      </c>
      <c r="F172" s="44" t="s">
        <v>187</v>
      </c>
      <c r="G172" s="22">
        <f t="shared" si="21"/>
        <v>0.3133333333333333</v>
      </c>
      <c r="H172" s="67"/>
      <c r="I172" s="9">
        <v>0.36</v>
      </c>
      <c r="J172" s="9">
        <v>0.32</v>
      </c>
      <c r="K172" s="9">
        <v>0.26</v>
      </c>
    </row>
    <row r="173" spans="1:11" ht="38.4" customHeight="1" x14ac:dyDescent="0.25">
      <c r="A173" s="70">
        <v>215</v>
      </c>
      <c r="B173" s="43" t="s">
        <v>23</v>
      </c>
      <c r="C173" s="44" t="s">
        <v>12</v>
      </c>
      <c r="D173" s="44" t="s">
        <v>9</v>
      </c>
      <c r="E173" s="44" t="s">
        <v>44</v>
      </c>
      <c r="F173" s="44" t="s">
        <v>84</v>
      </c>
      <c r="G173" s="22">
        <f t="shared" si="19"/>
        <v>0.56000000000000005</v>
      </c>
      <c r="H173" s="67"/>
      <c r="I173" s="9">
        <v>0.56000000000000005</v>
      </c>
      <c r="J173" s="9" t="s">
        <v>1</v>
      </c>
      <c r="K173" s="9" t="s">
        <v>1</v>
      </c>
    </row>
    <row r="174" spans="1:11" ht="38.4" customHeight="1" x14ac:dyDescent="0.25">
      <c r="A174" s="70">
        <v>216</v>
      </c>
      <c r="B174" s="43" t="s">
        <v>23</v>
      </c>
      <c r="C174" s="44" t="s">
        <v>12</v>
      </c>
      <c r="D174" s="44" t="s">
        <v>9</v>
      </c>
      <c r="E174" s="44" t="s">
        <v>44</v>
      </c>
      <c r="F174" s="44" t="s">
        <v>189</v>
      </c>
      <c r="G174" s="22">
        <f t="shared" ref="G174:G175" si="22">AVERAGE(I174:K174)</f>
        <v>0.5</v>
      </c>
      <c r="H174" s="67"/>
      <c r="I174" s="9">
        <v>0.5</v>
      </c>
      <c r="J174" s="9" t="s">
        <v>1</v>
      </c>
      <c r="K174" s="9" t="s">
        <v>1</v>
      </c>
    </row>
    <row r="175" spans="1:11" ht="38.4" customHeight="1" x14ac:dyDescent="0.25">
      <c r="A175" s="70">
        <v>217</v>
      </c>
      <c r="B175" s="43" t="s">
        <v>23</v>
      </c>
      <c r="C175" s="44" t="s">
        <v>12</v>
      </c>
      <c r="D175" s="44" t="s">
        <v>9</v>
      </c>
      <c r="E175" s="44" t="s">
        <v>44</v>
      </c>
      <c r="F175" s="44" t="s">
        <v>190</v>
      </c>
      <c r="G175" s="22">
        <f t="shared" si="22"/>
        <v>0.36</v>
      </c>
      <c r="H175" s="67"/>
      <c r="I175" s="9">
        <v>0.36</v>
      </c>
      <c r="J175" s="9" t="s">
        <v>1</v>
      </c>
      <c r="K175" s="9" t="s">
        <v>1</v>
      </c>
    </row>
    <row r="176" spans="1:11" ht="38.4" customHeight="1" x14ac:dyDescent="0.25">
      <c r="A176" s="70">
        <v>218</v>
      </c>
      <c r="B176" s="46" t="s">
        <v>4</v>
      </c>
      <c r="C176" s="44" t="s">
        <v>12</v>
      </c>
      <c r="D176" s="44" t="s">
        <v>9</v>
      </c>
      <c r="E176" s="44" t="s">
        <v>44</v>
      </c>
      <c r="F176" s="44" t="s">
        <v>80</v>
      </c>
      <c r="G176" s="22">
        <f t="shared" si="19"/>
        <v>0.44</v>
      </c>
      <c r="H176" s="67"/>
      <c r="I176" s="9">
        <v>0.44</v>
      </c>
      <c r="J176" s="9" t="s">
        <v>1</v>
      </c>
      <c r="K176" s="9" t="s">
        <v>1</v>
      </c>
    </row>
    <row r="177" spans="1:11" ht="38.4" customHeight="1" x14ac:dyDescent="0.25">
      <c r="A177" s="70">
        <v>219</v>
      </c>
      <c r="B177" s="46" t="s">
        <v>4</v>
      </c>
      <c r="C177" s="44" t="s">
        <v>12</v>
      </c>
      <c r="D177" s="44" t="s">
        <v>9</v>
      </c>
      <c r="E177" s="44" t="s">
        <v>44</v>
      </c>
      <c r="F177" s="44" t="s">
        <v>191</v>
      </c>
      <c r="G177" s="22">
        <f t="shared" ref="G177:G178" si="23">AVERAGE(I177:K177)</f>
        <v>0.39</v>
      </c>
      <c r="H177" s="67"/>
      <c r="I177" s="9">
        <v>0.39</v>
      </c>
      <c r="J177" s="9" t="s">
        <v>1</v>
      </c>
      <c r="K177" s="9" t="s">
        <v>1</v>
      </c>
    </row>
    <row r="178" spans="1:11" ht="38.4" customHeight="1" x14ac:dyDescent="0.25">
      <c r="A178" s="70">
        <v>220</v>
      </c>
      <c r="B178" s="46" t="s">
        <v>4</v>
      </c>
      <c r="C178" s="44" t="s">
        <v>12</v>
      </c>
      <c r="D178" s="44" t="s">
        <v>9</v>
      </c>
      <c r="E178" s="44" t="s">
        <v>44</v>
      </c>
      <c r="F178" s="44" t="s">
        <v>204</v>
      </c>
      <c r="G178" s="22">
        <f t="shared" si="23"/>
        <v>0.27</v>
      </c>
      <c r="H178" s="67"/>
      <c r="I178" s="9">
        <v>0.27</v>
      </c>
      <c r="J178" s="9" t="s">
        <v>1</v>
      </c>
      <c r="K178" s="9" t="s">
        <v>1</v>
      </c>
    </row>
    <row r="179" spans="1:11" ht="38.4" customHeight="1" x14ac:dyDescent="0.25">
      <c r="A179" s="70">
        <v>221</v>
      </c>
      <c r="B179" s="43" t="s">
        <v>23</v>
      </c>
      <c r="C179" s="44" t="s">
        <v>12</v>
      </c>
      <c r="D179" s="44" t="s">
        <v>9</v>
      </c>
      <c r="E179" s="44" t="s">
        <v>44</v>
      </c>
      <c r="F179" s="44" t="s">
        <v>81</v>
      </c>
      <c r="G179" s="22">
        <f t="shared" si="19"/>
        <v>0.68</v>
      </c>
      <c r="H179" s="67"/>
      <c r="I179" s="9">
        <v>0.68</v>
      </c>
      <c r="J179" s="9" t="s">
        <v>1</v>
      </c>
      <c r="K179" s="9" t="s">
        <v>1</v>
      </c>
    </row>
    <row r="180" spans="1:11" ht="38.4" customHeight="1" x14ac:dyDescent="0.25">
      <c r="A180" s="70">
        <v>222</v>
      </c>
      <c r="B180" s="43" t="s">
        <v>23</v>
      </c>
      <c r="C180" s="44" t="s">
        <v>12</v>
      </c>
      <c r="D180" s="44" t="s">
        <v>9</v>
      </c>
      <c r="E180" s="44" t="s">
        <v>44</v>
      </c>
      <c r="F180" s="44" t="s">
        <v>192</v>
      </c>
      <c r="G180" s="22">
        <f t="shared" ref="G180:G181" si="24">AVERAGE(I180:K180)</f>
        <v>0.52</v>
      </c>
      <c r="H180" s="67"/>
      <c r="I180" s="9">
        <v>0.52</v>
      </c>
      <c r="J180" s="9" t="s">
        <v>1</v>
      </c>
      <c r="K180" s="9" t="s">
        <v>1</v>
      </c>
    </row>
    <row r="181" spans="1:11" ht="38.4" customHeight="1" x14ac:dyDescent="0.25">
      <c r="A181" s="70">
        <v>223</v>
      </c>
      <c r="B181" s="43" t="s">
        <v>23</v>
      </c>
      <c r="C181" s="44" t="s">
        <v>12</v>
      </c>
      <c r="D181" s="44" t="s">
        <v>9</v>
      </c>
      <c r="E181" s="44" t="s">
        <v>44</v>
      </c>
      <c r="F181" s="44" t="s">
        <v>193</v>
      </c>
      <c r="G181" s="22">
        <f t="shared" si="24"/>
        <v>0.36</v>
      </c>
      <c r="H181" s="67"/>
      <c r="I181" s="9">
        <v>0.36</v>
      </c>
      <c r="J181" s="9" t="s">
        <v>1</v>
      </c>
      <c r="K181" s="9" t="s">
        <v>1</v>
      </c>
    </row>
    <row r="182" spans="1:11" ht="38.4" customHeight="1" x14ac:dyDescent="0.25">
      <c r="A182" s="70">
        <v>224</v>
      </c>
      <c r="B182" s="46" t="s">
        <v>4</v>
      </c>
      <c r="C182" s="44" t="s">
        <v>12</v>
      </c>
      <c r="D182" s="44" t="s">
        <v>9</v>
      </c>
      <c r="E182" s="44" t="s">
        <v>44</v>
      </c>
      <c r="F182" s="44" t="s">
        <v>79</v>
      </c>
      <c r="G182" s="22">
        <f t="shared" si="19"/>
        <v>0.69</v>
      </c>
      <c r="H182" s="67"/>
      <c r="I182" s="9">
        <v>0.69</v>
      </c>
      <c r="J182" s="9" t="s">
        <v>1</v>
      </c>
      <c r="K182" s="9" t="s">
        <v>1</v>
      </c>
    </row>
    <row r="183" spans="1:11" ht="38.4" customHeight="1" x14ac:dyDescent="0.25">
      <c r="A183" s="70">
        <v>225</v>
      </c>
      <c r="B183" s="46" t="s">
        <v>4</v>
      </c>
      <c r="C183" s="44" t="s">
        <v>12</v>
      </c>
      <c r="D183" s="44" t="s">
        <v>9</v>
      </c>
      <c r="E183" s="44" t="s">
        <v>44</v>
      </c>
      <c r="F183" s="44" t="s">
        <v>195</v>
      </c>
      <c r="G183" s="22">
        <f t="shared" ref="G183:G184" si="25">AVERAGE(I183:K183)</f>
        <v>0.41</v>
      </c>
      <c r="H183" s="67"/>
      <c r="I183" s="9">
        <v>0.41</v>
      </c>
      <c r="J183" s="9" t="s">
        <v>1</v>
      </c>
      <c r="K183" s="9" t="s">
        <v>1</v>
      </c>
    </row>
    <row r="184" spans="1:11" ht="38.4" customHeight="1" x14ac:dyDescent="0.25">
      <c r="A184" s="70">
        <v>226</v>
      </c>
      <c r="B184" s="46" t="s">
        <v>4</v>
      </c>
      <c r="C184" s="44" t="s">
        <v>12</v>
      </c>
      <c r="D184" s="44" t="s">
        <v>9</v>
      </c>
      <c r="E184" s="44" t="s">
        <v>44</v>
      </c>
      <c r="F184" s="44" t="s">
        <v>194</v>
      </c>
      <c r="G184" s="22">
        <f t="shared" si="25"/>
        <v>0.44</v>
      </c>
      <c r="H184" s="67"/>
      <c r="I184" s="9">
        <v>0.44</v>
      </c>
      <c r="J184" s="9" t="s">
        <v>1</v>
      </c>
      <c r="K184" s="9" t="s">
        <v>1</v>
      </c>
    </row>
    <row r="185" spans="1:11" ht="38.4" customHeight="1" x14ac:dyDescent="0.25">
      <c r="A185" s="70">
        <v>227</v>
      </c>
      <c r="B185" s="47" t="s">
        <v>3</v>
      </c>
      <c r="C185" s="44" t="s">
        <v>10</v>
      </c>
      <c r="D185" s="44" t="s">
        <v>9</v>
      </c>
      <c r="E185" s="44" t="s">
        <v>44</v>
      </c>
      <c r="F185" s="44" t="s">
        <v>77</v>
      </c>
      <c r="G185" s="22">
        <f t="shared" si="19"/>
        <v>0.49</v>
      </c>
      <c r="H185" s="67"/>
      <c r="I185" s="9">
        <v>0.49</v>
      </c>
      <c r="J185" s="9" t="s">
        <v>1</v>
      </c>
      <c r="K185" s="9" t="s">
        <v>1</v>
      </c>
    </row>
    <row r="186" spans="1:11" ht="38.4" customHeight="1" x14ac:dyDescent="0.25">
      <c r="A186" s="70">
        <v>228</v>
      </c>
      <c r="B186" s="47" t="s">
        <v>3</v>
      </c>
      <c r="C186" s="44" t="s">
        <v>10</v>
      </c>
      <c r="D186" s="44" t="s">
        <v>9</v>
      </c>
      <c r="E186" s="44" t="s">
        <v>44</v>
      </c>
      <c r="F186" s="44" t="s">
        <v>196</v>
      </c>
      <c r="G186" s="22">
        <f t="shared" si="19"/>
        <v>0.44</v>
      </c>
      <c r="H186" s="67"/>
      <c r="I186" s="9">
        <v>0.44</v>
      </c>
      <c r="J186" s="9" t="s">
        <v>1</v>
      </c>
      <c r="K186" s="9" t="s">
        <v>1</v>
      </c>
    </row>
    <row r="187" spans="1:11" ht="38.4" customHeight="1" x14ac:dyDescent="0.25">
      <c r="A187" s="70">
        <v>229</v>
      </c>
      <c r="B187" s="47" t="s">
        <v>3</v>
      </c>
      <c r="C187" s="44" t="s">
        <v>10</v>
      </c>
      <c r="D187" s="44" t="s">
        <v>9</v>
      </c>
      <c r="E187" s="44" t="s">
        <v>44</v>
      </c>
      <c r="F187" s="44" t="s">
        <v>197</v>
      </c>
      <c r="G187" s="22">
        <f t="shared" si="19"/>
        <v>0.32</v>
      </c>
      <c r="H187" s="67"/>
      <c r="I187" s="9">
        <v>0.32</v>
      </c>
      <c r="J187" s="9" t="s">
        <v>1</v>
      </c>
      <c r="K187" s="9" t="s">
        <v>1</v>
      </c>
    </row>
    <row r="188" spans="1:11" ht="38.4" customHeight="1" x14ac:dyDescent="0.25">
      <c r="A188" s="70">
        <v>230</v>
      </c>
      <c r="B188" s="47" t="s">
        <v>3</v>
      </c>
      <c r="C188" s="44" t="s">
        <v>10</v>
      </c>
      <c r="D188" s="44" t="s">
        <v>9</v>
      </c>
      <c r="E188" s="44" t="s">
        <v>44</v>
      </c>
      <c r="F188" s="44" t="s">
        <v>78</v>
      </c>
      <c r="G188" s="22">
        <f t="shared" si="19"/>
        <v>0.72</v>
      </c>
      <c r="H188" s="67"/>
      <c r="I188" s="11">
        <v>0.72</v>
      </c>
      <c r="J188" s="11" t="s">
        <v>1</v>
      </c>
      <c r="K188" s="11" t="s">
        <v>1</v>
      </c>
    </row>
    <row r="189" spans="1:11" ht="38.4" customHeight="1" x14ac:dyDescent="0.25">
      <c r="A189" s="70">
        <v>231</v>
      </c>
      <c r="B189" s="47" t="s">
        <v>3</v>
      </c>
      <c r="C189" s="44" t="s">
        <v>10</v>
      </c>
      <c r="D189" s="44" t="s">
        <v>9</v>
      </c>
      <c r="E189" s="44" t="s">
        <v>44</v>
      </c>
      <c r="F189" s="44" t="s">
        <v>199</v>
      </c>
      <c r="G189" s="22">
        <f t="shared" ref="G189:G190" si="26">AVERAGE(I189:K189)</f>
        <v>0.54</v>
      </c>
      <c r="H189" s="67"/>
      <c r="I189" s="9">
        <f>(24+13+17)/100</f>
        <v>0.54</v>
      </c>
      <c r="J189" s="9" t="s">
        <v>1</v>
      </c>
      <c r="K189" s="9" t="s">
        <v>1</v>
      </c>
    </row>
    <row r="190" spans="1:11" ht="38.4" customHeight="1" x14ac:dyDescent="0.25">
      <c r="A190" s="70">
        <v>232</v>
      </c>
      <c r="B190" s="47" t="s">
        <v>3</v>
      </c>
      <c r="C190" s="44" t="s">
        <v>10</v>
      </c>
      <c r="D190" s="44" t="s">
        <v>9</v>
      </c>
      <c r="E190" s="44" t="s">
        <v>44</v>
      </c>
      <c r="F190" s="44" t="s">
        <v>198</v>
      </c>
      <c r="G190" s="22">
        <f t="shared" si="26"/>
        <v>0.41</v>
      </c>
      <c r="H190" s="67"/>
      <c r="I190" s="9">
        <f>(14+11+16)/100</f>
        <v>0.41</v>
      </c>
      <c r="J190" s="9" t="s">
        <v>1</v>
      </c>
      <c r="K190" s="9" t="s">
        <v>1</v>
      </c>
    </row>
    <row r="191" spans="1:11" ht="38.4" customHeight="1" x14ac:dyDescent="0.25">
      <c r="A191" s="70">
        <v>233</v>
      </c>
      <c r="B191" s="50" t="s">
        <v>0</v>
      </c>
      <c r="C191" s="44" t="s">
        <v>11</v>
      </c>
      <c r="D191" s="44" t="s">
        <v>9</v>
      </c>
      <c r="E191" s="44" t="s">
        <v>44</v>
      </c>
      <c r="F191" s="44" t="s">
        <v>87</v>
      </c>
      <c r="G191" s="22">
        <f t="shared" ref="G191:G196" si="27">AVERAGE(H191:I191)</f>
        <v>0.625</v>
      </c>
      <c r="H191" s="67">
        <v>0.67</v>
      </c>
      <c r="I191" s="9">
        <v>0.57999999999999996</v>
      </c>
      <c r="J191" s="9" t="s">
        <v>1</v>
      </c>
      <c r="K191" s="9" t="s">
        <v>1</v>
      </c>
    </row>
    <row r="192" spans="1:11" ht="38.4" customHeight="1" x14ac:dyDescent="0.25">
      <c r="A192" s="70">
        <v>234</v>
      </c>
      <c r="B192" s="50" t="s">
        <v>0</v>
      </c>
      <c r="C192" s="44" t="s">
        <v>11</v>
      </c>
      <c r="D192" s="44" t="s">
        <v>9</v>
      </c>
      <c r="E192" s="44" t="s">
        <v>44</v>
      </c>
      <c r="F192" s="44" t="s">
        <v>182</v>
      </c>
      <c r="G192" s="22">
        <f t="shared" si="27"/>
        <v>0.56499999999999995</v>
      </c>
      <c r="H192" s="67">
        <v>0.6</v>
      </c>
      <c r="I192" s="9">
        <v>0.53</v>
      </c>
      <c r="J192" s="9" t="s">
        <v>1</v>
      </c>
      <c r="K192" s="9" t="s">
        <v>1</v>
      </c>
    </row>
    <row r="193" spans="1:11" ht="38.4" customHeight="1" x14ac:dyDescent="0.25">
      <c r="A193" s="70">
        <v>235</v>
      </c>
      <c r="B193" s="50" t="s">
        <v>0</v>
      </c>
      <c r="C193" s="44" t="s">
        <v>11</v>
      </c>
      <c r="D193" s="44" t="s">
        <v>9</v>
      </c>
      <c r="E193" s="44" t="s">
        <v>44</v>
      </c>
      <c r="F193" s="44" t="s">
        <v>185</v>
      </c>
      <c r="G193" s="22">
        <f t="shared" si="27"/>
        <v>0.47499999999999998</v>
      </c>
      <c r="H193" s="67">
        <v>0.53</v>
      </c>
      <c r="I193" s="9">
        <v>0.42</v>
      </c>
      <c r="J193" s="9" t="s">
        <v>1</v>
      </c>
      <c r="K193" s="9" t="s">
        <v>1</v>
      </c>
    </row>
    <row r="194" spans="1:11" ht="38.4" customHeight="1" x14ac:dyDescent="0.25">
      <c r="A194" s="70">
        <v>236</v>
      </c>
      <c r="B194" s="50" t="s">
        <v>0</v>
      </c>
      <c r="C194" s="44" t="s">
        <v>11</v>
      </c>
      <c r="D194" s="44" t="s">
        <v>9</v>
      </c>
      <c r="E194" s="44" t="s">
        <v>44</v>
      </c>
      <c r="F194" s="44" t="s">
        <v>86</v>
      </c>
      <c r="G194" s="22">
        <f t="shared" si="27"/>
        <v>0.66500000000000004</v>
      </c>
      <c r="H194" s="67">
        <v>0.7</v>
      </c>
      <c r="I194" s="9">
        <v>0.63</v>
      </c>
      <c r="J194" s="9" t="s">
        <v>1</v>
      </c>
      <c r="K194" s="9" t="s">
        <v>1</v>
      </c>
    </row>
    <row r="195" spans="1:11" ht="38.4" customHeight="1" x14ac:dyDescent="0.25">
      <c r="A195" s="70">
        <v>237</v>
      </c>
      <c r="B195" s="50" t="s">
        <v>0</v>
      </c>
      <c r="C195" s="44" t="s">
        <v>11</v>
      </c>
      <c r="D195" s="44" t="s">
        <v>9</v>
      </c>
      <c r="E195" s="44" t="s">
        <v>44</v>
      </c>
      <c r="F195" s="44" t="s">
        <v>205</v>
      </c>
      <c r="G195" s="22">
        <f t="shared" si="27"/>
        <v>0.55000000000000004</v>
      </c>
      <c r="H195" s="67">
        <v>0.7</v>
      </c>
      <c r="I195" s="9">
        <v>0.4</v>
      </c>
      <c r="J195" s="9" t="s">
        <v>1</v>
      </c>
      <c r="K195" s="9" t="s">
        <v>1</v>
      </c>
    </row>
    <row r="196" spans="1:11" ht="38.4" customHeight="1" x14ac:dyDescent="0.25">
      <c r="A196" s="70">
        <v>238</v>
      </c>
      <c r="B196" s="50" t="s">
        <v>0</v>
      </c>
      <c r="C196" s="44" t="s">
        <v>11</v>
      </c>
      <c r="D196" s="44" t="s">
        <v>9</v>
      </c>
      <c r="E196" s="44" t="s">
        <v>44</v>
      </c>
      <c r="F196" s="44" t="s">
        <v>188</v>
      </c>
      <c r="G196" s="22">
        <f t="shared" si="27"/>
        <v>0.57999999999999996</v>
      </c>
      <c r="H196" s="67">
        <v>0.7</v>
      </c>
      <c r="I196" s="9">
        <v>0.46</v>
      </c>
      <c r="J196" s="9" t="s">
        <v>1</v>
      </c>
      <c r="K196" s="9" t="s">
        <v>1</v>
      </c>
    </row>
  </sheetData>
  <sheetProtection sheet="1" objects="1" scenarios="1" autoFilter="0"/>
  <autoFilter ref="A9:K196" xr:uid="{DD77AF4B-3F09-40F1-A359-412AF9BE2A7C}">
    <filterColumn colId="6" showButton="0"/>
    <filterColumn colId="7" showButton="0"/>
    <filterColumn colId="8" showButton="0"/>
    <filterColumn colId="9" showButton="0"/>
  </autoFilter>
  <mergeCells count="17">
    <mergeCell ref="A166:K166"/>
    <mergeCell ref="H162:I162"/>
    <mergeCell ref="A110:K110"/>
    <mergeCell ref="A129:K129"/>
    <mergeCell ref="H161:I161"/>
    <mergeCell ref="A72:K72"/>
    <mergeCell ref="A1:K1"/>
    <mergeCell ref="A2:F2"/>
    <mergeCell ref="A3:E3"/>
    <mergeCell ref="G3:K3"/>
    <mergeCell ref="B4:K4"/>
    <mergeCell ref="B5:K5"/>
    <mergeCell ref="B6:K6"/>
    <mergeCell ref="B7:K7"/>
    <mergeCell ref="G9:K9"/>
    <mergeCell ref="A10:F10"/>
    <mergeCell ref="A11:K11"/>
  </mergeCells>
  <phoneticPr fontId="4" type="noConversion"/>
  <hyperlinks>
    <hyperlink ref="G3" location="'Über das Wirkungsmonitoring'!A1" display="Link Einführung" xr:uid="{A68B7107-B391-4846-831A-3A93EE69861E}"/>
  </hyperlinks>
  <pageMargins left="0.59055118110236227" right="0.59055118110236227" top="0.49212598425196852" bottom="0.49212598425196852" header="0.31496062992125984" footer="0.19685039370078741"/>
  <pageSetup paperSize="9" scale="71" fitToHeight="0" orientation="landscape" r:id="rId1"/>
  <headerFooter>
    <oddFooter>&amp;C&amp;9&amp;K01+034- &amp;P -</oddFooter>
  </headerFooter>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vt:i4>
      </vt:variant>
      <vt:variant>
        <vt:lpstr>Benannte Bereiche</vt:lpstr>
      </vt:variant>
      <vt:variant>
        <vt:i4>2</vt:i4>
      </vt:variant>
    </vt:vector>
  </HeadingPairs>
  <TitlesOfParts>
    <vt:vector size="4" baseType="lpstr">
      <vt:lpstr>Über das Wirkungsmonitoring</vt:lpstr>
      <vt:lpstr>Wirkungindikatoren</vt:lpstr>
      <vt:lpstr>'Über das Wirkungsmonitoring'!Druckbereich</vt:lpstr>
      <vt:lpstr>Wirkungindikatoren!Druckbereich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Waldmann Paul Innosuisse</dc:creator>
  <cp:lastModifiedBy>Adrian Berwert</cp:lastModifiedBy>
  <cp:lastPrinted>2025-01-30T10:37:41Z</cp:lastPrinted>
  <dcterms:created xsi:type="dcterms:W3CDTF">2023-10-12T14:49:21Z</dcterms:created>
  <dcterms:modified xsi:type="dcterms:W3CDTF">2025-01-30T11:45:14Z</dcterms:modified>
</cp:coreProperties>
</file>